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ertificazioni\Start2impact\3. EXCEL ADVANCED\Progetto\"/>
    </mc:Choice>
  </mc:AlternateContent>
  <xr:revisionPtr revIDLastSave="0" documentId="13_ncr:1_{FFAA5CD3-61B1-4A69-8537-48E6608F07B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Data" sheetId="1" r:id="rId1"/>
    <sheet name="Operative_Gabriele_Zenobi" sheetId="4" r:id="rId2"/>
    <sheet name="Test" sheetId="2" r:id="rId3"/>
    <sheet name="Pivot" sheetId="9" r:id="rId4"/>
  </sheets>
  <definedNames>
    <definedName name="_xlnm._FilterDatabase" localSheetId="1" hidden="1">Operative_Gabriele_Zenobi!$A$890:$A$1160</definedName>
    <definedName name="_xlnm.Extract" localSheetId="1">Operative_Gabriele_Zenobi!$B$890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9" i="4" l="1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B45" i="9"/>
  <c r="B44" i="9"/>
  <c r="D604" i="4" l="1"/>
  <c r="B886" i="4"/>
  <c r="B885" i="4"/>
  <c r="B884" i="4"/>
  <c r="B882" i="4"/>
  <c r="D833" i="4"/>
  <c r="F261" i="4"/>
  <c r="G261" i="4" s="1"/>
  <c r="F100" i="4"/>
  <c r="G100" i="4" s="1"/>
  <c r="F51" i="4"/>
  <c r="G51" i="4" s="1"/>
  <c r="F44" i="4"/>
  <c r="G44" i="4" s="1"/>
  <c r="F164" i="4"/>
  <c r="G164" i="4" s="1"/>
  <c r="F120" i="4"/>
  <c r="G120" i="4" s="1"/>
  <c r="F155" i="4"/>
  <c r="G155" i="4" s="1"/>
  <c r="F95" i="4"/>
  <c r="G95" i="4" s="1"/>
  <c r="F53" i="4"/>
  <c r="G53" i="4" s="1"/>
  <c r="F279" i="4"/>
  <c r="G279" i="4" s="1"/>
  <c r="F222" i="4"/>
  <c r="G222" i="4" s="1"/>
  <c r="F16" i="4"/>
  <c r="G16" i="4" s="1"/>
  <c r="F293" i="4"/>
  <c r="G293" i="4" s="1"/>
  <c r="F172" i="4"/>
  <c r="G172" i="4" s="1"/>
  <c r="F131" i="4"/>
  <c r="G131" i="4" s="1"/>
  <c r="F226" i="4"/>
  <c r="G226" i="4" s="1"/>
  <c r="F284" i="4"/>
  <c r="G284" i="4" s="1"/>
  <c r="F276" i="4"/>
  <c r="G276" i="4" s="1"/>
  <c r="F227" i="4"/>
  <c r="G227" i="4" s="1"/>
  <c r="F291" i="4"/>
  <c r="G291" i="4" s="1"/>
  <c r="F245" i="4"/>
  <c r="G245" i="4" s="1"/>
  <c r="F156" i="4"/>
  <c r="G156" i="4" s="1"/>
  <c r="F235" i="4"/>
  <c r="G235" i="4" s="1"/>
  <c r="F94" i="4"/>
  <c r="G94" i="4" s="1"/>
  <c r="F144" i="4"/>
  <c r="G144" i="4" s="1"/>
  <c r="F42" i="4"/>
  <c r="G42" i="4" s="1"/>
  <c r="F48" i="4"/>
  <c r="G48" i="4" s="1"/>
  <c r="F248" i="4"/>
  <c r="G248" i="4" s="1"/>
  <c r="F142" i="4"/>
  <c r="G142" i="4" s="1"/>
  <c r="F190" i="4"/>
  <c r="G190" i="4" s="1"/>
  <c r="F286" i="4"/>
  <c r="G286" i="4" s="1"/>
  <c r="F300" i="4"/>
  <c r="G300" i="4" s="1"/>
  <c r="F71" i="4"/>
  <c r="G71" i="4" s="1"/>
  <c r="F149" i="4"/>
  <c r="G149" i="4" s="1"/>
  <c r="F17" i="4"/>
  <c r="G17" i="4" s="1"/>
  <c r="F25" i="4"/>
  <c r="G25" i="4" s="1"/>
  <c r="F211" i="4"/>
  <c r="G211" i="4" s="1"/>
  <c r="F238" i="4"/>
  <c r="G238" i="4" s="1"/>
  <c r="F272" i="4"/>
  <c r="G272" i="4" s="1"/>
  <c r="F62" i="4"/>
  <c r="G62" i="4" s="1"/>
  <c r="F233" i="4"/>
  <c r="G233" i="4" s="1"/>
  <c r="F111" i="4"/>
  <c r="G111" i="4" s="1"/>
  <c r="F82" i="4"/>
  <c r="G82" i="4" s="1"/>
  <c r="F192" i="4"/>
  <c r="G192" i="4" s="1"/>
  <c r="F173" i="4"/>
  <c r="G173" i="4" s="1"/>
  <c r="F7" i="4"/>
  <c r="G7" i="4" s="1"/>
  <c r="F282" i="4"/>
  <c r="G282" i="4" s="1"/>
  <c r="F198" i="4"/>
  <c r="G198" i="4" s="1"/>
  <c r="F298" i="4"/>
  <c r="G298" i="4" s="1"/>
  <c r="F174" i="4"/>
  <c r="G174" i="4" s="1"/>
  <c r="F89" i="4"/>
  <c r="G89" i="4" s="1"/>
  <c r="F98" i="4"/>
  <c r="G98" i="4" s="1"/>
  <c r="F114" i="4"/>
  <c r="G114" i="4" s="1"/>
  <c r="F68" i="4"/>
  <c r="G68" i="4" s="1"/>
  <c r="F130" i="4"/>
  <c r="G130" i="4" s="1"/>
  <c r="F247" i="4"/>
  <c r="G247" i="4" s="1"/>
  <c r="F11" i="4"/>
  <c r="G11" i="4" s="1"/>
  <c r="F256" i="4"/>
  <c r="G256" i="4" s="1"/>
  <c r="F205" i="4"/>
  <c r="G205" i="4" s="1"/>
  <c r="F219" i="4"/>
  <c r="G219" i="4" s="1"/>
  <c r="F29" i="4"/>
  <c r="G29" i="4" s="1"/>
  <c r="F290" i="4"/>
  <c r="G290" i="4" s="1"/>
  <c r="F76" i="4"/>
  <c r="G76" i="4" s="1"/>
  <c r="F243" i="4"/>
  <c r="G243" i="4" s="1"/>
  <c r="F4" i="4"/>
  <c r="G4" i="4" s="1"/>
  <c r="F22" i="4"/>
  <c r="G22" i="4" s="1"/>
  <c r="F216" i="4"/>
  <c r="G216" i="4" s="1"/>
  <c r="F106" i="4"/>
  <c r="G106" i="4" s="1"/>
  <c r="F251" i="4"/>
  <c r="G251" i="4" s="1"/>
  <c r="F295" i="4"/>
  <c r="G295" i="4" s="1"/>
  <c r="F157" i="4"/>
  <c r="G157" i="4" s="1"/>
  <c r="F240" i="4"/>
  <c r="G240" i="4" s="1"/>
  <c r="F150" i="4"/>
  <c r="G150" i="4" s="1"/>
  <c r="F262" i="4"/>
  <c r="G262" i="4" s="1"/>
  <c r="F66" i="4"/>
  <c r="G66" i="4" s="1"/>
  <c r="F231" i="4"/>
  <c r="G231" i="4" s="1"/>
  <c r="F215" i="4"/>
  <c r="G215" i="4" s="1"/>
  <c r="F203" i="4"/>
  <c r="G203" i="4" s="1"/>
  <c r="F285" i="4"/>
  <c r="G285" i="4" s="1"/>
  <c r="F182" i="4"/>
  <c r="G182" i="4" s="1"/>
  <c r="F117" i="4"/>
  <c r="G117" i="4" s="1"/>
  <c r="F38" i="4"/>
  <c r="G38" i="4" s="1"/>
  <c r="F254" i="4"/>
  <c r="G254" i="4" s="1"/>
  <c r="F278" i="4"/>
  <c r="G278" i="4" s="1"/>
  <c r="F40" i="4"/>
  <c r="G40" i="4" s="1"/>
  <c r="F196" i="4"/>
  <c r="G196" i="4" s="1"/>
  <c r="F139" i="4"/>
  <c r="G139" i="4" s="1"/>
  <c r="F84" i="4"/>
  <c r="G84" i="4" s="1"/>
  <c r="F115" i="4"/>
  <c r="G115" i="4" s="1"/>
  <c r="F236" i="4"/>
  <c r="G236" i="4" s="1"/>
  <c r="F14" i="4"/>
  <c r="G14" i="4" s="1"/>
  <c r="F119" i="4"/>
  <c r="G119" i="4" s="1"/>
  <c r="F212" i="4"/>
  <c r="G212" i="4" s="1"/>
  <c r="F165" i="4"/>
  <c r="G165" i="4" s="1"/>
  <c r="F121" i="4"/>
  <c r="G121" i="4" s="1"/>
  <c r="F69" i="4"/>
  <c r="G69" i="4" s="1"/>
  <c r="F181" i="4"/>
  <c r="G181" i="4" s="1"/>
  <c r="F213" i="4"/>
  <c r="G213" i="4" s="1"/>
  <c r="F202" i="4"/>
  <c r="G202" i="4" s="1"/>
  <c r="F83" i="4"/>
  <c r="G83" i="4" s="1"/>
  <c r="F72" i="4"/>
  <c r="G72" i="4" s="1"/>
  <c r="F81" i="4"/>
  <c r="G81" i="4" s="1"/>
  <c r="F287" i="4"/>
  <c r="G287" i="4" s="1"/>
  <c r="F18" i="4"/>
  <c r="G18" i="4" s="1"/>
  <c r="F118" i="4"/>
  <c r="G118" i="4" s="1"/>
  <c r="F159" i="4"/>
  <c r="G159" i="4" s="1"/>
  <c r="F177" i="4"/>
  <c r="G177" i="4" s="1"/>
  <c r="F64" i="4"/>
  <c r="G64" i="4" s="1"/>
  <c r="F65" i="4"/>
  <c r="G65" i="4" s="1"/>
  <c r="F170" i="4"/>
  <c r="G170" i="4" s="1"/>
  <c r="F124" i="4"/>
  <c r="G124" i="4" s="1"/>
  <c r="F147" i="4"/>
  <c r="G147" i="4" s="1"/>
  <c r="F27" i="4"/>
  <c r="G27" i="4" s="1"/>
  <c r="F43" i="4"/>
  <c r="G43" i="4" s="1"/>
  <c r="F275" i="4"/>
  <c r="G275" i="4" s="1"/>
  <c r="F12" i="4"/>
  <c r="G12" i="4" s="1"/>
  <c r="F49" i="4"/>
  <c r="G49" i="4" s="1"/>
  <c r="F128" i="4"/>
  <c r="G128" i="4" s="1"/>
  <c r="F167" i="4"/>
  <c r="G167" i="4" s="1"/>
  <c r="F58" i="4"/>
  <c r="G58" i="4" s="1"/>
  <c r="F140" i="4"/>
  <c r="G140" i="4" s="1"/>
  <c r="F263" i="4"/>
  <c r="G263" i="4" s="1"/>
  <c r="F135" i="4"/>
  <c r="G135" i="4" s="1"/>
  <c r="F280" i="4"/>
  <c r="G280" i="4" s="1"/>
  <c r="F60" i="4"/>
  <c r="G60" i="4" s="1"/>
  <c r="F23" i="4"/>
  <c r="G23" i="4" s="1"/>
  <c r="F15" i="4"/>
  <c r="G15" i="4" s="1"/>
  <c r="F258" i="4"/>
  <c r="G258" i="4" s="1"/>
  <c r="F294" i="4"/>
  <c r="G294" i="4" s="1"/>
  <c r="F10" i="4"/>
  <c r="G10" i="4" s="1"/>
  <c r="F129" i="4"/>
  <c r="G129" i="4" s="1"/>
  <c r="F209" i="4"/>
  <c r="G209" i="4" s="1"/>
  <c r="F90" i="4"/>
  <c r="G90" i="4" s="1"/>
  <c r="F259" i="4"/>
  <c r="G259" i="4" s="1"/>
  <c r="F154" i="4"/>
  <c r="G154" i="4" s="1"/>
  <c r="F230" i="4"/>
  <c r="G230" i="4" s="1"/>
  <c r="F260" i="4"/>
  <c r="G260" i="4" s="1"/>
  <c r="F127" i="4"/>
  <c r="G127" i="4" s="1"/>
  <c r="F103" i="4"/>
  <c r="G103" i="4" s="1"/>
  <c r="F201" i="4"/>
  <c r="G201" i="4" s="1"/>
  <c r="F188" i="4"/>
  <c r="G188" i="4" s="1"/>
  <c r="F88" i="4"/>
  <c r="G88" i="4" s="1"/>
  <c r="F242" i="4"/>
  <c r="G242" i="4" s="1"/>
  <c r="F204" i="4"/>
  <c r="G204" i="4" s="1"/>
  <c r="F47" i="4"/>
  <c r="G47" i="4" s="1"/>
  <c r="F87" i="4"/>
  <c r="G87" i="4" s="1"/>
  <c r="F125" i="4"/>
  <c r="G125" i="4" s="1"/>
  <c r="F239" i="4"/>
  <c r="G239" i="4" s="1"/>
  <c r="F297" i="4"/>
  <c r="G297" i="4" s="1"/>
  <c r="F26" i="4"/>
  <c r="G26" i="4" s="1"/>
  <c r="F234" i="4"/>
  <c r="G234" i="4" s="1"/>
  <c r="F151" i="4"/>
  <c r="G151" i="4" s="1"/>
  <c r="F163" i="4"/>
  <c r="G163" i="4" s="1"/>
  <c r="F145" i="4"/>
  <c r="G145" i="4" s="1"/>
  <c r="F74" i="4"/>
  <c r="G74" i="4" s="1"/>
  <c r="F277" i="4"/>
  <c r="G277" i="4" s="1"/>
  <c r="F160" i="4"/>
  <c r="G160" i="4" s="1"/>
  <c r="F34" i="4"/>
  <c r="G34" i="4" s="1"/>
  <c r="F6" i="4"/>
  <c r="G6" i="4" s="1"/>
  <c r="F75" i="4"/>
  <c r="G75" i="4" s="1"/>
  <c r="F210" i="4"/>
  <c r="G210" i="4" s="1"/>
  <c r="F225" i="4"/>
  <c r="G225" i="4" s="1"/>
  <c r="F133" i="4"/>
  <c r="G133" i="4" s="1"/>
  <c r="F24" i="4"/>
  <c r="G24" i="4" s="1"/>
  <c r="F224" i="4"/>
  <c r="G224" i="4" s="1"/>
  <c r="F138" i="4"/>
  <c r="G138" i="4" s="1"/>
  <c r="F267" i="4"/>
  <c r="G267" i="4" s="1"/>
  <c r="F104" i="4"/>
  <c r="G104" i="4" s="1"/>
  <c r="F221" i="4"/>
  <c r="G221" i="4" s="1"/>
  <c r="F191" i="4"/>
  <c r="G191" i="4" s="1"/>
  <c r="F8" i="4"/>
  <c r="G8" i="4" s="1"/>
  <c r="F36" i="4"/>
  <c r="G36" i="4" s="1"/>
  <c r="F93" i="4"/>
  <c r="G93" i="4" s="1"/>
  <c r="F99" i="4"/>
  <c r="G99" i="4" s="1"/>
  <c r="F113" i="4"/>
  <c r="G113" i="4" s="1"/>
  <c r="F141" i="4"/>
  <c r="G141" i="4" s="1"/>
  <c r="F85" i="4"/>
  <c r="G85" i="4" s="1"/>
  <c r="F59" i="4"/>
  <c r="G59" i="4" s="1"/>
  <c r="F166" i="4"/>
  <c r="G166" i="4" s="1"/>
  <c r="F185" i="4"/>
  <c r="G185" i="4" s="1"/>
  <c r="F134" i="4"/>
  <c r="G134" i="4" s="1"/>
  <c r="F161" i="4"/>
  <c r="G161" i="4" s="1"/>
  <c r="F175" i="4"/>
  <c r="G175" i="4" s="1"/>
  <c r="F112" i="4"/>
  <c r="G112" i="4" s="1"/>
  <c r="F123" i="4"/>
  <c r="G123" i="4" s="1"/>
  <c r="F194" i="4"/>
  <c r="G194" i="4" s="1"/>
  <c r="F80" i="4"/>
  <c r="G80" i="4" s="1"/>
  <c r="F168" i="4"/>
  <c r="G168" i="4" s="1"/>
  <c r="F268" i="4"/>
  <c r="G268" i="4" s="1"/>
  <c r="F137" i="4"/>
  <c r="G137" i="4" s="1"/>
  <c r="F61" i="4"/>
  <c r="G61" i="4" s="1"/>
  <c r="F217" i="4"/>
  <c r="G217" i="4" s="1"/>
  <c r="F228" i="4"/>
  <c r="G228" i="4" s="1"/>
  <c r="F86" i="4"/>
  <c r="G86" i="4" s="1"/>
  <c r="F31" i="4"/>
  <c r="G31" i="4" s="1"/>
  <c r="F107" i="4"/>
  <c r="G107" i="4" s="1"/>
  <c r="F2" i="4"/>
  <c r="G2" i="4" s="1"/>
  <c r="F21" i="4"/>
  <c r="G21" i="4" s="1"/>
  <c r="F176" i="4"/>
  <c r="G176" i="4" s="1"/>
  <c r="F206" i="4"/>
  <c r="G206" i="4" s="1"/>
  <c r="F218" i="4"/>
  <c r="G218" i="4" s="1"/>
  <c r="F299" i="4"/>
  <c r="G299" i="4" s="1"/>
  <c r="F116" i="4"/>
  <c r="G116" i="4" s="1"/>
  <c r="F143" i="4"/>
  <c r="G143" i="4" s="1"/>
  <c r="F122" i="4"/>
  <c r="G122" i="4" s="1"/>
  <c r="F237" i="4"/>
  <c r="G237" i="4" s="1"/>
  <c r="F246" i="4"/>
  <c r="G246" i="4" s="1"/>
  <c r="F92" i="4"/>
  <c r="G92" i="4" s="1"/>
  <c r="F108" i="4"/>
  <c r="G108" i="4" s="1"/>
  <c r="F186" i="4"/>
  <c r="G186" i="4" s="1"/>
  <c r="F73" i="4"/>
  <c r="G73" i="4" s="1"/>
  <c r="F148" i="4"/>
  <c r="G148" i="4" s="1"/>
  <c r="F30" i="4"/>
  <c r="G30" i="4" s="1"/>
  <c r="F70" i="4"/>
  <c r="G70" i="4" s="1"/>
  <c r="F214" i="4"/>
  <c r="G214" i="4" s="1"/>
  <c r="F5" i="4"/>
  <c r="G5" i="4" s="1"/>
  <c r="F45" i="4"/>
  <c r="G45" i="4" s="1"/>
  <c r="F54" i="4"/>
  <c r="G54" i="4" s="1"/>
  <c r="F301" i="4"/>
  <c r="G301" i="4" s="1"/>
  <c r="F63" i="4"/>
  <c r="G63" i="4" s="1"/>
  <c r="F257" i="4"/>
  <c r="G257" i="4" s="1"/>
  <c r="F195" i="4"/>
  <c r="G195" i="4" s="1"/>
  <c r="F264" i="4"/>
  <c r="G264" i="4" s="1"/>
  <c r="F199" i="4"/>
  <c r="G199" i="4" s="1"/>
  <c r="F102" i="4"/>
  <c r="G102" i="4" s="1"/>
  <c r="F178" i="4"/>
  <c r="G178" i="4" s="1"/>
  <c r="F200" i="4"/>
  <c r="G200" i="4" s="1"/>
  <c r="F273" i="4"/>
  <c r="G273" i="4" s="1"/>
  <c r="F184" i="4"/>
  <c r="G184" i="4" s="1"/>
  <c r="F13" i="4"/>
  <c r="G13" i="4" s="1"/>
  <c r="F35" i="4"/>
  <c r="G35" i="4" s="1"/>
  <c r="F244" i="4"/>
  <c r="G244" i="4" s="1"/>
  <c r="F146" i="4"/>
  <c r="G146" i="4" s="1"/>
  <c r="F41" i="4"/>
  <c r="G41" i="4" s="1"/>
  <c r="F91" i="4"/>
  <c r="G91" i="4" s="1"/>
  <c r="F169" i="4"/>
  <c r="G169" i="4" s="1"/>
  <c r="F9" i="4"/>
  <c r="G9" i="4" s="1"/>
  <c r="F289" i="4"/>
  <c r="G289" i="4" s="1"/>
  <c r="F274" i="4"/>
  <c r="G274" i="4" s="1"/>
  <c r="F252" i="4"/>
  <c r="G252" i="4" s="1"/>
  <c r="F220" i="4"/>
  <c r="G220" i="4" s="1"/>
  <c r="F55" i="4"/>
  <c r="G55" i="4" s="1"/>
  <c r="F57" i="4"/>
  <c r="G57" i="4" s="1"/>
  <c r="F241" i="4"/>
  <c r="G241" i="4" s="1"/>
  <c r="F296" i="4"/>
  <c r="G296" i="4" s="1"/>
  <c r="F266" i="4"/>
  <c r="G266" i="4" s="1"/>
  <c r="F101" i="4"/>
  <c r="G101" i="4" s="1"/>
  <c r="F28" i="4"/>
  <c r="G28" i="4" s="1"/>
  <c r="F158" i="4"/>
  <c r="G158" i="4" s="1"/>
  <c r="F46" i="4"/>
  <c r="G46" i="4" s="1"/>
  <c r="F77" i="4"/>
  <c r="G77" i="4" s="1"/>
  <c r="F255" i="4"/>
  <c r="G255" i="4" s="1"/>
  <c r="F223" i="4"/>
  <c r="G223" i="4" s="1"/>
  <c r="F109" i="4"/>
  <c r="G109" i="4" s="1"/>
  <c r="F19" i="4"/>
  <c r="G19" i="4" s="1"/>
  <c r="F271" i="4"/>
  <c r="G271" i="4" s="1"/>
  <c r="F67" i="4"/>
  <c r="G67" i="4" s="1"/>
  <c r="F249" i="4"/>
  <c r="G249" i="4" s="1"/>
  <c r="F153" i="4"/>
  <c r="G153" i="4" s="1"/>
  <c r="F32" i="4"/>
  <c r="G32" i="4" s="1"/>
  <c r="F229" i="4"/>
  <c r="G229" i="4" s="1"/>
  <c r="F39" i="4"/>
  <c r="G39" i="4" s="1"/>
  <c r="F197" i="4"/>
  <c r="G197" i="4" s="1"/>
  <c r="F180" i="4"/>
  <c r="G180" i="4" s="1"/>
  <c r="F37" i="4"/>
  <c r="G37" i="4" s="1"/>
  <c r="F162" i="4"/>
  <c r="G162" i="4" s="1"/>
  <c r="F189" i="4"/>
  <c r="G189" i="4" s="1"/>
  <c r="F292" i="4"/>
  <c r="G292" i="4" s="1"/>
  <c r="F110" i="4"/>
  <c r="G110" i="4" s="1"/>
  <c r="F50" i="4"/>
  <c r="G50" i="4" s="1"/>
  <c r="F33" i="4"/>
  <c r="G33" i="4" s="1"/>
  <c r="F183" i="4"/>
  <c r="G183" i="4" s="1"/>
  <c r="F78" i="4"/>
  <c r="G78" i="4" s="1"/>
  <c r="F270" i="4"/>
  <c r="G270" i="4" s="1"/>
  <c r="F3" i="4"/>
  <c r="G3" i="4" s="1"/>
  <c r="F97" i="4"/>
  <c r="G97" i="4" s="1"/>
  <c r="F283" i="4"/>
  <c r="G283" i="4" s="1"/>
  <c r="F288" i="4"/>
  <c r="G288" i="4" s="1"/>
  <c r="F208" i="4"/>
  <c r="G208" i="4" s="1"/>
  <c r="F52" i="4"/>
  <c r="G52" i="4" s="1"/>
  <c r="F193" i="4"/>
  <c r="G193" i="4" s="1"/>
  <c r="F232" i="4"/>
  <c r="G232" i="4" s="1"/>
  <c r="F281" i="4"/>
  <c r="G281" i="4" s="1"/>
  <c r="F79" i="4"/>
  <c r="G79" i="4" s="1"/>
  <c r="F269" i="4"/>
  <c r="G269" i="4" s="1"/>
  <c r="F136" i="4"/>
  <c r="G136" i="4" s="1"/>
  <c r="F179" i="4"/>
  <c r="G179" i="4" s="1"/>
  <c r="F152" i="4"/>
  <c r="G152" i="4" s="1"/>
  <c r="F187" i="4"/>
  <c r="G187" i="4" s="1"/>
  <c r="F96" i="4"/>
  <c r="G96" i="4" s="1"/>
  <c r="F56" i="4"/>
  <c r="G56" i="4" s="1"/>
  <c r="F132" i="4"/>
  <c r="G132" i="4" s="1"/>
  <c r="F207" i="4"/>
  <c r="G207" i="4" s="1"/>
  <c r="F265" i="4"/>
  <c r="G265" i="4" s="1"/>
  <c r="F126" i="4"/>
  <c r="G126" i="4" s="1"/>
  <c r="F250" i="4"/>
  <c r="G250" i="4" s="1"/>
  <c r="F253" i="4"/>
  <c r="G253" i="4" s="1"/>
  <c r="F171" i="4"/>
  <c r="G171" i="4" s="1"/>
  <c r="F20" i="4"/>
  <c r="G20" i="4" s="1"/>
  <c r="F105" i="4"/>
  <c r="G105" i="4" s="1"/>
  <c r="B600" i="4"/>
  <c r="B17" i="2" l="1"/>
  <c r="B5" i="2"/>
  <c r="B6" i="2" s="1"/>
  <c r="B4" i="2"/>
</calcChain>
</file>

<file path=xl/sharedStrings.xml><?xml version="1.0" encoding="utf-8"?>
<sst xmlns="http://schemas.openxmlformats.org/spreadsheetml/2006/main" count="3713" uniqueCount="705">
  <si>
    <t>ID - Utente</t>
  </si>
  <si>
    <t>Indirizzo Airbnb</t>
  </si>
  <si>
    <t>Città Airbnb</t>
  </si>
  <si>
    <t>Costo a Notte (€)</t>
  </si>
  <si>
    <t>Numero Notti</t>
  </si>
  <si>
    <t>Paese di provenienza</t>
  </si>
  <si>
    <t>Data di Nascita</t>
  </si>
  <si>
    <t>Membri della Famiglia</t>
  </si>
  <si>
    <t>Valutazione</t>
  </si>
  <si>
    <t>Valutazione sull'attenzione all'ambiente della città</t>
  </si>
  <si>
    <t>Rent Mezzo - Auto</t>
  </si>
  <si>
    <t>Rent Mezzo - Biciletta</t>
  </si>
  <si>
    <t>Rent Mezzo - Monopattino</t>
  </si>
  <si>
    <t>Ap #257-5309 Fringilla. Avenue</t>
  </si>
  <si>
    <t>Ede</t>
  </si>
  <si>
    <t>France</t>
  </si>
  <si>
    <t>No</t>
  </si>
  <si>
    <t>Sì</t>
  </si>
  <si>
    <t>8531 Eget Rd.</t>
  </si>
  <si>
    <t>Drammen</t>
  </si>
  <si>
    <t>Netherlands</t>
  </si>
  <si>
    <t>P.O. Box 620, 4294 Habitant St.</t>
  </si>
  <si>
    <t>Gliwice</t>
  </si>
  <si>
    <t>Norway</t>
  </si>
  <si>
    <t>P.O. Box 570, 7035 Dui Rd.</t>
  </si>
  <si>
    <t>Bally</t>
  </si>
  <si>
    <t>Ukraine</t>
  </si>
  <si>
    <t>509-5668 Neque Ave</t>
  </si>
  <si>
    <t>Medio Atrato</t>
  </si>
  <si>
    <t>South Korea</t>
  </si>
  <si>
    <t>Ap #147-9766 A, Road</t>
  </si>
  <si>
    <t>Pacasmayo</t>
  </si>
  <si>
    <t>Ap #111-2125 Mollis. Av.</t>
  </si>
  <si>
    <t>Sarpsborg</t>
  </si>
  <si>
    <t>Vietnam</t>
  </si>
  <si>
    <t>3112 Sed Rd.</t>
  </si>
  <si>
    <t>Randburg</t>
  </si>
  <si>
    <t>Mexico</t>
  </si>
  <si>
    <t>637-1093 Mauris. Avenue</t>
  </si>
  <si>
    <t>Yenakiieve</t>
  </si>
  <si>
    <t>Colombia</t>
  </si>
  <si>
    <t>Ap #500-9652 Tellus Road</t>
  </si>
  <si>
    <t>Belfast</t>
  </si>
  <si>
    <t>755-4790 Risus, Street</t>
  </si>
  <si>
    <t>Dublin</t>
  </si>
  <si>
    <t>Australia</t>
  </si>
  <si>
    <t>4467 Non, Road</t>
  </si>
  <si>
    <t>Shillong</t>
  </si>
  <si>
    <t>China</t>
  </si>
  <si>
    <t>3075 Tempor Av.</t>
  </si>
  <si>
    <t>Central Water Catchment</t>
  </si>
  <si>
    <t>Ap #813-5826 Vestibulum, St.</t>
  </si>
  <si>
    <t>Olathe</t>
  </si>
  <si>
    <t>Indonesia</t>
  </si>
  <si>
    <t>936-1400 Cum Road</t>
  </si>
  <si>
    <t>Springfield</t>
  </si>
  <si>
    <t>Ap #851-3607 Semper Ave</t>
  </si>
  <si>
    <t>San Carlos</t>
  </si>
  <si>
    <t>Philippines</t>
  </si>
  <si>
    <t>532 Netus Road</t>
  </si>
  <si>
    <t>Morrinsville</t>
  </si>
  <si>
    <t>316 Arcu. Road</t>
  </si>
  <si>
    <t>Nevers</t>
  </si>
  <si>
    <t>Belgium</t>
  </si>
  <si>
    <t>Ap #353-4127 In Av.</t>
  </si>
  <si>
    <t>Germny</t>
  </si>
  <si>
    <t>383-5707 Lacus. Street</t>
  </si>
  <si>
    <t>Peru</t>
  </si>
  <si>
    <t>545 Semper St.</t>
  </si>
  <si>
    <t>Saintes</t>
  </si>
  <si>
    <t>Italy</t>
  </si>
  <si>
    <t>Ap #196-6494 Ac Road</t>
  </si>
  <si>
    <t>Kirkwall</t>
  </si>
  <si>
    <t>Russian Federation</t>
  </si>
  <si>
    <t>Ap #848-3365 Sed Av.</t>
  </si>
  <si>
    <t>Elx</t>
  </si>
  <si>
    <t>Pakistan</t>
  </si>
  <si>
    <t>6759 Augue Street</t>
  </si>
  <si>
    <t>Lisieux</t>
  </si>
  <si>
    <t>424-2497 Integer St.</t>
  </si>
  <si>
    <t>Purnea</t>
  </si>
  <si>
    <t>303-7208 Pharetra. St.</t>
  </si>
  <si>
    <t>United States</t>
  </si>
  <si>
    <t>P.O. Box 164, 5952 Vivamus Av.</t>
  </si>
  <si>
    <t>Dibrugarh</t>
  </si>
  <si>
    <t>Ap #444-2218 Nisi Road</t>
  </si>
  <si>
    <t>Contulmo</t>
  </si>
  <si>
    <t>Ap #977-5561 Non Ave</t>
  </si>
  <si>
    <t>Vanersborg</t>
  </si>
  <si>
    <t>Ap #831-8016 Aenean Street</t>
  </si>
  <si>
    <t>Ligosullo</t>
  </si>
  <si>
    <t>Chile</t>
  </si>
  <si>
    <t>7007 Nunc Ave</t>
  </si>
  <si>
    <t>Surigao City</t>
  </si>
  <si>
    <t>Turkey</t>
  </si>
  <si>
    <t>386-7912 Penatibus Rd.</t>
  </si>
  <si>
    <t>Scena/Schenna</t>
  </si>
  <si>
    <t>571-3079 Mauris. Rd.</t>
  </si>
  <si>
    <t>Hallein</t>
  </si>
  <si>
    <t>Ap #256-536 Dolor Rd.</t>
  </si>
  <si>
    <t>Whangarei</t>
  </si>
  <si>
    <t>Poland</t>
  </si>
  <si>
    <t>1535 Aliquam Street</t>
  </si>
  <si>
    <t>Raichur</t>
  </si>
  <si>
    <t>4709 Ut St.</t>
  </si>
  <si>
    <t>Ap #335-8006 Eget, Rd.</t>
  </si>
  <si>
    <t>Albany</t>
  </si>
  <si>
    <t>Ap #702-2747 Ut Ave</t>
  </si>
  <si>
    <t>Rahimyar Khan</t>
  </si>
  <si>
    <t>Ireland</t>
  </si>
  <si>
    <t>8040 Eu Ave</t>
  </si>
  <si>
    <t>Kuruman</t>
  </si>
  <si>
    <t>487-2377 Et Rd.</t>
  </si>
  <si>
    <t>Apartadó</t>
  </si>
  <si>
    <t>P.O. Box 305, 4592 Risus. Av.</t>
  </si>
  <si>
    <t>Leersum</t>
  </si>
  <si>
    <t>4059 Mauris Street</t>
  </si>
  <si>
    <t>Adana</t>
  </si>
  <si>
    <t>970-8387 Suspendisse Street</t>
  </si>
  <si>
    <t>Muradiye</t>
  </si>
  <si>
    <t>407-6919 Et, Ave</t>
  </si>
  <si>
    <t>Barranco Minas</t>
  </si>
  <si>
    <t>Ap #358-9082 Praesent Rd.</t>
  </si>
  <si>
    <t>Llaillay</t>
  </si>
  <si>
    <t>India</t>
  </si>
  <si>
    <t>9692 Lectus Road</t>
  </si>
  <si>
    <t>Darwin</t>
  </si>
  <si>
    <t>South Africa</t>
  </si>
  <si>
    <t>P.O. Box 816, 7077 Augue Road</t>
  </si>
  <si>
    <t>Wieze</t>
  </si>
  <si>
    <t>Canada</t>
  </si>
  <si>
    <t>562-9178 Tincidunt Rd.</t>
  </si>
  <si>
    <t>Machelen</t>
  </si>
  <si>
    <t>977-5838 Non St.</t>
  </si>
  <si>
    <t>Sengkang</t>
  </si>
  <si>
    <t>Ap #934-9893 Sed, St.</t>
  </si>
  <si>
    <t>Thabazimbi</t>
  </si>
  <si>
    <t>Costa Rica</t>
  </si>
  <si>
    <t>Ap #307-5764 Interdum Street</t>
  </si>
  <si>
    <t>Uyo</t>
  </si>
  <si>
    <t>Ap #946-1886 Morbi Ave</t>
  </si>
  <si>
    <t>Tarnów</t>
  </si>
  <si>
    <t>Nigeria</t>
  </si>
  <si>
    <t>1371 Aliquam Rd.</t>
  </si>
  <si>
    <t>Oslo</t>
  </si>
  <si>
    <t>191-7433 Enim St.</t>
  </si>
  <si>
    <t>Anapolis</t>
  </si>
  <si>
    <t>Spain</t>
  </si>
  <si>
    <t>272-3678 Massa. Avenue</t>
  </si>
  <si>
    <t>Montigny-las-Metz</t>
  </si>
  <si>
    <t>Ap #947-4789 Libero St.</t>
  </si>
  <si>
    <t>Corroy-le-Châeteau</t>
  </si>
  <si>
    <t>P.O. Box 415, 6144 Mauris St.</t>
  </si>
  <si>
    <t>Cusco</t>
  </si>
  <si>
    <t>678-5365 Enim. Avenue</t>
  </si>
  <si>
    <t>Haaloch</t>
  </si>
  <si>
    <t>Ap #541-3259 Egestas Ave</t>
  </si>
  <si>
    <t>Germiston</t>
  </si>
  <si>
    <t>482-6101 Donec Avenue</t>
  </si>
  <si>
    <t>Agartala</t>
  </si>
  <si>
    <t>P.O. Box 766, 1927 Consequat St.</t>
  </si>
  <si>
    <t>Koppervik</t>
  </si>
  <si>
    <t>P.O. Box 162, 4202 Sem. Street</t>
  </si>
  <si>
    <t>Yunnan</t>
  </si>
  <si>
    <t>Brazil</t>
  </si>
  <si>
    <t>P.O. Box 935, 4240 Sem. Street</t>
  </si>
  <si>
    <t>Tarakan</t>
  </si>
  <si>
    <t>Ap #893-7480 Ipsum St.</t>
  </si>
  <si>
    <t>PÄarbaÅŸÄ</t>
  </si>
  <si>
    <t>959-5475 Nascetur Rd.</t>
  </si>
  <si>
    <t>Tabaco</t>
  </si>
  <si>
    <t>Ap #763-4986 Mauris St.</t>
  </si>
  <si>
    <t>Andong</t>
  </si>
  <si>
    <t>P.O. Box 296, 7265 Sem, Avenue</t>
  </si>
  <si>
    <t>Loupoigne</t>
  </si>
  <si>
    <t>923-1112 Ornare, St.</t>
  </si>
  <si>
    <t>Beausejour</t>
  </si>
  <si>
    <t>P.O. Box 640, 7680 Odio. Rd.</t>
  </si>
  <si>
    <t>Ludlow</t>
  </si>
  <si>
    <t>United Kingdom</t>
  </si>
  <si>
    <t>708-9419 Congue, Street</t>
  </si>
  <si>
    <t>Tame</t>
  </si>
  <si>
    <t>P.O. Box 983, 6635 Nunc Av.</t>
  </si>
  <si>
    <t>Castanhal</t>
  </si>
  <si>
    <t>Germany</t>
  </si>
  <si>
    <t>573-8240 Nulla Rd.</t>
  </si>
  <si>
    <t>Salvador</t>
  </si>
  <si>
    <t>P.O. Box 318, 7990 Velit. Road</t>
  </si>
  <si>
    <t>Te Awamutu</t>
  </si>
  <si>
    <t>New Zealand</t>
  </si>
  <si>
    <t>692-4812 Aliquet Avenue</t>
  </si>
  <si>
    <t>Puntarenas</t>
  </si>
  <si>
    <t>183-5830 In, St.</t>
  </si>
  <si>
    <t>Anhui</t>
  </si>
  <si>
    <t>Austria</t>
  </si>
  <si>
    <t>P.O. Box 174, 6258 Rutrum Avenue</t>
  </si>
  <si>
    <t>Hunan</t>
  </si>
  <si>
    <t>Ap #332-5612 Elit. St.</t>
  </si>
  <si>
    <t>Saint-Louis</t>
  </si>
  <si>
    <t>2340 Leo. Avenue</t>
  </si>
  <si>
    <t>Jiangxi</t>
  </si>
  <si>
    <t>8082 Sit Rd.</t>
  </si>
  <si>
    <t>Kohima</t>
  </si>
  <si>
    <t>P.O. Box 328, 5467 Ultrices St.</t>
  </si>
  <si>
    <t>South Jakarta</t>
  </si>
  <si>
    <t>947-3701 Convallis St.</t>
  </si>
  <si>
    <t>Notodden</t>
  </si>
  <si>
    <t>Ap #469-5317 Ut, St.</t>
  </si>
  <si>
    <t>Oviedo</t>
  </si>
  <si>
    <t>187-4613 Amet Rd.</t>
  </si>
  <si>
    <t>Veenendaal</t>
  </si>
  <si>
    <t>Ap #829-6698 Neque St.</t>
  </si>
  <si>
    <t>SuwaÅ‚ki</t>
  </si>
  <si>
    <t>Ap #535-9361 Tincidunt. Avenue</t>
  </si>
  <si>
    <t>Natales</t>
  </si>
  <si>
    <t>273-5901 Urna Street</t>
  </si>
  <si>
    <t>Sicuani</t>
  </si>
  <si>
    <t>Ap #567-5426 Ut Road</t>
  </si>
  <si>
    <t>Vashkivtsi</t>
  </si>
  <si>
    <t>Ap #856-1109 Tellus Rd.</t>
  </si>
  <si>
    <t>Aizwal</t>
  </si>
  <si>
    <t>855-6620 Urna. Avenue</t>
  </si>
  <si>
    <t>Hái PhÃng</t>
  </si>
  <si>
    <t>Ap #885-7363 Pede. Road</t>
  </si>
  <si>
    <t>Yeongju</t>
  </si>
  <si>
    <t>Ap #383-1098 Curabitur Road</t>
  </si>
  <si>
    <t>Zele</t>
  </si>
  <si>
    <t>496-5978 Tellus. St.</t>
  </si>
  <si>
    <t>Dnipro</t>
  </si>
  <si>
    <t>973-2486 Tincidunt St.</t>
  </si>
  <si>
    <t>Limoges</t>
  </si>
  <si>
    <t>Ap #899-1389 Cubilia Rd.</t>
  </si>
  <si>
    <t>Melitopol</t>
  </si>
  <si>
    <t>6823 Nascetur Rd.</t>
  </si>
  <si>
    <t>Lansing</t>
  </si>
  <si>
    <t>402-1407 Metus. Street</t>
  </si>
  <si>
    <t>Seogwipo</t>
  </si>
  <si>
    <t>9396 Convallis, Av.</t>
  </si>
  <si>
    <t>Baybay</t>
  </si>
  <si>
    <t>447-9096 Eu, Rd.</t>
  </si>
  <si>
    <t>Sterling Heights</t>
  </si>
  <si>
    <t>P.O. Box 375, 5828 Orci St.</t>
  </si>
  <si>
    <t>Ingelheim</t>
  </si>
  <si>
    <t>P.O. Box 335, 473 Tortor St.</t>
  </si>
  <si>
    <t>AlingsÃs</t>
  </si>
  <si>
    <t>P.O. Box 295, 6026 Rutrum St.</t>
  </si>
  <si>
    <t>Singapore</t>
  </si>
  <si>
    <t>Ap #900-698 Erat St.</t>
  </si>
  <si>
    <t>Imphal</t>
  </si>
  <si>
    <t>P.O. Box 401, 1442 Varius Street</t>
  </si>
  <si>
    <t>Okene</t>
  </si>
  <si>
    <t>Ap #616-6051 Hendrerit. St.</t>
  </si>
  <si>
    <t>Virginia</t>
  </si>
  <si>
    <t>P.O. Box 401, 3984 Faucibus Av.</t>
  </si>
  <si>
    <t>Khushab</t>
  </si>
  <si>
    <t>Ap #994-264 Sem Rd.</t>
  </si>
  <si>
    <t>Jeongeup</t>
  </si>
  <si>
    <t>Ap #126-9569 Mauris Ave</t>
  </si>
  <si>
    <t>Tuy HÃa</t>
  </si>
  <si>
    <t>5710 Ornare Avenue</t>
  </si>
  <si>
    <t>Pondicherry</t>
  </si>
  <si>
    <t>P.O. Box 140, 4500 Arcu Street</t>
  </si>
  <si>
    <t>Berdiansk</t>
  </si>
  <si>
    <t>328-1038 Aliquam Rd.</t>
  </si>
  <si>
    <t>Lagos</t>
  </si>
  <si>
    <t>P.O. Box 871, 2952 Cursus Av.</t>
  </si>
  <si>
    <t>Serang</t>
  </si>
  <si>
    <t>890-1779 Augue Road</t>
  </si>
  <si>
    <t>Tibet</t>
  </si>
  <si>
    <t>P.O. Box 188, 463 Lectus Ave</t>
  </si>
  <si>
    <t>GÃteborg</t>
  </si>
  <si>
    <t>351-5197 Donec Avenue</t>
  </si>
  <si>
    <t>Leticia</t>
  </si>
  <si>
    <t>Ap #146-5874 Enim Rd.</t>
  </si>
  <si>
    <t>Tengah</t>
  </si>
  <si>
    <t>Ap #843-849 Augue St.</t>
  </si>
  <si>
    <t>Hilversum</t>
  </si>
  <si>
    <t>628-5064 Non Avenue</t>
  </si>
  <si>
    <t>North Waziristan</t>
  </si>
  <si>
    <t>546 Facilisis Rd.</t>
  </si>
  <si>
    <t>Gansu</t>
  </si>
  <si>
    <t>959-7239 Eu Av.</t>
  </si>
  <si>
    <t>Annapolis Royal</t>
  </si>
  <si>
    <t>P.O. Box 676, 4733 Mauris. Street</t>
  </si>
  <si>
    <t>Iquitos</t>
  </si>
  <si>
    <t>382 At Av.</t>
  </si>
  <si>
    <t>Pirmasens</t>
  </si>
  <si>
    <t>P.O. Box 199, 9620 Nullam Avenue</t>
  </si>
  <si>
    <t>Odda</t>
  </si>
  <si>
    <t>7128 In, Ave</t>
  </si>
  <si>
    <t>Lo Espejo</t>
  </si>
  <si>
    <t>Sweden</t>
  </si>
  <si>
    <t>Ap #268-111 Scelerisque St.</t>
  </si>
  <si>
    <t>Vienna</t>
  </si>
  <si>
    <t>606-1073 Integer Rd.</t>
  </si>
  <si>
    <t>LeÃn</t>
  </si>
  <si>
    <t>Ap #725-9500 Cum Street</t>
  </si>
  <si>
    <t>Warri</t>
  </si>
  <si>
    <t>Ap #290-5439 Arcu. Street</t>
  </si>
  <si>
    <t>VÃrnamo</t>
  </si>
  <si>
    <t>Ap #703-3573 Mauris Street</t>
  </si>
  <si>
    <t>Putre</t>
  </si>
  <si>
    <t>Ap #423-7312 Venenatis Street</t>
  </si>
  <si>
    <t>NÃssjÃu</t>
  </si>
  <si>
    <t>Ap #319-1152 Diam. Av.</t>
  </si>
  <si>
    <t>Brechin</t>
  </si>
  <si>
    <t>Ap #986-5608 Nonummy Ave</t>
  </si>
  <si>
    <t>Tokoroa</t>
  </si>
  <si>
    <t>Ap #589-8863 Id Rd.</t>
  </si>
  <si>
    <t>Noicattaro</t>
  </si>
  <si>
    <t>985-197 Dignissim Rd.</t>
  </si>
  <si>
    <t>Weert</t>
  </si>
  <si>
    <t>Ap #641-449 Morbi Street</t>
  </si>
  <si>
    <t>San Fernando</t>
  </si>
  <si>
    <t>P.O. Box 719, 6571 Felis, St.</t>
  </si>
  <si>
    <t>Newcastle</t>
  </si>
  <si>
    <t>Ap #109-3545 Diam. Avenue</t>
  </si>
  <si>
    <t>Hawick</t>
  </si>
  <si>
    <t>P.O. Box 701, 5573 Ultricies Av.</t>
  </si>
  <si>
    <t>Stratford</t>
  </si>
  <si>
    <t>996-3985 Ut Avenue</t>
  </si>
  <si>
    <t>Mariupol</t>
  </si>
  <si>
    <t>Ap #229-1568 Rutrum Ave</t>
  </si>
  <si>
    <t>Bengkulu</t>
  </si>
  <si>
    <t>850-7934 Libero. Av.</t>
  </si>
  <si>
    <t>Tiel</t>
  </si>
  <si>
    <t>348-1469 Risus. Street</t>
  </si>
  <si>
    <t>Gorinchem</t>
  </si>
  <si>
    <t>4205 Sem. St.</t>
  </si>
  <si>
    <t>Tregaron</t>
  </si>
  <si>
    <t>706-1891 Sapien. Street</t>
  </si>
  <si>
    <t>Bruck an der Mur</t>
  </si>
  <si>
    <t>P.O. Box 523, 2555 Etiam Street</t>
  </si>
  <si>
    <t>Acquasanta Terme</t>
  </si>
  <si>
    <t>P.O. Box 270, 9685 Ultrices Av.</t>
  </si>
  <si>
    <t>Baltasound</t>
  </si>
  <si>
    <t>P.O. Box 255, 8499 Euismod Rd.</t>
  </si>
  <si>
    <t>Dutse</t>
  </si>
  <si>
    <t>578-569 Ut Rd.</t>
  </si>
  <si>
    <t>Ila</t>
  </si>
  <si>
    <t>P.O. Box 107, 4678 Libero Rd.</t>
  </si>
  <si>
    <t>Tagbilaran</t>
  </si>
  <si>
    <t>534-3131 Purus. Av.</t>
  </si>
  <si>
    <t>Bergen</t>
  </si>
  <si>
    <t>Ap #639-2928 A Av.</t>
  </si>
  <si>
    <t>Billings</t>
  </si>
  <si>
    <t>727-3830 Nunc Rd.</t>
  </si>
  <si>
    <t>Quy Nhaen</t>
  </si>
  <si>
    <t>P.O. Box 870, 2648 Dignissim St.</t>
  </si>
  <si>
    <t>Gadag Betigeri</t>
  </si>
  <si>
    <t>757-8133 Auctor Avenue</t>
  </si>
  <si>
    <t>Murcia</t>
  </si>
  <si>
    <t>1635 Ornare Street</t>
  </si>
  <si>
    <t>Cork</t>
  </si>
  <si>
    <t>Ap #398-3787 Mauris Rd.</t>
  </si>
  <si>
    <t>Sapele</t>
  </si>
  <si>
    <t>312-407 Sit Rd.</t>
  </si>
  <si>
    <t>LinkÃping</t>
  </si>
  <si>
    <t>3679 Bibendum Road</t>
  </si>
  <si>
    <t>MÅlin</t>
  </si>
  <si>
    <t>497-4992 Orci. Road</t>
  </si>
  <si>
    <t>Panjim</t>
  </si>
  <si>
    <t>577-7529 Scelerisque, Ave</t>
  </si>
  <si>
    <t>Kurram Agency</t>
  </si>
  <si>
    <t>104-8476 Aliquam Av.</t>
  </si>
  <si>
    <t>Kaaskerke</t>
  </si>
  <si>
    <t>962-5985 Nam Ave</t>
  </si>
  <si>
    <t>Brahmapur</t>
  </si>
  <si>
    <t>Ap #719-4908 Felis Rd.</t>
  </si>
  <si>
    <t>Watson Lake</t>
  </si>
  <si>
    <t>747-3083 Ante Rd.</t>
  </si>
  <si>
    <t>SchwÃbisch GmÃnd</t>
  </si>
  <si>
    <t>Ap #581-6611 In Av.</t>
  </si>
  <si>
    <t>Volda</t>
  </si>
  <si>
    <t>827-1481 Imperdiet Ave</t>
  </si>
  <si>
    <t>Wismar</t>
  </si>
  <si>
    <t>458-4726 Curabitur Rd.</t>
  </si>
  <si>
    <t>Denpasar</t>
  </si>
  <si>
    <t>P.O. Box 243, 6469 Nonummy Street</t>
  </si>
  <si>
    <t>Rockford</t>
  </si>
  <si>
    <t>264-4714 In, Road</t>
  </si>
  <si>
    <t>Laguna Blanca</t>
  </si>
  <si>
    <t>P.O. Box 979, 2580 Arcu. Avenue</t>
  </si>
  <si>
    <t>Abeokuta</t>
  </si>
  <si>
    <t>Ap #248-3351 Placerat, Street</t>
  </si>
  <si>
    <t>Tabuk</t>
  </si>
  <si>
    <t>Ap #207-6900 Non St.</t>
  </si>
  <si>
    <t>P.O. Box 305, 6095 Ornare Av.</t>
  </si>
  <si>
    <t>Namsos</t>
  </si>
  <si>
    <t>P.O. Box 252, 3151 Nisl. Road</t>
  </si>
  <si>
    <t>Lanester</t>
  </si>
  <si>
    <t>Ap #888-4624 Nunc St.</t>
  </si>
  <si>
    <t>Van</t>
  </si>
  <si>
    <t>Ap #868-589 Facilisis. Avenue</t>
  </si>
  <si>
    <t>Hamilton</t>
  </si>
  <si>
    <t>905-2891 Facilisis. Road</t>
  </si>
  <si>
    <t>Montauban</t>
  </si>
  <si>
    <t>Ap #163-847 Feugiat Street</t>
  </si>
  <si>
    <t>Guizhou</t>
  </si>
  <si>
    <t>8468 Sed Ave</t>
  </si>
  <si>
    <t>Mamuju</t>
  </si>
  <si>
    <t>P.O. Box 288, 3442 Vestibulum, Rd.</t>
  </si>
  <si>
    <t>Tumaco</t>
  </si>
  <si>
    <t>303-3788 Metus Avenue</t>
  </si>
  <si>
    <t>Mount Gambier</t>
  </si>
  <si>
    <t>484-9937 Dolor Rd.</t>
  </si>
  <si>
    <t>Geelong</t>
  </si>
  <si>
    <t>675-7444 Sodales Street</t>
  </si>
  <si>
    <t>Fortune</t>
  </si>
  <si>
    <t>Ap #935-5272 Est, Rd.</t>
  </si>
  <si>
    <t>Anklam</t>
  </si>
  <si>
    <t>762-1781 Phasellus Road</t>
  </si>
  <si>
    <t>San Pedro</t>
  </si>
  <si>
    <t>P.O. Box 372, 7944 Dolor St.</t>
  </si>
  <si>
    <t>RÃ­o Bueno</t>
  </si>
  <si>
    <t>653-8312 Sed Ave</t>
  </si>
  <si>
    <t>River Valley</t>
  </si>
  <si>
    <t>150-8415 Aenean Avenue</t>
  </si>
  <si>
    <t>Jafarabad</t>
  </si>
  <si>
    <t>Ap #469-2768 Cubilia Avenue</t>
  </si>
  <si>
    <t>Caloundra</t>
  </si>
  <si>
    <t>523 Vitae, Street</t>
  </si>
  <si>
    <t>Delhi</t>
  </si>
  <si>
    <t>3486 Accumsan Rd.</t>
  </si>
  <si>
    <t>Ãkersberga</t>
  </si>
  <si>
    <t>P.O. Box 757, 8487 Sem, Rd.</t>
  </si>
  <si>
    <t>Gunsan</t>
  </si>
  <si>
    <t>P.O. Box 854, 6994 Tempor Ave</t>
  </si>
  <si>
    <t>Heilongjiang</t>
  </si>
  <si>
    <t>P.O. Box 653, 9969 Facilisis Road</t>
  </si>
  <si>
    <t>Gols</t>
  </si>
  <si>
    <t>Ap #593-6438 Lectus. Avenue</t>
  </si>
  <si>
    <t>Pontianak</t>
  </si>
  <si>
    <t>4283 Interdum Avenue</t>
  </si>
  <si>
    <t>RÃ­o IbÃez</t>
  </si>
  <si>
    <t>Ap #439-9950 Dolor Avenue</t>
  </si>
  <si>
    <t>Piedras Negras</t>
  </si>
  <si>
    <t>460-4067 Pharetra. St.</t>
  </si>
  <si>
    <t>Porsgrunn</t>
  </si>
  <si>
    <t>Ap #551-3991 Suscipit St.</t>
  </si>
  <si>
    <t>Ladysmith</t>
  </si>
  <si>
    <t>Ap #411-8457 Ut, Avenue</t>
  </si>
  <si>
    <t>General Santos</t>
  </si>
  <si>
    <t>Ap #585-9457 Ac Street</t>
  </si>
  <si>
    <t>Ebenthal in KÃrnten</t>
  </si>
  <si>
    <t>964-3779 Porttitor Rd.</t>
  </si>
  <si>
    <t>Tyumen</t>
  </si>
  <si>
    <t>Ap #968-8059 Dui. Ave</t>
  </si>
  <si>
    <t>San Luis PotosÃ­</t>
  </si>
  <si>
    <t>Ap #553-1641 Consequat, Road</t>
  </si>
  <si>
    <t>Purranque</t>
  </si>
  <si>
    <t>790-1144 Sed Av.</t>
  </si>
  <si>
    <t>Siquirres</t>
  </si>
  <si>
    <t>Ap #105-8738 Pellentesque Avenue</t>
  </si>
  <si>
    <t>Barranca</t>
  </si>
  <si>
    <t>6157 Vel, Ave</t>
  </si>
  <si>
    <t>Wodonga</t>
  </si>
  <si>
    <t>243-2729 Eget Street</t>
  </si>
  <si>
    <t>Ikot Ekpene</t>
  </si>
  <si>
    <t>8225 Sem Rd.</t>
  </si>
  <si>
    <t>Mexico City</t>
  </si>
  <si>
    <t>Ap #459-2385 Morbi Avenue</t>
  </si>
  <si>
    <t>CÃceres</t>
  </si>
  <si>
    <t>1511 Phasellus Street</t>
  </si>
  <si>
    <t>Coevorden</t>
  </si>
  <si>
    <t>Ap #301-9196 Aliquam St.</t>
  </si>
  <si>
    <t>Warburg</t>
  </si>
  <si>
    <t>958-7215 Justo Road</t>
  </si>
  <si>
    <t>San Pablo</t>
  </si>
  <si>
    <t>585-9084 Urna. St.</t>
  </si>
  <si>
    <t>TehuacÃn</t>
  </si>
  <si>
    <t>Ap #988-2798 Phasellus Street</t>
  </si>
  <si>
    <t>Okpoko</t>
  </si>
  <si>
    <t>9008 Dui Rd.</t>
  </si>
  <si>
    <t>Pukekohe</t>
  </si>
  <si>
    <t>756-6597 In, Av.</t>
  </si>
  <si>
    <t>Waren</t>
  </si>
  <si>
    <t>5200 Amet Ave</t>
  </si>
  <si>
    <t>802-6219 Nunc Street</t>
  </si>
  <si>
    <t>Yellowknife</t>
  </si>
  <si>
    <t>Ap #112-7571 Sodales Avenue</t>
  </si>
  <si>
    <t>Ap #941-5173 Sed Road</t>
  </si>
  <si>
    <t>Burgos</t>
  </si>
  <si>
    <t>Ap #619-6208 Eu St.</t>
  </si>
  <si>
    <t>Khmelnytskyi</t>
  </si>
  <si>
    <t>774-3632 Metus Av.</t>
  </si>
  <si>
    <t>Hudiksvall</t>
  </si>
  <si>
    <t>P.O. Box 303, 7338 Leo, Ave</t>
  </si>
  <si>
    <t>Cagayan de Oro</t>
  </si>
  <si>
    <t>799-1772 Eu Rd.</t>
  </si>
  <si>
    <t>Goes</t>
  </si>
  <si>
    <t>387-9819 A Rd.</t>
  </si>
  <si>
    <t>Mojokerto</t>
  </si>
  <si>
    <t>Ap #396-1807 Lectus. St.</t>
  </si>
  <si>
    <t>Sandy</t>
  </si>
  <si>
    <t>P.O. Box 919, 7525 Pharetra. Av.</t>
  </si>
  <si>
    <t>Rennes</t>
  </si>
  <si>
    <t>9694 Ullamcorper, Avenue</t>
  </si>
  <si>
    <t>Ap #924-6737 Sollicitudin St.</t>
  </si>
  <si>
    <t>7180 Molestie Av.</t>
  </si>
  <si>
    <t>Bhimber</t>
  </si>
  <si>
    <t>496-9948 Ornare Road</t>
  </si>
  <si>
    <t>Cagnes-sur-Mer</t>
  </si>
  <si>
    <t>356-7483 Cursus St.</t>
  </si>
  <si>
    <t>Villarrica</t>
  </si>
  <si>
    <t>464 Eu St.</t>
  </si>
  <si>
    <t>La Seyne-sur-Mer</t>
  </si>
  <si>
    <t>Ap #384-6023 Rutrum, Rd.</t>
  </si>
  <si>
    <t>Colchane</t>
  </si>
  <si>
    <t>2205 Ligula. Rd.</t>
  </si>
  <si>
    <t>Berlin</t>
  </si>
  <si>
    <t>285-8705 Pede Rd.</t>
  </si>
  <si>
    <t>683-8217 Adipiscing Avenue</t>
  </si>
  <si>
    <t>Santander</t>
  </si>
  <si>
    <t>Ap #709-9028 Arcu. Rd.</t>
  </si>
  <si>
    <t>Cali</t>
  </si>
  <si>
    <t>P.O. Box 466, 5299 Sed Avenue</t>
  </si>
  <si>
    <t>Bima</t>
  </si>
  <si>
    <t>6837 Vitae Street</t>
  </si>
  <si>
    <t>Mandai</t>
  </si>
  <si>
    <t>470-5231 At, Av.</t>
  </si>
  <si>
    <t>Saint-LÃ´</t>
  </si>
  <si>
    <t>458 Nullam Rd.</t>
  </si>
  <si>
    <t>Baddeck</t>
  </si>
  <si>
    <t>Ap #934-2005 In, Rd.</t>
  </si>
  <si>
    <t>Dollard-des-Ormeaux</t>
  </si>
  <si>
    <t>Ap #899-5428 Ornare, Street</t>
  </si>
  <si>
    <t>Alva</t>
  </si>
  <si>
    <t>242-1880 Vitae Avenue</t>
  </si>
  <si>
    <t>Bolsward</t>
  </si>
  <si>
    <t>Ap #722-365 Mi Avenue</t>
  </si>
  <si>
    <t>Flekkefjord</t>
  </si>
  <si>
    <t>244-918 Velit. Rd.</t>
  </si>
  <si>
    <t>753-6132 Vestibulum Avenue</t>
  </si>
  <si>
    <t>Bajaur Agency</t>
  </si>
  <si>
    <t>Ap #205-3944 Aliquam Rd.</t>
  </si>
  <si>
    <t>Izium</t>
  </si>
  <si>
    <t>424-965 Mollis. Road</t>
  </si>
  <si>
    <t>Hamburg</t>
  </si>
  <si>
    <t>P.O. Box 378, 2883 Est St.</t>
  </si>
  <si>
    <t>Evere</t>
  </si>
  <si>
    <t>Ap #983-1506 Vulputate Av.</t>
  </si>
  <si>
    <t>Dole</t>
  </si>
  <si>
    <t>525-2811 Malesuada Rd.</t>
  </si>
  <si>
    <t>Columbus</t>
  </si>
  <si>
    <t>Ap #684-6828 At Ave</t>
  </si>
  <si>
    <t>SuruÃ§</t>
  </si>
  <si>
    <t>175 Ac Rd.</t>
  </si>
  <si>
    <t>Tuticorin</t>
  </si>
  <si>
    <t>Ap #944-7127 Lorem St.</t>
  </si>
  <si>
    <t>Mo i Rana</t>
  </si>
  <si>
    <t>399-6218 Posuere Rd.</t>
  </si>
  <si>
    <t>MÃrida</t>
  </si>
  <si>
    <t>Ap #553-1867 Parturient Rd.</t>
  </si>
  <si>
    <t>Gebze</t>
  </si>
  <si>
    <t>P.O. Box 939, 5130 Nec Rd.</t>
  </si>
  <si>
    <t>Kinrooi</t>
  </si>
  <si>
    <t>436-9160 Mauris St.</t>
  </si>
  <si>
    <t>Kharmang</t>
  </si>
  <si>
    <t>Ap #132-849 Sem Ave</t>
  </si>
  <si>
    <t>Tilburg</t>
  </si>
  <si>
    <t>P.O. Box 410, 2170 Quisque Street</t>
  </si>
  <si>
    <t>Kyiv</t>
  </si>
  <si>
    <t>Ap #265-7531 Nibh Ave</t>
  </si>
  <si>
    <t>Kongsvinger</t>
  </si>
  <si>
    <t>P.O. Box 476, 5345 Cras Rd.</t>
  </si>
  <si>
    <t>Thá Dáu Má</t>
  </si>
  <si>
    <t>P.O. Box 269, 4592 Ipsum St.</t>
  </si>
  <si>
    <t>Racine</t>
  </si>
  <si>
    <t>734-5871 Vestibulum, Rd.</t>
  </si>
  <si>
    <t>Tarma</t>
  </si>
  <si>
    <t>176-3102 Morbi Rd.</t>
  </si>
  <si>
    <t>Hebei</t>
  </si>
  <si>
    <t>4536 Sed Road</t>
  </si>
  <si>
    <t>Ghanche</t>
  </si>
  <si>
    <t>561-8117 Non, St.</t>
  </si>
  <si>
    <t>Inner Mongolia</t>
  </si>
  <si>
    <t>907-3703 Facilisis St.</t>
  </si>
  <si>
    <t>Valledupar</t>
  </si>
  <si>
    <t>5063 Pellentesque Rd.</t>
  </si>
  <si>
    <t>Ap #713-9382 Non Av.</t>
  </si>
  <si>
    <t>Pelarco</t>
  </si>
  <si>
    <t>Ap #698-8956 Ac Ave</t>
  </si>
  <si>
    <t>PoznaÅ„</t>
  </si>
  <si>
    <t>421-9280 Aliquam Av.</t>
  </si>
  <si>
    <t>Bacoor</t>
  </si>
  <si>
    <t>Ap #675-7365 Dui Rd.</t>
  </si>
  <si>
    <t>Timaru</t>
  </si>
  <si>
    <t>P.O. Box 270, 7796 Dolor Ave</t>
  </si>
  <si>
    <t>Castelnovo del Friuli</t>
  </si>
  <si>
    <t>P.O. Box 369, 6028 Sagittis. Street</t>
  </si>
  <si>
    <t>Neunkirchen</t>
  </si>
  <si>
    <t>565-1213 At Street</t>
  </si>
  <si>
    <t>Puerto Varas</t>
  </si>
  <si>
    <t>4758 Semper Av.</t>
  </si>
  <si>
    <t>Rangiora</t>
  </si>
  <si>
    <t>Ap #917-2299 Donec Avenue</t>
  </si>
  <si>
    <t>Heerhugowaard</t>
  </si>
  <si>
    <t>Ap #733-3813 Proin St.</t>
  </si>
  <si>
    <t>Ap #391-3742 In, St.</t>
  </si>
  <si>
    <t>352-8715 Gravida Road</t>
  </si>
  <si>
    <t>Pica</t>
  </si>
  <si>
    <t>494-8905 Morbi Av.</t>
  </si>
  <si>
    <t>Almere</t>
  </si>
  <si>
    <t>Ap #726-5686 Sed Road</t>
  </si>
  <si>
    <t>Stafford</t>
  </si>
  <si>
    <t>587 Enim, Avenue</t>
  </si>
  <si>
    <t>Marina South</t>
  </si>
  <si>
    <t>758 Mus. St.</t>
  </si>
  <si>
    <t>Zapopan</t>
  </si>
  <si>
    <t>P.O. Box 961, 4361 Lorem St.</t>
  </si>
  <si>
    <t>Foligno</t>
  </si>
  <si>
    <t>Ap #859-7554 Ante St.</t>
  </si>
  <si>
    <t>Cedar Rapids</t>
  </si>
  <si>
    <t>4371 Donec Street</t>
  </si>
  <si>
    <t>Kinross</t>
  </si>
  <si>
    <t>Ap #964-8365 Velit. Road</t>
  </si>
  <si>
    <t>Montague</t>
  </si>
  <si>
    <t>424-1883 Facilisis, Av.</t>
  </si>
  <si>
    <t>Kettering</t>
  </si>
  <si>
    <t>167-2256 Euismod Rd.</t>
  </si>
  <si>
    <t>Mokpo</t>
  </si>
  <si>
    <t>P.O. Box 535, 9192 Dictum. St.</t>
  </si>
  <si>
    <t>Kaduna</t>
  </si>
  <si>
    <t>P.O. Box 651, 9248 Tortor. Av.</t>
  </si>
  <si>
    <t>La UniÃ³n</t>
  </si>
  <si>
    <t>Ap #453-3485 Imperdiet Rd.</t>
  </si>
  <si>
    <t>Steinkjer</t>
  </si>
  <si>
    <t>P.O. Box 896, 5796 Nec, St.</t>
  </si>
  <si>
    <t>P.O. Box 535, 1822 Suspendisse Street</t>
  </si>
  <si>
    <t>Narimanov</t>
  </si>
  <si>
    <t>763-6237 Id, Rd.</t>
  </si>
  <si>
    <t>Sujawal</t>
  </si>
  <si>
    <t>712-1802 Proin Avenue</t>
  </si>
  <si>
    <t>McCallum</t>
  </si>
  <si>
    <t>1. Crea una copia dello sheet "Raw Data" e rinominalo "Operative_TuoNome_TuoCognome" il file raw servirà nel caso per sbaglio durante l'esercizio si cancellasse qualche dato erroneamente. Mentre le funzioni saranno da applicare al 2° Sheet. Se devi creare delle pivot sviluppale nell'apposito sheet.</t>
  </si>
  <si>
    <t>Domande</t>
  </si>
  <si>
    <t>Risposta</t>
  </si>
  <si>
    <t>Processo in breve (max 20 parole)</t>
  </si>
  <si>
    <t>1. Quanti ID - Utenteci sono (colonna A)?</t>
  </si>
  <si>
    <t>2. Quanti ID - Utente unici ci sono (colonna A)?</t>
  </si>
  <si>
    <t>3. Quanti ID - Utente non hanno mai soggiornato a Dublino (Dublin)?</t>
  </si>
  <si>
    <t>4. Qual è il numero di membri per gruppo familiare più frequente?</t>
  </si>
  <si>
    <t>5. All'interno dei Paesi vi è un campo scritto in modo errato. Indica in quale riga è presente.</t>
  </si>
  <si>
    <t>6. Quanti ID - Utente hanno sostenuto una spesa maggiore di 300€?</t>
  </si>
  <si>
    <t>7. Quale ID - Utente a sostenuto la spesa minore?</t>
  </si>
  <si>
    <t xml:space="preserve">8. Quanti ID - Utente hanno il numero più elevato di membri in famiglia? Quanti sono i membri di questi gruppi familiari? </t>
  </si>
  <si>
    <t>9. Quanti ID - Utente hanno più di 30 anni? (Calcolare la data al giorno in cui si effettua il test, non solo anno in corso)</t>
  </si>
  <si>
    <t>10. Quanti ID - Utente hanno dato una valutazione all'appartamento più alta o uguale a 6?</t>
  </si>
  <si>
    <t>11. Qualche ID - Utente ha affittato sia un monopattino, che un'auto?</t>
  </si>
  <si>
    <t>12. Qual è il mezzo più affittato dagli utenti?</t>
  </si>
  <si>
    <t>13. Nelle città valutate a livello ambientale con valore uguale o maggiore di 6, sono maggiormente affittate le auto o i mezzi a basso impatto ambientale? Se i secondi quale di più?</t>
  </si>
  <si>
    <t>14. Indica la spesa media totale per singolo membro della famiglia</t>
  </si>
  <si>
    <t>15. Quali città hanno ottenuto un alto punteggio ambientale e un alto valore sull'appartamento in cui hanno alloggiato gli utenti?</t>
  </si>
  <si>
    <t>Ho usato la funzione ROWS per calcolare il numero di righe della colonna ID - Utente</t>
  </si>
  <si>
    <t>Ho usato un filtro avanzato per generare l'elenco degli ID - Utente unici e su questo ho usato la funzione ROWS</t>
  </si>
  <si>
    <t>ID - Utente Unici ordinati</t>
  </si>
  <si>
    <t>Grand Total</t>
  </si>
  <si>
    <t>Count of Membri della Famiglia</t>
  </si>
  <si>
    <t>Ho creato una tabella pivot in cui per ogni valore di "Membri della Famiglia" ho contato il numero delle occorrenze</t>
  </si>
  <si>
    <t>Spesa (€)</t>
  </si>
  <si>
    <t>ID - Utente &gt;300</t>
  </si>
  <si>
    <t>Counter:</t>
  </si>
  <si>
    <t>ID - Utente con 7 membri</t>
  </si>
  <si>
    <t>ID - Utente unici con 7 membri</t>
  </si>
  <si>
    <t>ID - Utente unici &gt; 300</t>
  </si>
  <si>
    <t>Età</t>
  </si>
  <si>
    <t>Nessuno, il massimo è 5</t>
  </si>
  <si>
    <t>Guardando la colonna "Valutazione" ordinata dal valore più grande al piccolo</t>
  </si>
  <si>
    <t>Count of Rent Mezzo - Auto</t>
  </si>
  <si>
    <t>Count of Rent Mezzo - Biciletta</t>
  </si>
  <si>
    <t>Count of Rent Mezzo - Monopattino</t>
  </si>
  <si>
    <t>Ordinando la colonna spesa in modo crescente</t>
  </si>
  <si>
    <t>Auto e bicicletta</t>
  </si>
  <si>
    <t>(Multiple Items)</t>
  </si>
  <si>
    <t>Auto</t>
  </si>
  <si>
    <t>Bicicletta</t>
  </si>
  <si>
    <t>Spesa individuale (€)</t>
  </si>
  <si>
    <t>Tarma, PÄarbaÅŸÄ, Thabazimbi, Denpasar</t>
  </si>
  <si>
    <t>Ho filtrato la tabella usando come criteri "Valutazione" = 5 e "Valutazione sull'attenzione all'ambiente della città"=10 e ho copiato le Città Airbnb</t>
  </si>
  <si>
    <t>N° Utenti Bicicletta:</t>
  </si>
  <si>
    <t>N° Utenti Auto:</t>
  </si>
  <si>
    <t>Ho usato 3 funzioni COUNTIF, una per ogni tipologia, ottenendo 146 per le auto, 146 per le bicilette e 143 per i monopattini</t>
  </si>
  <si>
    <t>N° Utenti Monopattino:</t>
  </si>
  <si>
    <t>Monopattino</t>
  </si>
  <si>
    <t>Totale Mezzi a basso impatto ambientale:</t>
  </si>
  <si>
    <t>Totale Auto:</t>
  </si>
  <si>
    <t>Mezzi a basso impatto ambientale / Biciclette</t>
  </si>
  <si>
    <t>Sulla tabella ho usato un filtro sulla colonna delle auto e monopattino selezionando come criterio "Sì"</t>
  </si>
  <si>
    <t>N° Membri Gruppo familaire</t>
  </si>
  <si>
    <t>Ho creato una colonna "Spesa individuale (€)" in cui ho calcolato la spesa media a persona per ogni singolo viaggio e ho fatto la media di tutti questi valori</t>
  </si>
  <si>
    <t>ID - UTENTE &gt;30 Anni</t>
  </si>
  <si>
    <t>ID- UTENTE UNICI &gt; 30 ANNI</t>
  </si>
  <si>
    <t>Utenti con monopattino ed auto:</t>
  </si>
  <si>
    <t>Numero utenti a Dublino:</t>
  </si>
  <si>
    <t>Ho contato il numero di utenti che hanno soggiornato a Dublino usando un filtro su "Città Airbnb", controllato se avessero diversi ID, e ho sottratto tale valore al numero di ID - Utente unici</t>
  </si>
  <si>
    <t>46, 7</t>
  </si>
  <si>
    <t>DOMANDA 4</t>
  </si>
  <si>
    <t>DOMANDA 13</t>
  </si>
  <si>
    <t>Nella riga evidenziata in giallo (in Operative), la 268</t>
  </si>
  <si>
    <t>Ho selezionato la colonna, poi ho cliccato Review Tab -&gt; abc Spelling. L'errore è "Germny". (La tabella da cui ho estratto la riga è ordinata secondo ID - Utente in modo crescente)</t>
  </si>
  <si>
    <t>Ho ordinato "Membri della Famiglia" in ordine decrescente. Ho poi copiato gli ID - Utente corrispondenti, usato il filtro speciale per ottenere gli ID univoci e li contati con ROWS</t>
  </si>
  <si>
    <t>Ho creato una colonna "Età", ho usato un filtro imponendo &gt; 30, ho fatto una copia degli ID - Utente e per eliminare i doppioni ho usato un filtro speciale. Ho poi usato COUNT</t>
  </si>
  <si>
    <t>Ho cretato 3 tabelle pivot (auto, biciclette, monopattini) in cui ho impostato un filtro &gt;= 6 per "Valutazione sull'attenzione all'ambiente della città", sommato i valori dei mezzi a basso impatto ambientale e confrontato con quello delle auto.</t>
  </si>
  <si>
    <t>Ho creato una colonna "Spesa (€)" e filtrato i valori &gt;300. Ho selezionato gli ID - Utente univoci corrispondenti, e ho poi usato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</si>
</sst>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d/m/yyyy"/>
    <numFmt numFmtId="166" formatCode="_-* #,##0\ [$€-410]_-;\-* #,##0\ [$€-410]_-;_-* &quot;-&quot;??\ [$€-410]_-;_-@_-"/>
    <numFmt numFmtId="167" formatCode="_-[$€-2]\ * #,##0.00_-;\-[$€-2]\ * #,##0.00_-;_-[$€-2]\ * &quot;-&quot;??_-;_-@_-"/>
  </numFmts>
  <fonts count="14">
    <font>
      <sz val="10"/>
      <color rgb="FF000000"/>
      <name val="Arial"/>
      <scheme val="minor"/>
    </font>
    <font>
      <b/>
      <sz val="11"/>
      <color theme="1"/>
      <name val="Arial"/>
    </font>
    <font>
      <b/>
      <sz val="11"/>
      <color theme="1"/>
      <name val="&quot;Calibri Light&quot;"/>
    </font>
    <font>
      <sz val="10"/>
      <color theme="1"/>
      <name val="Arial"/>
    </font>
    <font>
      <sz val="11"/>
      <color theme="1"/>
      <name val="&quot;Calibri Light&quot;"/>
    </font>
    <font>
      <sz val="11"/>
      <color theme="1"/>
      <name val="Arial"/>
    </font>
    <font>
      <sz val="11"/>
      <color rgb="FF202124"/>
      <name val="Arial"/>
    </font>
    <font>
      <sz val="16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6" fillId="3" borderId="0" xfId="0" applyFont="1" applyFill="1" applyAlignment="1">
      <alignment horizontal="left"/>
    </xf>
    <xf numFmtId="0" fontId="3" fillId="0" borderId="1" xfId="0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9" fillId="0" borderId="2" xfId="0" applyFont="1" applyBorder="1"/>
    <xf numFmtId="0" fontId="3" fillId="0" borderId="3" xfId="0" applyFont="1" applyBorder="1"/>
    <xf numFmtId="0" fontId="0" fillId="0" borderId="0" xfId="0" pivotButton="1"/>
    <xf numFmtId="0" fontId="0" fillId="0" borderId="0" xfId="0" applyAlignment="1">
      <alignment horizontal="left"/>
    </xf>
    <xf numFmtId="166" fontId="4" fillId="0" borderId="0" xfId="0" applyNumberFormat="1" applyFont="1" applyAlignment="1">
      <alignment horizontal="right"/>
    </xf>
    <xf numFmtId="0" fontId="1" fillId="2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0" fillId="0" borderId="3" xfId="0" applyFont="1" applyBorder="1"/>
    <xf numFmtId="0" fontId="10" fillId="0" borderId="0" xfId="0" applyFont="1"/>
    <xf numFmtId="0" fontId="12" fillId="2" borderId="0" xfId="0" applyFont="1" applyFill="1" applyAlignment="1">
      <alignment horizontal="right" vertical="top"/>
    </xf>
    <xf numFmtId="0" fontId="11" fillId="6" borderId="0" xfId="0" applyFont="1" applyFill="1"/>
    <xf numFmtId="0" fontId="11" fillId="7" borderId="0" xfId="0" applyFont="1" applyFill="1"/>
    <xf numFmtId="0" fontId="11" fillId="6" borderId="0" xfId="0" applyFont="1" applyFill="1" applyAlignment="1">
      <alignment horizontal="right" vertical="center"/>
    </xf>
    <xf numFmtId="0" fontId="11" fillId="7" borderId="0" xfId="0" applyFont="1" applyFill="1" applyAlignment="1">
      <alignment horizontal="right" vertical="center"/>
    </xf>
    <xf numFmtId="0" fontId="3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167" fontId="3" fillId="4" borderId="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2" fillId="2" borderId="4" xfId="0" applyFont="1" applyFill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/>
    </xf>
    <xf numFmtId="0" fontId="4" fillId="8" borderId="0" xfId="0" applyFont="1" applyFill="1"/>
    <xf numFmtId="164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166" fontId="4" fillId="8" borderId="0" xfId="0" applyNumberFormat="1" applyFont="1" applyFill="1" applyAlignment="1">
      <alignment horizontal="right"/>
    </xf>
    <xf numFmtId="14" fontId="4" fillId="8" borderId="0" xfId="0" applyNumberFormat="1" applyFont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7" fillId="0" borderId="0" xfId="0" applyFont="1" applyAlignment="1">
      <alignment wrapText="1"/>
    </xf>
    <xf numFmtId="0" fontId="0" fillId="0" borderId="0" xfId="0"/>
    <xf numFmtId="0" fontId="11" fillId="9" borderId="0" xfId="0" applyFont="1" applyFill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9" formatCode="dd/mm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6" formatCode="_-* #,##0\ [$€-410]_-;\-* #,##0\ [$€-410]_-;_-* &quot;-&quot;??\ [$€-410]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6" formatCode="_-* #,##0\ [$€-410]_-;\-* #,##0\ [$€-410]_-;_-* &quot;-&quot;??\ [$€-410]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numFmt numFmtId="164" formatCode="#,##0&quot;€&quot;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&quot;Calibri Light&quot;"/>
        <scheme val="none"/>
      </font>
      <fill>
        <patternFill patternType="solid">
          <fgColor rgb="FFE2EFDA"/>
          <bgColor rgb="FFE2EFDA"/>
        </patternFill>
      </fill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e Zenobi" refreshedDate="44991.463387268515" createdVersion="8" refreshedVersion="8" minRefreshableVersion="3" recordCount="300" xr:uid="{2D1E8B58-D65C-451E-9DC8-AF6FE8761414}">
  <cacheSource type="worksheet">
    <worksheetSource name="Operative"/>
  </cacheSource>
  <cacheFields count="13">
    <cacheField name="ID - Utente" numFmtId="0">
      <sharedItems containsSemiMixedTypes="0" containsString="0" containsNumber="1" containsInteger="1" minValue="2304" maxValue="5584" count="289">
        <n v="2304"/>
        <n v="2309"/>
        <n v="2312"/>
        <n v="2332"/>
        <n v="2339"/>
        <n v="2356"/>
        <n v="2370"/>
        <n v="2383"/>
        <n v="2388"/>
        <n v="2412"/>
        <n v="2418"/>
        <n v="2426"/>
        <n v="2440"/>
        <n v="2445"/>
        <n v="2452"/>
        <n v="2468"/>
        <n v="2498"/>
        <n v="2503"/>
        <n v="2517"/>
        <n v="2521"/>
        <n v="2523"/>
        <n v="2531"/>
        <n v="2560"/>
        <n v="2565"/>
        <n v="2569"/>
        <n v="2582"/>
        <n v="2608"/>
        <n v="2611"/>
        <n v="2629"/>
        <n v="2631"/>
        <n v="2640"/>
        <n v="2653"/>
        <n v="2657"/>
        <n v="2672"/>
        <n v="2674"/>
        <n v="2680"/>
        <n v="2688"/>
        <n v="2713"/>
        <n v="2722"/>
        <n v="2731"/>
        <n v="2739"/>
        <n v="2766"/>
        <n v="2786"/>
        <n v="2790"/>
        <n v="2792"/>
        <n v="2797"/>
        <n v="2798"/>
        <n v="2800"/>
        <n v="2810"/>
        <n v="2841"/>
        <n v="2844"/>
        <n v="2845"/>
        <n v="2888"/>
        <n v="2894"/>
        <n v="2911"/>
        <n v="2918"/>
        <n v="2966"/>
        <n v="2983"/>
        <n v="2986"/>
        <n v="2998"/>
        <n v="3005"/>
        <n v="3011"/>
        <n v="3022"/>
        <n v="3074"/>
        <n v="3083"/>
        <n v="3088"/>
        <n v="3092"/>
        <n v="3116"/>
        <n v="3123"/>
        <n v="3128"/>
        <n v="3133"/>
        <n v="3144"/>
        <n v="3150"/>
        <n v="3151"/>
        <n v="3188"/>
        <n v="3193"/>
        <n v="3233"/>
        <n v="3239"/>
        <n v="3252"/>
        <n v="3262"/>
        <n v="3273"/>
        <n v="3275"/>
        <n v="3294"/>
        <n v="3299"/>
        <n v="3312"/>
        <n v="3314"/>
        <n v="3319"/>
        <n v="3324"/>
        <n v="3355"/>
        <n v="3357"/>
        <n v="3366"/>
        <n v="3368"/>
        <n v="3379"/>
        <n v="3413"/>
        <n v="3422"/>
        <n v="3445"/>
        <n v="3470"/>
        <n v="3474"/>
        <n v="3527"/>
        <n v="3532"/>
        <n v="3535"/>
        <n v="3549"/>
        <n v="3552"/>
        <n v="3561"/>
        <n v="3569"/>
        <n v="3570"/>
        <n v="3576"/>
        <n v="3580"/>
        <n v="3585"/>
        <n v="3586"/>
        <n v="3596"/>
        <n v="3610"/>
        <n v="3614"/>
        <n v="3617"/>
        <n v="3624"/>
        <n v="3637"/>
        <n v="3640"/>
        <n v="3648"/>
        <n v="3651"/>
        <n v="3654"/>
        <n v="3658"/>
        <n v="3660"/>
        <n v="3728"/>
        <n v="3736"/>
        <n v="3746"/>
        <n v="3755"/>
        <n v="3778"/>
        <n v="3783"/>
        <n v="3789"/>
        <n v="3804"/>
        <n v="3813"/>
        <n v="3823"/>
        <n v="3827"/>
        <n v="3838"/>
        <n v="3850"/>
        <n v="3866"/>
        <n v="3873"/>
        <n v="3875"/>
        <n v="3884"/>
        <n v="3903"/>
        <n v="3911"/>
        <n v="3921"/>
        <n v="3924"/>
        <n v="3953"/>
        <n v="3956"/>
        <n v="3986"/>
        <n v="3987"/>
        <n v="4023"/>
        <n v="4024"/>
        <n v="4034"/>
        <n v="4039"/>
        <n v="4058"/>
        <n v="4067"/>
        <n v="4070"/>
        <n v="4080"/>
        <n v="4083"/>
        <n v="4087"/>
        <n v="4105"/>
        <n v="4106"/>
        <n v="4115"/>
        <n v="4124"/>
        <n v="4135"/>
        <n v="4144"/>
        <n v="4150"/>
        <n v="4176"/>
        <n v="4203"/>
        <n v="4212"/>
        <n v="4227"/>
        <n v="4230"/>
        <n v="4240"/>
        <n v="4246"/>
        <n v="4270"/>
        <n v="4307"/>
        <n v="4316"/>
        <n v="4346"/>
        <n v="4357"/>
        <n v="4364"/>
        <n v="4373"/>
        <n v="4374"/>
        <n v="4375"/>
        <n v="4388"/>
        <n v="4411"/>
        <n v="4412"/>
        <n v="4418"/>
        <n v="4431"/>
        <n v="4435"/>
        <n v="4439"/>
        <n v="4453"/>
        <n v="4454"/>
        <n v="4456"/>
        <n v="4457"/>
        <n v="4465"/>
        <n v="4483"/>
        <n v="4501"/>
        <n v="4502"/>
        <n v="4511"/>
        <n v="4516"/>
        <n v="4520"/>
        <n v="4526"/>
        <n v="4565"/>
        <n v="4575"/>
        <n v="4590"/>
        <n v="4593"/>
        <n v="4598"/>
        <n v="4599"/>
        <n v="4606"/>
        <n v="4616"/>
        <n v="4627"/>
        <n v="4635"/>
        <n v="4637"/>
        <n v="4665"/>
        <n v="4673"/>
        <n v="4675"/>
        <n v="4699"/>
        <n v="4710"/>
        <n v="4712"/>
        <n v="4717"/>
        <n v="4719"/>
        <n v="4732"/>
        <n v="4747"/>
        <n v="4753"/>
        <n v="4754"/>
        <n v="4756"/>
        <n v="4761"/>
        <n v="4768"/>
        <n v="4769"/>
        <n v="4770"/>
        <n v="4801"/>
        <n v="4811"/>
        <n v="4821"/>
        <n v="4833"/>
        <n v="4840"/>
        <n v="4843"/>
        <n v="4847"/>
        <n v="4862"/>
        <n v="4865"/>
        <n v="4901"/>
        <n v="4918"/>
        <n v="4926"/>
        <n v="4929"/>
        <n v="4932"/>
        <n v="4944"/>
        <n v="4990"/>
        <n v="5017"/>
        <n v="5019"/>
        <n v="5021"/>
        <n v="5041"/>
        <n v="5047"/>
        <n v="5065"/>
        <n v="5096"/>
        <n v="5102"/>
        <n v="5134"/>
        <n v="5142"/>
        <n v="5169"/>
        <n v="5171"/>
        <n v="5173"/>
        <n v="5174"/>
        <n v="5186"/>
        <n v="5232"/>
        <n v="5241"/>
        <n v="5253"/>
        <n v="5254"/>
        <n v="5272"/>
        <n v="5284"/>
        <n v="5286"/>
        <n v="5294"/>
        <n v="5305"/>
        <n v="5307"/>
        <n v="5308"/>
        <n v="5325"/>
        <n v="5353"/>
        <n v="5380"/>
        <n v="5395"/>
        <n v="5402"/>
        <n v="5407"/>
        <n v="5410"/>
        <n v="5439"/>
        <n v="5440"/>
        <n v="5482"/>
        <n v="5491"/>
        <n v="5523"/>
        <n v="5525"/>
        <n v="5533"/>
        <n v="5548"/>
        <n v="5552"/>
        <n v="5561"/>
        <n v="5567"/>
        <n v="5575"/>
        <n v="5584"/>
      </sharedItems>
    </cacheField>
    <cacheField name="Indirizzo Airbnb" numFmtId="0">
      <sharedItems/>
    </cacheField>
    <cacheField name="Città Airbnb" numFmtId="0">
      <sharedItems/>
    </cacheField>
    <cacheField name="Costo a Notte (€)" numFmtId="164">
      <sharedItems containsSemiMixedTypes="0" containsString="0" containsNumber="1" containsInteger="1" minValue="20" maxValue="300"/>
    </cacheField>
    <cacheField name="Numero Notti" numFmtId="0">
      <sharedItems containsSemiMixedTypes="0" containsString="0" containsNumber="1" containsInteger="1" minValue="1" maxValue="10"/>
    </cacheField>
    <cacheField name="Paese di provenienza" numFmtId="0">
      <sharedItems/>
    </cacheField>
    <cacheField name="Data di Nascita" numFmtId="0">
      <sharedItems containsSemiMixedTypes="0" containsNonDate="0" containsDate="1" containsString="0" minDate="1955-01-25T00:00:00" maxDate="1995-08-22T00:00:00"/>
    </cacheField>
    <cacheField name="Membri della Famiglia" numFmtId="0">
      <sharedItems containsSemiMixedTypes="0" containsString="0" containsNumber="1" containsInteger="1" minValue="1" maxValue="7" count="7">
        <n v="3"/>
        <n v="7"/>
        <n v="1"/>
        <n v="4"/>
        <n v="2"/>
        <n v="6"/>
        <n v="5"/>
      </sharedItems>
    </cacheField>
    <cacheField name="Valutazione" numFmtId="0">
      <sharedItems containsSemiMixedTypes="0" containsString="0" containsNumber="1" containsInteger="1" minValue="1" maxValue="5" count="5">
        <n v="4"/>
        <n v="3"/>
        <n v="1"/>
        <n v="5"/>
        <n v="2"/>
      </sharedItems>
    </cacheField>
    <cacheField name="Valutazione sull'attenzione all'ambiente della città" numFmtId="0">
      <sharedItems containsSemiMixedTypes="0" containsString="0" containsNumber="1" containsInteger="1" minValue="0" maxValue="10" count="11">
        <n v="6"/>
        <n v="10"/>
        <n v="4"/>
        <n v="3"/>
        <n v="7"/>
        <n v="0"/>
        <n v="8"/>
        <n v="9"/>
        <n v="2"/>
        <n v="5"/>
        <n v="1"/>
      </sharedItems>
    </cacheField>
    <cacheField name="Rent Mezzo - Auto" numFmtId="0">
      <sharedItems count="2">
        <s v="Sì"/>
        <s v="No"/>
      </sharedItems>
    </cacheField>
    <cacheField name="Rent Mezzo - Biciletta" numFmtId="0">
      <sharedItems count="2">
        <s v="No"/>
        <s v="Sì"/>
      </sharedItems>
    </cacheField>
    <cacheField name="Rent Mezzo - Monopattino" numFmtId="0">
      <sharedItems count="2">
        <s v="No"/>
        <s v="Sì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s v="Ap #112-7571 Sodales Avenue"/>
    <s v="Porsgrunn"/>
    <n v="80"/>
    <n v="4"/>
    <s v="Brazil"/>
    <d v="1985-02-11T00:00:00"/>
    <x v="0"/>
    <x v="0"/>
    <x v="0"/>
    <x v="0"/>
    <x v="0"/>
    <x v="0"/>
  </r>
  <r>
    <x v="1"/>
    <s v="Ap #977-5561 Non Ave"/>
    <s v="Vanersborg"/>
    <n v="259"/>
    <n v="9"/>
    <s v="Australia"/>
    <d v="1992-09-11T00:00:00"/>
    <x v="1"/>
    <x v="1"/>
    <x v="1"/>
    <x v="0"/>
    <x v="0"/>
    <x v="0"/>
  </r>
  <r>
    <x v="2"/>
    <s v="Ap #983-1506 Vulputate Av."/>
    <s v="Dole"/>
    <n v="160"/>
    <n v="6"/>
    <s v="Philippines"/>
    <d v="1982-01-18T00:00:00"/>
    <x v="2"/>
    <x v="2"/>
    <x v="2"/>
    <x v="1"/>
    <x v="1"/>
    <x v="0"/>
  </r>
  <r>
    <x v="3"/>
    <s v="653-8312 Sed Ave"/>
    <s v="River Valley"/>
    <n v="35"/>
    <n v="5"/>
    <s v="Spain"/>
    <d v="1993-05-16T00:00:00"/>
    <x v="3"/>
    <x v="1"/>
    <x v="2"/>
    <x v="0"/>
    <x v="1"/>
    <x v="1"/>
  </r>
  <r>
    <x v="4"/>
    <s v="8225 Sem Rd."/>
    <s v="Mexico City"/>
    <n v="100"/>
    <n v="3"/>
    <s v="United Kingdom"/>
    <d v="1987-02-27T00:00:00"/>
    <x v="4"/>
    <x v="0"/>
    <x v="3"/>
    <x v="0"/>
    <x v="1"/>
    <x v="1"/>
  </r>
  <r>
    <x v="5"/>
    <s v="P.O. Box 983, 6635 Nunc Av."/>
    <s v="Castanhal"/>
    <n v="57"/>
    <n v="10"/>
    <s v="Germany"/>
    <d v="1956-04-19T00:00:00"/>
    <x v="3"/>
    <x v="2"/>
    <x v="4"/>
    <x v="0"/>
    <x v="0"/>
    <x v="1"/>
  </r>
  <r>
    <x v="6"/>
    <s v="P.O. Box 535, 1822 Suspendisse Street"/>
    <s v="Narimanov"/>
    <n v="82"/>
    <n v="5"/>
    <s v="Vietnam"/>
    <d v="1993-09-10T00:00:00"/>
    <x v="5"/>
    <x v="2"/>
    <x v="0"/>
    <x v="1"/>
    <x v="1"/>
    <x v="0"/>
  </r>
  <r>
    <x v="7"/>
    <s v="4467 Non, Road"/>
    <s v="Shillong"/>
    <n v="277"/>
    <n v="4"/>
    <s v="China"/>
    <d v="1963-01-04T00:00:00"/>
    <x v="3"/>
    <x v="1"/>
    <x v="3"/>
    <x v="1"/>
    <x v="1"/>
    <x v="1"/>
  </r>
  <r>
    <x v="8"/>
    <s v="P.O. Box 410, 2170 Quisque Street"/>
    <s v="Kyiv"/>
    <n v="23"/>
    <n v="1"/>
    <s v="Colombia"/>
    <d v="1974-11-30T00:00:00"/>
    <x v="2"/>
    <x v="2"/>
    <x v="4"/>
    <x v="1"/>
    <x v="1"/>
    <x v="0"/>
  </r>
  <r>
    <x v="9"/>
    <s v="Ap #947-4789 Libero St."/>
    <s v="Corroy-le-Châeteau"/>
    <n v="178"/>
    <n v="1"/>
    <s v="Colombia"/>
    <d v="1989-05-21T00:00:00"/>
    <x v="6"/>
    <x v="3"/>
    <x v="5"/>
    <x v="1"/>
    <x v="1"/>
    <x v="1"/>
  </r>
  <r>
    <x v="10"/>
    <s v="P.O. Box 535, 9192 Dictum. St."/>
    <s v="Kaduna"/>
    <n v="33"/>
    <n v="8"/>
    <s v="Canada"/>
    <d v="1961-03-03T00:00:00"/>
    <x v="4"/>
    <x v="3"/>
    <x v="6"/>
    <x v="1"/>
    <x v="1"/>
    <x v="0"/>
  </r>
  <r>
    <x v="11"/>
    <s v="Ap #111-2125 Mollis. Av."/>
    <s v="Sarpsborg"/>
    <n v="263"/>
    <n v="3"/>
    <s v="Vietnam"/>
    <d v="1965-09-09T00:00:00"/>
    <x v="5"/>
    <x v="3"/>
    <x v="7"/>
    <x v="0"/>
    <x v="0"/>
    <x v="1"/>
  </r>
  <r>
    <x v="12"/>
    <s v="Ap #163-847 Feugiat Street"/>
    <s v="Guizhou"/>
    <n v="279"/>
    <n v="5"/>
    <s v="South Korea"/>
    <d v="1974-03-30T00:00:00"/>
    <x v="3"/>
    <x v="4"/>
    <x v="8"/>
    <x v="1"/>
    <x v="0"/>
    <x v="0"/>
  </r>
  <r>
    <x v="13"/>
    <s v="577-7529 Scelerisque, Ave"/>
    <s v="Kurram Agency"/>
    <n v="169"/>
    <n v="2"/>
    <s v="Singapore"/>
    <d v="1985-09-11T00:00:00"/>
    <x v="3"/>
    <x v="4"/>
    <x v="3"/>
    <x v="1"/>
    <x v="1"/>
    <x v="1"/>
  </r>
  <r>
    <x v="14"/>
    <s v="Ap #763-4986 Mauris St."/>
    <s v="Andong"/>
    <n v="141"/>
    <n v="3"/>
    <s v="Netherlands"/>
    <d v="1971-03-23T00:00:00"/>
    <x v="2"/>
    <x v="2"/>
    <x v="9"/>
    <x v="1"/>
    <x v="0"/>
    <x v="0"/>
  </r>
  <r>
    <x v="15"/>
    <s v="242-1880 Vitae Avenue"/>
    <s v="Bolsward"/>
    <n v="71"/>
    <n v="1"/>
    <s v="Spain"/>
    <d v="1987-10-29T00:00:00"/>
    <x v="5"/>
    <x v="2"/>
    <x v="0"/>
    <x v="0"/>
    <x v="0"/>
    <x v="1"/>
  </r>
  <r>
    <x v="16"/>
    <s v="P.O. Box 174, 6258 Rutrum Avenue"/>
    <s v="Hunan"/>
    <n v="235"/>
    <n v="7"/>
    <s v="Indonesia"/>
    <d v="1973-05-13T00:00:00"/>
    <x v="6"/>
    <x v="4"/>
    <x v="4"/>
    <x v="0"/>
    <x v="0"/>
    <x v="1"/>
  </r>
  <r>
    <x v="16"/>
    <s v="734-5871 Vestibulum, Rd."/>
    <s v="Tarma"/>
    <n v="173"/>
    <n v="10"/>
    <s v="South Africa"/>
    <d v="1965-08-09T00:00:00"/>
    <x v="3"/>
    <x v="3"/>
    <x v="1"/>
    <x v="0"/>
    <x v="1"/>
    <x v="1"/>
  </r>
  <r>
    <x v="17"/>
    <s v="758 Mus. St."/>
    <s v="Zapopan"/>
    <n v="293"/>
    <n v="5"/>
    <s v="Australia"/>
    <d v="1965-07-18T00:00:00"/>
    <x v="0"/>
    <x v="1"/>
    <x v="6"/>
    <x v="1"/>
    <x v="1"/>
    <x v="0"/>
  </r>
  <r>
    <x v="18"/>
    <s v="460-4067 Pharetra. St."/>
    <s v="Porsgrunn"/>
    <n v="139"/>
    <n v="3"/>
    <s v="Poland"/>
    <d v="1977-03-02T00:00:00"/>
    <x v="4"/>
    <x v="3"/>
    <x v="6"/>
    <x v="1"/>
    <x v="1"/>
    <x v="1"/>
  </r>
  <r>
    <x v="19"/>
    <s v="Ap #934-2005 In, Rd."/>
    <s v="Dollard-des-Ormeaux"/>
    <n v="263"/>
    <n v="9"/>
    <s v="Canada"/>
    <d v="1962-03-14T00:00:00"/>
    <x v="4"/>
    <x v="3"/>
    <x v="2"/>
    <x v="0"/>
    <x v="1"/>
    <x v="1"/>
  </r>
  <r>
    <x v="20"/>
    <s v="P.O. Box 766, 1927 Consequat St."/>
    <s v="Koppervik"/>
    <n v="139"/>
    <n v="8"/>
    <s v="Norway"/>
    <d v="1990-09-11T00:00:00"/>
    <x v="4"/>
    <x v="4"/>
    <x v="2"/>
    <x v="0"/>
    <x v="0"/>
    <x v="1"/>
  </r>
  <r>
    <x v="21"/>
    <s v="905-2891 Facilisis. Road"/>
    <s v="Montauban"/>
    <n v="233"/>
    <n v="9"/>
    <s v="New Zealand"/>
    <d v="1955-01-25T00:00:00"/>
    <x v="0"/>
    <x v="1"/>
    <x v="8"/>
    <x v="1"/>
    <x v="1"/>
    <x v="1"/>
  </r>
  <r>
    <x v="22"/>
    <s v="962-5985 Nam Ave"/>
    <s v="Brahmapur"/>
    <n v="125"/>
    <n v="7"/>
    <s v="Australia"/>
    <d v="1984-09-04T00:00:00"/>
    <x v="4"/>
    <x v="3"/>
    <x v="4"/>
    <x v="1"/>
    <x v="1"/>
    <x v="1"/>
  </r>
  <r>
    <x v="23"/>
    <s v="3679 Bibendum Road"/>
    <s v="MÅlin"/>
    <n v="116"/>
    <n v="7"/>
    <s v="Russian Federation"/>
    <d v="1960-11-26T00:00:00"/>
    <x v="6"/>
    <x v="4"/>
    <x v="0"/>
    <x v="0"/>
    <x v="1"/>
    <x v="0"/>
  </r>
  <r>
    <x v="24"/>
    <s v="Ap #994-264 Sem Rd."/>
    <s v="Jeongeup"/>
    <n v="49"/>
    <n v="2"/>
    <s v="United States"/>
    <d v="1995-08-21T00:00:00"/>
    <x v="1"/>
    <x v="3"/>
    <x v="2"/>
    <x v="0"/>
    <x v="1"/>
    <x v="0"/>
  </r>
  <r>
    <x v="25"/>
    <s v="Ap #684-6828 At Ave"/>
    <s v="SuruÃ§"/>
    <n v="300"/>
    <n v="6"/>
    <s v="Germany"/>
    <d v="1958-08-15T00:00:00"/>
    <x v="5"/>
    <x v="0"/>
    <x v="7"/>
    <x v="0"/>
    <x v="0"/>
    <x v="0"/>
  </r>
  <r>
    <x v="26"/>
    <s v="Ap #733-3813 Proin St."/>
    <s v="Denpasar"/>
    <n v="231"/>
    <n v="7"/>
    <s v="Vietnam"/>
    <d v="1962-09-29T00:00:00"/>
    <x v="6"/>
    <x v="3"/>
    <x v="7"/>
    <x v="0"/>
    <x v="0"/>
    <x v="1"/>
  </r>
  <r>
    <x v="27"/>
    <s v="P.O. Box 372, 7944 Dolor St."/>
    <s v="RÃ­o Bueno"/>
    <n v="75"/>
    <n v="9"/>
    <s v="Colombia"/>
    <d v="1980-07-18T00:00:00"/>
    <x v="2"/>
    <x v="0"/>
    <x v="0"/>
    <x v="0"/>
    <x v="0"/>
    <x v="1"/>
  </r>
  <r>
    <x v="28"/>
    <s v="5710 Ornare Avenue"/>
    <s v="Pondicherry"/>
    <n v="156"/>
    <n v="8"/>
    <s v="Netherlands"/>
    <d v="1987-10-11T00:00:00"/>
    <x v="1"/>
    <x v="0"/>
    <x v="2"/>
    <x v="0"/>
    <x v="1"/>
    <x v="0"/>
  </r>
  <r>
    <x v="29"/>
    <s v="P.O. Box 476, 5345 Cras Rd."/>
    <s v="Thá Dáu Má"/>
    <n v="245"/>
    <n v="9"/>
    <s v="Costa Rica"/>
    <d v="1976-07-19T00:00:00"/>
    <x v="0"/>
    <x v="3"/>
    <x v="5"/>
    <x v="0"/>
    <x v="1"/>
    <x v="1"/>
  </r>
  <r>
    <x v="30"/>
    <s v="964-3779 Porttitor Rd."/>
    <s v="Tyumen"/>
    <n v="178"/>
    <n v="7"/>
    <s v="South Africa"/>
    <d v="1990-12-13T00:00:00"/>
    <x v="6"/>
    <x v="4"/>
    <x v="4"/>
    <x v="0"/>
    <x v="0"/>
    <x v="0"/>
  </r>
  <r>
    <x v="31"/>
    <s v="Ap #899-1389 Cubilia Rd."/>
    <s v="Melitopol"/>
    <n v="188"/>
    <n v="3"/>
    <s v="South Africa"/>
    <d v="1989-01-28T00:00:00"/>
    <x v="5"/>
    <x v="3"/>
    <x v="2"/>
    <x v="1"/>
    <x v="0"/>
    <x v="0"/>
  </r>
  <r>
    <x v="32"/>
    <s v="386-7912 Penatibus Rd."/>
    <s v="Scena/Schenna"/>
    <n v="254"/>
    <n v="2"/>
    <s v="Indonesia"/>
    <d v="1991-01-20T00:00:00"/>
    <x v="6"/>
    <x v="4"/>
    <x v="6"/>
    <x v="1"/>
    <x v="1"/>
    <x v="0"/>
  </r>
  <r>
    <x v="33"/>
    <s v="Ap #423-7312 Venenatis Street"/>
    <s v="NÃssjÃu"/>
    <n v="165"/>
    <n v="3"/>
    <s v="Norway"/>
    <d v="1957-04-07T00:00:00"/>
    <x v="5"/>
    <x v="4"/>
    <x v="8"/>
    <x v="1"/>
    <x v="0"/>
    <x v="1"/>
  </r>
  <r>
    <x v="34"/>
    <s v="Ap #675-7365 Dui Rd."/>
    <s v="Timaru"/>
    <n v="257"/>
    <n v="9"/>
    <s v="Pakistan"/>
    <d v="1981-08-09T00:00:00"/>
    <x v="0"/>
    <x v="1"/>
    <x v="4"/>
    <x v="0"/>
    <x v="1"/>
    <x v="0"/>
  </r>
  <r>
    <x v="35"/>
    <s v="Ap #553-1867 Parturient Rd."/>
    <s v="Gebze"/>
    <n v="167"/>
    <n v="10"/>
    <s v="South Africa"/>
    <d v="1994-07-02T00:00:00"/>
    <x v="0"/>
    <x v="2"/>
    <x v="0"/>
    <x v="0"/>
    <x v="0"/>
    <x v="1"/>
  </r>
  <r>
    <x v="36"/>
    <s v="890-1779 Augue Road"/>
    <s v="Tibet"/>
    <n v="227"/>
    <n v="9"/>
    <s v="Norway"/>
    <d v="1959-10-04T00:00:00"/>
    <x v="3"/>
    <x v="4"/>
    <x v="10"/>
    <x v="1"/>
    <x v="0"/>
    <x v="0"/>
  </r>
  <r>
    <x v="37"/>
    <s v="Ap #541-3259 Egestas Ave"/>
    <s v="Germiston"/>
    <n v="40"/>
    <n v="7"/>
    <s v="Australia"/>
    <d v="1990-11-27T00:00:00"/>
    <x v="4"/>
    <x v="4"/>
    <x v="10"/>
    <x v="1"/>
    <x v="0"/>
    <x v="0"/>
  </r>
  <r>
    <x v="38"/>
    <s v="244-918 Velit. Rd."/>
    <s v="Seogwipo"/>
    <n v="122"/>
    <n v="2"/>
    <s v="India"/>
    <d v="1977-09-15T00:00:00"/>
    <x v="1"/>
    <x v="0"/>
    <x v="7"/>
    <x v="0"/>
    <x v="0"/>
    <x v="1"/>
  </r>
  <r>
    <x v="39"/>
    <s v="P.O. Box 295, 6026 Rutrum St."/>
    <s v="Belfast"/>
    <n v="222"/>
    <n v="10"/>
    <s v="Singapore"/>
    <d v="1994-11-11T00:00:00"/>
    <x v="0"/>
    <x v="1"/>
    <x v="6"/>
    <x v="1"/>
    <x v="1"/>
    <x v="0"/>
  </r>
  <r>
    <x v="40"/>
    <s v="2340 Leo. Avenue"/>
    <s v="Jiangxi"/>
    <n v="68"/>
    <n v="6"/>
    <s v="Vietnam"/>
    <d v="1958-03-27T00:00:00"/>
    <x v="0"/>
    <x v="0"/>
    <x v="7"/>
    <x v="0"/>
    <x v="0"/>
    <x v="1"/>
  </r>
  <r>
    <x v="41"/>
    <s v="482-6101 Donec Avenue"/>
    <s v="Agartala"/>
    <n v="140"/>
    <n v="2"/>
    <s v="Poland"/>
    <d v="1984-10-31T00:00:00"/>
    <x v="2"/>
    <x v="4"/>
    <x v="10"/>
    <x v="0"/>
    <x v="0"/>
    <x v="0"/>
  </r>
  <r>
    <x v="42"/>
    <s v="P.O. Box 243, 6469 Nonummy Street"/>
    <s v="Rockford"/>
    <n v="236"/>
    <n v="10"/>
    <s v="Vietnam"/>
    <d v="1972-06-24T00:00:00"/>
    <x v="5"/>
    <x v="1"/>
    <x v="3"/>
    <x v="0"/>
    <x v="0"/>
    <x v="1"/>
  </r>
  <r>
    <x v="43"/>
    <s v="959-5475 Nascetur Rd."/>
    <s v="Tabaco"/>
    <n v="284"/>
    <n v="1"/>
    <s v="South Korea"/>
    <d v="1981-04-10T00:00:00"/>
    <x v="2"/>
    <x v="1"/>
    <x v="0"/>
    <x v="1"/>
    <x v="0"/>
    <x v="1"/>
  </r>
  <r>
    <x v="44"/>
    <s v="Ap #358-9082 Praesent Rd."/>
    <s v="Llaillay"/>
    <n v="177"/>
    <n v="3"/>
    <s v="India"/>
    <d v="1955-08-19T00:00:00"/>
    <x v="1"/>
    <x v="0"/>
    <x v="10"/>
    <x v="0"/>
    <x v="1"/>
    <x v="1"/>
  </r>
  <r>
    <x v="45"/>
    <s v="Ap #500-9652 Tellus Road"/>
    <s v="Belfast"/>
    <n v="300"/>
    <n v="1"/>
    <s v="Mexico"/>
    <d v="1968-02-05T00:00:00"/>
    <x v="3"/>
    <x v="1"/>
    <x v="10"/>
    <x v="0"/>
    <x v="1"/>
    <x v="0"/>
  </r>
  <r>
    <x v="46"/>
    <s v="424-1883 Facilisis, Av."/>
    <s v="Kettering"/>
    <n v="277"/>
    <n v="10"/>
    <s v="Ireland"/>
    <d v="1961-06-16T00:00:00"/>
    <x v="3"/>
    <x v="4"/>
    <x v="10"/>
    <x v="1"/>
    <x v="0"/>
    <x v="0"/>
  </r>
  <r>
    <x v="47"/>
    <s v="4059 Mauris Street"/>
    <s v="Adana"/>
    <n v="101"/>
    <n v="8"/>
    <s v="Colombia"/>
    <d v="1959-11-01T00:00:00"/>
    <x v="3"/>
    <x v="2"/>
    <x v="5"/>
    <x v="0"/>
    <x v="1"/>
    <x v="1"/>
  </r>
  <r>
    <x v="47"/>
    <s v="Ap #126-9569 Mauris Ave"/>
    <s v="Tuy HÃa"/>
    <n v="38"/>
    <n v="8"/>
    <s v="Peru"/>
    <d v="1956-12-28T00:00:00"/>
    <x v="2"/>
    <x v="3"/>
    <x v="2"/>
    <x v="1"/>
    <x v="0"/>
    <x v="0"/>
  </r>
  <r>
    <x v="48"/>
    <s v="9694 Ullamcorper, Avenue"/>
    <s v="Vienna"/>
    <n v="153"/>
    <n v="3"/>
    <s v="Vietnam"/>
    <d v="1989-08-20T00:00:00"/>
    <x v="1"/>
    <x v="4"/>
    <x v="8"/>
    <x v="0"/>
    <x v="0"/>
    <x v="0"/>
  </r>
  <r>
    <x v="49"/>
    <s v="494-8905 Morbi Av."/>
    <s v="Almere"/>
    <n v="256"/>
    <n v="2"/>
    <s v="Germany"/>
    <d v="1983-11-30T00:00:00"/>
    <x v="4"/>
    <x v="1"/>
    <x v="5"/>
    <x v="1"/>
    <x v="0"/>
    <x v="0"/>
  </r>
  <r>
    <x v="50"/>
    <s v="545 Semper St."/>
    <s v="Saintes"/>
    <n v="53"/>
    <n v="8"/>
    <s v="Italy"/>
    <d v="1981-04-21T00:00:00"/>
    <x v="0"/>
    <x v="0"/>
    <x v="9"/>
    <x v="1"/>
    <x v="0"/>
    <x v="0"/>
  </r>
  <r>
    <x v="51"/>
    <s v="Ap #726-5686 Sed Road"/>
    <s v="Stafford"/>
    <n v="176"/>
    <n v="10"/>
    <s v="Turkey"/>
    <d v="1968-03-09T00:00:00"/>
    <x v="4"/>
    <x v="0"/>
    <x v="5"/>
    <x v="1"/>
    <x v="0"/>
    <x v="0"/>
  </r>
  <r>
    <x v="52"/>
    <s v="Ap #256-536 Dolor Rd."/>
    <s v="Whangarei"/>
    <n v="271"/>
    <n v="3"/>
    <s v="Poland"/>
    <d v="1972-12-11T00:00:00"/>
    <x v="2"/>
    <x v="2"/>
    <x v="8"/>
    <x v="0"/>
    <x v="0"/>
    <x v="0"/>
  </r>
  <r>
    <x v="52"/>
    <s v="Ap #453-3485 Imperdiet Rd."/>
    <s v="Steinkjer"/>
    <n v="157"/>
    <n v="9"/>
    <s v="Peru"/>
    <d v="1989-12-07T00:00:00"/>
    <x v="1"/>
    <x v="3"/>
    <x v="8"/>
    <x v="1"/>
    <x v="1"/>
    <x v="1"/>
  </r>
  <r>
    <x v="53"/>
    <s v="P.O. Box 401, 3984 Faucibus Av."/>
    <s v="Khushab"/>
    <n v="32"/>
    <n v="8"/>
    <s v="Brazil"/>
    <d v="1984-05-21T00:00:00"/>
    <x v="3"/>
    <x v="3"/>
    <x v="8"/>
    <x v="0"/>
    <x v="0"/>
    <x v="1"/>
  </r>
  <r>
    <x v="54"/>
    <s v="628-5064 Non Avenue"/>
    <s v="North Waziristan"/>
    <n v="24"/>
    <n v="9"/>
    <s v="New Zealand"/>
    <d v="1963-12-11T00:00:00"/>
    <x v="6"/>
    <x v="2"/>
    <x v="5"/>
    <x v="1"/>
    <x v="0"/>
    <x v="0"/>
  </r>
  <r>
    <x v="55"/>
    <s v="Ap #265-7531 Nibh Ave"/>
    <s v="Kongsvinger"/>
    <n v="208"/>
    <n v="8"/>
    <s v="France"/>
    <d v="1981-07-25T00:00:00"/>
    <x v="6"/>
    <x v="4"/>
    <x v="8"/>
    <x v="0"/>
    <x v="0"/>
    <x v="0"/>
  </r>
  <r>
    <x v="56"/>
    <s v="Ap #713-9382 Non Av."/>
    <s v="Pelarco"/>
    <n v="152"/>
    <n v="9"/>
    <s v="Sweden"/>
    <d v="1974-08-04T00:00:00"/>
    <x v="3"/>
    <x v="4"/>
    <x v="6"/>
    <x v="1"/>
    <x v="1"/>
    <x v="0"/>
  </r>
  <r>
    <x v="57"/>
    <s v="Ap #941-5173 Sed Road"/>
    <s v="Burgos"/>
    <n v="88"/>
    <n v="2"/>
    <s v="Turkey"/>
    <d v="1991-11-05T00:00:00"/>
    <x v="4"/>
    <x v="0"/>
    <x v="9"/>
    <x v="1"/>
    <x v="0"/>
    <x v="0"/>
  </r>
  <r>
    <x v="58"/>
    <s v="Ap #332-5612 Elit. St."/>
    <s v="Saint-Louis"/>
    <n v="226"/>
    <n v="1"/>
    <s v="Indonesia"/>
    <d v="1974-03-17T00:00:00"/>
    <x v="3"/>
    <x v="2"/>
    <x v="8"/>
    <x v="1"/>
    <x v="0"/>
    <x v="0"/>
  </r>
  <r>
    <x v="59"/>
    <s v="P.O. Box 375, 5828 Orci St."/>
    <s v="Ingelheim"/>
    <n v="189"/>
    <n v="10"/>
    <s v="Austria"/>
    <d v="1989-07-13T00:00:00"/>
    <x v="2"/>
    <x v="1"/>
    <x v="8"/>
    <x v="1"/>
    <x v="1"/>
    <x v="0"/>
  </r>
  <r>
    <x v="60"/>
    <s v="561-8117 Non, St."/>
    <s v="Inner Mongolia"/>
    <n v="218"/>
    <n v="10"/>
    <s v="Australia"/>
    <d v="1986-12-25T00:00:00"/>
    <x v="5"/>
    <x v="3"/>
    <x v="4"/>
    <x v="0"/>
    <x v="0"/>
    <x v="1"/>
  </r>
  <r>
    <x v="61"/>
    <s v="P.O. Box 378, 2883 Est St."/>
    <s v="Evere"/>
    <n v="222"/>
    <n v="7"/>
    <s v="Spain"/>
    <d v="1988-10-09T00:00:00"/>
    <x v="6"/>
    <x v="1"/>
    <x v="0"/>
    <x v="1"/>
    <x v="1"/>
    <x v="0"/>
  </r>
  <r>
    <x v="62"/>
    <s v="P.O. Box 318, 7990 Velit. Road"/>
    <s v="Te Awamutu"/>
    <n v="150"/>
    <n v="3"/>
    <s v="New Zealand"/>
    <d v="1988-01-28T00:00:00"/>
    <x v="5"/>
    <x v="1"/>
    <x v="5"/>
    <x v="0"/>
    <x v="0"/>
    <x v="0"/>
  </r>
  <r>
    <x v="63"/>
    <s v="5200 Amet Ave"/>
    <s v="Cork"/>
    <n v="199"/>
    <n v="9"/>
    <s v="South Korea"/>
    <d v="1994-10-30T00:00:00"/>
    <x v="6"/>
    <x v="3"/>
    <x v="0"/>
    <x v="0"/>
    <x v="1"/>
    <x v="0"/>
  </r>
  <r>
    <x v="64"/>
    <s v="424-965 Mollis. Road"/>
    <s v="Hamburg"/>
    <n v="129"/>
    <n v="1"/>
    <s v="Peru"/>
    <d v="1957-01-29T00:00:00"/>
    <x v="5"/>
    <x v="0"/>
    <x v="7"/>
    <x v="1"/>
    <x v="0"/>
    <x v="0"/>
  </r>
  <r>
    <x v="65"/>
    <s v="4283 Interdum Avenue"/>
    <s v="RÃ­o IbÃez"/>
    <n v="122"/>
    <n v="1"/>
    <s v="Sweden"/>
    <d v="1987-10-24T00:00:00"/>
    <x v="4"/>
    <x v="1"/>
    <x v="0"/>
    <x v="0"/>
    <x v="1"/>
    <x v="1"/>
  </r>
  <r>
    <x v="66"/>
    <s v="Ap #639-2928 A Av."/>
    <s v="Billings"/>
    <n v="105"/>
    <n v="4"/>
    <s v="Netherlands"/>
    <d v="1995-03-03T00:00:00"/>
    <x v="2"/>
    <x v="2"/>
    <x v="4"/>
    <x v="0"/>
    <x v="1"/>
    <x v="0"/>
  </r>
  <r>
    <x v="67"/>
    <s v="P.O. Box 854, 6994 Tempor Ave"/>
    <s v="Heilongjiang"/>
    <n v="20"/>
    <n v="5"/>
    <s v="India"/>
    <d v="1974-04-05T00:00:00"/>
    <x v="3"/>
    <x v="1"/>
    <x v="1"/>
    <x v="0"/>
    <x v="1"/>
    <x v="0"/>
  </r>
  <r>
    <x v="68"/>
    <s v="3112 Sed Rd."/>
    <s v="Randburg"/>
    <n v="264"/>
    <n v="10"/>
    <s v="Mexico"/>
    <d v="1984-09-13T00:00:00"/>
    <x v="0"/>
    <x v="2"/>
    <x v="10"/>
    <x v="1"/>
    <x v="0"/>
    <x v="1"/>
  </r>
  <r>
    <x v="69"/>
    <s v="996-3985 Ut Avenue"/>
    <s v="Mariupol"/>
    <n v="245"/>
    <n v="6"/>
    <s v="South Korea"/>
    <d v="1990-03-03T00:00:00"/>
    <x v="2"/>
    <x v="3"/>
    <x v="7"/>
    <x v="0"/>
    <x v="0"/>
    <x v="1"/>
  </r>
  <r>
    <x v="70"/>
    <s v="Ap #944-7127 Lorem St."/>
    <s v="Mo i Rana"/>
    <n v="67"/>
    <n v="3"/>
    <s v="New Zealand"/>
    <d v="1963-05-28T00:00:00"/>
    <x v="1"/>
    <x v="3"/>
    <x v="6"/>
    <x v="0"/>
    <x v="1"/>
    <x v="1"/>
  </r>
  <r>
    <x v="71"/>
    <s v="P.O. Box 164, 5952 Vivamus Av."/>
    <s v="Dibrugarh"/>
    <n v="286"/>
    <n v="10"/>
    <s v="Netherlands"/>
    <d v="1964-07-16T00:00:00"/>
    <x v="2"/>
    <x v="2"/>
    <x v="3"/>
    <x v="1"/>
    <x v="0"/>
    <x v="1"/>
  </r>
  <r>
    <x v="72"/>
    <s v="Ap #248-3351 Placerat, Street"/>
    <s v="Tabuk"/>
    <n v="51"/>
    <n v="8"/>
    <s v="Italy"/>
    <d v="1962-02-11T00:00:00"/>
    <x v="2"/>
    <x v="0"/>
    <x v="4"/>
    <x v="0"/>
    <x v="1"/>
    <x v="1"/>
  </r>
  <r>
    <x v="73"/>
    <s v="907-3703 Facilisis St."/>
    <s v="Valledupar"/>
    <n v="295"/>
    <n v="8"/>
    <s v="Singapore"/>
    <d v="1987-09-24T00:00:00"/>
    <x v="4"/>
    <x v="4"/>
    <x v="0"/>
    <x v="0"/>
    <x v="0"/>
    <x v="0"/>
  </r>
  <r>
    <x v="74"/>
    <s v="Ap #616-6051 Hendrerit. St."/>
    <s v="Virginia"/>
    <n v="89"/>
    <n v="9"/>
    <s v="Russian Federation"/>
    <d v="1957-04-09T00:00:00"/>
    <x v="2"/>
    <x v="1"/>
    <x v="4"/>
    <x v="1"/>
    <x v="0"/>
    <x v="1"/>
  </r>
  <r>
    <x v="75"/>
    <s v="Ap #893-7480 Ipsum St."/>
    <s v="PÄarbaÅŸÄ"/>
    <n v="36"/>
    <n v="5"/>
    <s v="Turkey"/>
    <d v="1978-09-01T00:00:00"/>
    <x v="3"/>
    <x v="3"/>
    <x v="1"/>
    <x v="0"/>
    <x v="0"/>
    <x v="0"/>
  </r>
  <r>
    <x v="76"/>
    <s v="Ap #843-849 Augue St."/>
    <s v="Hilversum"/>
    <n v="250"/>
    <n v="5"/>
    <s v="United States"/>
    <d v="1957-02-24T00:00:00"/>
    <x v="4"/>
    <x v="3"/>
    <x v="4"/>
    <x v="1"/>
    <x v="1"/>
    <x v="1"/>
  </r>
  <r>
    <x v="77"/>
    <s v="496-9948 Ornare Road"/>
    <s v="Cagnes-sur-Mer"/>
    <n v="54"/>
    <n v="9"/>
    <s v="Indonesia"/>
    <d v="1966-11-21T00:00:00"/>
    <x v="1"/>
    <x v="3"/>
    <x v="8"/>
    <x v="1"/>
    <x v="0"/>
    <x v="0"/>
  </r>
  <r>
    <x v="78"/>
    <s v="Ap #917-2299 Donec Avenue"/>
    <s v="Heerhugowaard"/>
    <n v="78"/>
    <n v="4"/>
    <s v="India"/>
    <d v="1964-03-29T00:00:00"/>
    <x v="1"/>
    <x v="1"/>
    <x v="1"/>
    <x v="0"/>
    <x v="0"/>
    <x v="0"/>
  </r>
  <r>
    <x v="79"/>
    <s v="799-1772 Eu Rd."/>
    <s v="Goes"/>
    <n v="40"/>
    <n v="4"/>
    <s v="United States"/>
    <d v="1955-11-23T00:00:00"/>
    <x v="3"/>
    <x v="3"/>
    <x v="2"/>
    <x v="1"/>
    <x v="1"/>
    <x v="0"/>
  </r>
  <r>
    <x v="80"/>
    <s v="Ap #589-8863 Id Rd."/>
    <s v="Noicattaro"/>
    <n v="61"/>
    <n v="9"/>
    <s v="Australia"/>
    <d v="1971-10-19T00:00:00"/>
    <x v="6"/>
    <x v="3"/>
    <x v="3"/>
    <x v="1"/>
    <x v="0"/>
    <x v="1"/>
  </r>
  <r>
    <x v="81"/>
    <s v="382 At Av."/>
    <s v="Pirmasens"/>
    <n v="276"/>
    <n v="10"/>
    <s v="Colombia"/>
    <d v="1956-07-05T00:00:00"/>
    <x v="5"/>
    <x v="3"/>
    <x v="2"/>
    <x v="1"/>
    <x v="0"/>
    <x v="1"/>
  </r>
  <r>
    <x v="82"/>
    <s v="7128 In, Ave"/>
    <s v="Lo Espejo"/>
    <n v="158"/>
    <n v="6"/>
    <s v="Sweden"/>
    <d v="1976-05-28T00:00:00"/>
    <x v="3"/>
    <x v="3"/>
    <x v="9"/>
    <x v="1"/>
    <x v="0"/>
    <x v="0"/>
  </r>
  <r>
    <x v="83"/>
    <s v="973-2486 Tincidunt St."/>
    <s v="Limoges"/>
    <n v="27"/>
    <n v="3"/>
    <s v="Russian Federation"/>
    <d v="1995-02-01T00:00:00"/>
    <x v="0"/>
    <x v="0"/>
    <x v="2"/>
    <x v="0"/>
    <x v="1"/>
    <x v="0"/>
  </r>
  <r>
    <x v="84"/>
    <s v="Ap #384-6023 Rutrum, Rd."/>
    <s v="Colchane"/>
    <n v="95"/>
    <n v="2"/>
    <s v="Ukraine"/>
    <d v="1961-10-15T00:00:00"/>
    <x v="6"/>
    <x v="0"/>
    <x v="9"/>
    <x v="1"/>
    <x v="0"/>
    <x v="1"/>
  </r>
  <r>
    <x v="85"/>
    <s v="Ap #551-3991 Suscipit St."/>
    <s v="Ladysmith"/>
    <n v="239"/>
    <n v="7"/>
    <s v="Brazil"/>
    <d v="1986-01-04T00:00:00"/>
    <x v="5"/>
    <x v="1"/>
    <x v="2"/>
    <x v="0"/>
    <x v="1"/>
    <x v="0"/>
  </r>
  <r>
    <x v="86"/>
    <s v="402-1407 Metus. Street"/>
    <s v="Seogwipo"/>
    <n v="207"/>
    <n v="10"/>
    <s v="New Zealand"/>
    <d v="1986-11-16T00:00:00"/>
    <x v="0"/>
    <x v="1"/>
    <x v="1"/>
    <x v="1"/>
    <x v="0"/>
    <x v="1"/>
  </r>
  <r>
    <x v="87"/>
    <s v="Ap #702-2747 Ut Ave"/>
    <s v="Rahimyar Khan"/>
    <n v="62"/>
    <n v="9"/>
    <s v="Ireland"/>
    <d v="1984-05-31T00:00:00"/>
    <x v="1"/>
    <x v="1"/>
    <x v="5"/>
    <x v="1"/>
    <x v="1"/>
    <x v="1"/>
  </r>
  <r>
    <x v="88"/>
    <s v="Ap #535-9361 Tincidunt. Avenue"/>
    <s v="Natales"/>
    <n v="99"/>
    <n v="5"/>
    <s v="Indonesia"/>
    <d v="1992-07-30T00:00:00"/>
    <x v="4"/>
    <x v="1"/>
    <x v="10"/>
    <x v="0"/>
    <x v="0"/>
    <x v="0"/>
  </r>
  <r>
    <x v="89"/>
    <s v="9396 Convallis, Av."/>
    <s v="Baybay"/>
    <n v="267"/>
    <n v="5"/>
    <s v="Ireland"/>
    <d v="1966-11-17T00:00:00"/>
    <x v="1"/>
    <x v="0"/>
    <x v="6"/>
    <x v="1"/>
    <x v="0"/>
    <x v="0"/>
  </r>
  <r>
    <x v="90"/>
    <s v="P.O. Box 335, 473 Tortor St."/>
    <s v="AlingsÃs"/>
    <n v="179"/>
    <n v="7"/>
    <s v="South Africa"/>
    <d v="1972-07-16T00:00:00"/>
    <x v="2"/>
    <x v="3"/>
    <x v="7"/>
    <x v="0"/>
    <x v="0"/>
    <x v="0"/>
  </r>
  <r>
    <x v="91"/>
    <s v="985-197 Dignissim Rd."/>
    <s v="Weert"/>
    <n v="247"/>
    <n v="10"/>
    <s v="Ireland"/>
    <d v="1984-06-06T00:00:00"/>
    <x v="4"/>
    <x v="0"/>
    <x v="7"/>
    <x v="0"/>
    <x v="1"/>
    <x v="0"/>
  </r>
  <r>
    <x v="92"/>
    <s v="Ap #290-5439 Arcu. Street"/>
    <s v="VÃrnamo"/>
    <n v="278"/>
    <n v="1"/>
    <s v="Russian Federation"/>
    <d v="1990-12-04T00:00:00"/>
    <x v="3"/>
    <x v="1"/>
    <x v="2"/>
    <x v="0"/>
    <x v="0"/>
    <x v="1"/>
  </r>
  <r>
    <x v="93"/>
    <s v="525-2811 Malesuada Rd."/>
    <s v="Columbus"/>
    <n v="277"/>
    <n v="3"/>
    <s v="New Zealand"/>
    <d v="1974-11-11T00:00:00"/>
    <x v="0"/>
    <x v="0"/>
    <x v="2"/>
    <x v="1"/>
    <x v="1"/>
    <x v="1"/>
  </r>
  <r>
    <x v="94"/>
    <s v="P.O. Box 369, 6028 Sagittis. Street"/>
    <s v="Neunkirchen"/>
    <n v="35"/>
    <n v="2"/>
    <s v="New Zealand"/>
    <d v="1974-03-15T00:00:00"/>
    <x v="4"/>
    <x v="0"/>
    <x v="4"/>
    <x v="1"/>
    <x v="1"/>
    <x v="0"/>
  </r>
  <r>
    <x v="95"/>
    <s v="P.O. Box 523, 2555 Etiam Street"/>
    <s v="Acquasanta Terme"/>
    <n v="270"/>
    <n v="10"/>
    <s v="Russian Federation"/>
    <d v="1976-06-13T00:00:00"/>
    <x v="0"/>
    <x v="2"/>
    <x v="1"/>
    <x v="1"/>
    <x v="0"/>
    <x v="0"/>
  </r>
  <r>
    <x v="96"/>
    <s v="7007 Nunc Ave"/>
    <s v="Surigao City"/>
    <n v="229"/>
    <n v="8"/>
    <s v="Turkey"/>
    <d v="1960-06-17T00:00:00"/>
    <x v="2"/>
    <x v="0"/>
    <x v="3"/>
    <x v="1"/>
    <x v="1"/>
    <x v="0"/>
  </r>
  <r>
    <x v="97"/>
    <s v="P.O. Box 305, 4592 Risus. Av."/>
    <s v="Leersum"/>
    <n v="285"/>
    <n v="4"/>
    <s v="Chile"/>
    <d v="1980-11-25T00:00:00"/>
    <x v="4"/>
    <x v="3"/>
    <x v="7"/>
    <x v="0"/>
    <x v="0"/>
    <x v="0"/>
  </r>
  <r>
    <x v="97"/>
    <s v="958-7215 Justo Road"/>
    <s v="San Pablo"/>
    <n v="85"/>
    <n v="9"/>
    <s v="Chile"/>
    <d v="1977-04-10T00:00:00"/>
    <x v="2"/>
    <x v="2"/>
    <x v="10"/>
    <x v="1"/>
    <x v="1"/>
    <x v="0"/>
  </r>
  <r>
    <x v="98"/>
    <s v="970-8387 Suspendisse Street"/>
    <s v="Muradiye"/>
    <n v="94"/>
    <n v="6"/>
    <s v="United States"/>
    <d v="1970-11-23T00:00:00"/>
    <x v="1"/>
    <x v="2"/>
    <x v="5"/>
    <x v="1"/>
    <x v="0"/>
    <x v="0"/>
  </r>
  <r>
    <x v="98"/>
    <s v="Ap #383-1098 Curabitur Road"/>
    <s v="Zele"/>
    <n v="283"/>
    <n v="5"/>
    <s v="Australia"/>
    <d v="1961-08-25T00:00:00"/>
    <x v="4"/>
    <x v="4"/>
    <x v="7"/>
    <x v="0"/>
    <x v="1"/>
    <x v="0"/>
  </r>
  <r>
    <x v="99"/>
    <s v="303-7208 Pharetra. St."/>
    <s v="Dublin"/>
    <n v="179"/>
    <n v="7"/>
    <s v="United States"/>
    <d v="1963-01-16T00:00:00"/>
    <x v="1"/>
    <x v="4"/>
    <x v="1"/>
    <x v="1"/>
    <x v="1"/>
    <x v="1"/>
  </r>
  <r>
    <x v="100"/>
    <s v="Ap #593-6438 Lectus. Avenue"/>
    <s v="Pontianak"/>
    <n v="279"/>
    <n v="8"/>
    <s v="Germany"/>
    <d v="1963-03-16T00:00:00"/>
    <x v="6"/>
    <x v="4"/>
    <x v="3"/>
    <x v="0"/>
    <x v="1"/>
    <x v="1"/>
  </r>
  <r>
    <x v="101"/>
    <s v="4709 Ut St."/>
    <s v="Raichur"/>
    <n v="148"/>
    <n v="7"/>
    <s v="Australia"/>
    <d v="1962-11-30T00:00:00"/>
    <x v="0"/>
    <x v="2"/>
    <x v="2"/>
    <x v="0"/>
    <x v="1"/>
    <x v="0"/>
  </r>
  <r>
    <x v="102"/>
    <s v="P.O. Box 935, 4240 Sem. Street"/>
    <s v="Tarakan"/>
    <n v="152"/>
    <n v="9"/>
    <s v="Philippines"/>
    <d v="1969-05-16T00:00:00"/>
    <x v="4"/>
    <x v="0"/>
    <x v="6"/>
    <x v="1"/>
    <x v="1"/>
    <x v="1"/>
  </r>
  <r>
    <x v="103"/>
    <s v="175 Ac Rd."/>
    <s v="Tuticorin"/>
    <n v="64"/>
    <n v="6"/>
    <s v="Australia"/>
    <d v="1994-10-23T00:00:00"/>
    <x v="1"/>
    <x v="2"/>
    <x v="6"/>
    <x v="1"/>
    <x v="1"/>
    <x v="0"/>
  </r>
  <r>
    <x v="104"/>
    <s v="P.O. Box 303, 7338 Leo, Ave"/>
    <s v="Cagayan de Oro"/>
    <n v="54"/>
    <n v="5"/>
    <s v="Brazil"/>
    <d v="1965-08-20T00:00:00"/>
    <x v="5"/>
    <x v="1"/>
    <x v="0"/>
    <x v="1"/>
    <x v="1"/>
    <x v="1"/>
  </r>
  <r>
    <x v="105"/>
    <s v="Ap #813-5826 Vestibulum, St."/>
    <s v="Olathe"/>
    <n v="157"/>
    <n v="6"/>
    <s v="Indonesia"/>
    <d v="1957-11-05T00:00:00"/>
    <x v="0"/>
    <x v="0"/>
    <x v="3"/>
    <x v="0"/>
    <x v="0"/>
    <x v="1"/>
  </r>
  <r>
    <x v="106"/>
    <s v="316 Arcu. Road"/>
    <s v="Nevers"/>
    <n v="117"/>
    <n v="5"/>
    <s v="Belgium"/>
    <d v="1981-10-13T00:00:00"/>
    <x v="0"/>
    <x v="2"/>
    <x v="0"/>
    <x v="0"/>
    <x v="1"/>
    <x v="1"/>
  </r>
  <r>
    <x v="107"/>
    <s v="Ap #444-2218 Nisi Road"/>
    <s v="Contulmo"/>
    <n v="156"/>
    <n v="10"/>
    <s v="Mexico"/>
    <d v="1976-10-07T00:00:00"/>
    <x v="6"/>
    <x v="4"/>
    <x v="2"/>
    <x v="0"/>
    <x v="1"/>
    <x v="1"/>
  </r>
  <r>
    <x v="108"/>
    <s v="424-2497 Integer St."/>
    <s v="Purnea"/>
    <n v="233"/>
    <n v="9"/>
    <s v="China"/>
    <d v="1992-11-05T00:00:00"/>
    <x v="2"/>
    <x v="1"/>
    <x v="2"/>
    <x v="0"/>
    <x v="0"/>
    <x v="1"/>
  </r>
  <r>
    <x v="108"/>
    <s v="P.O. Box 653, 9969 Facilisis Road"/>
    <s v="Gols"/>
    <n v="103"/>
    <n v="4"/>
    <s v="Norway"/>
    <d v="1967-01-05T00:00:00"/>
    <x v="4"/>
    <x v="3"/>
    <x v="4"/>
    <x v="1"/>
    <x v="1"/>
    <x v="1"/>
  </r>
  <r>
    <x v="109"/>
    <s v="P.O. Box 188, 463 Lectus Ave"/>
    <s v="GÃteborg"/>
    <n v="91"/>
    <n v="5"/>
    <s v="Costa Rica"/>
    <d v="1956-08-09T00:00:00"/>
    <x v="1"/>
    <x v="3"/>
    <x v="3"/>
    <x v="1"/>
    <x v="1"/>
    <x v="1"/>
  </r>
  <r>
    <x v="110"/>
    <s v="243-2729 Eget Street"/>
    <s v="Ikot Ekpene"/>
    <n v="64"/>
    <n v="1"/>
    <s v="Singapore"/>
    <d v="1986-02-10T00:00:00"/>
    <x v="6"/>
    <x v="4"/>
    <x v="3"/>
    <x v="0"/>
    <x v="0"/>
    <x v="0"/>
  </r>
  <r>
    <x v="111"/>
    <s v="P.O. Box 757, 8487 Sem, Rd."/>
    <s v="Gunsan"/>
    <n v="87"/>
    <n v="9"/>
    <s v="United States"/>
    <d v="1983-05-27T00:00:00"/>
    <x v="6"/>
    <x v="1"/>
    <x v="9"/>
    <x v="1"/>
    <x v="1"/>
    <x v="0"/>
  </r>
  <r>
    <x v="112"/>
    <s v="3486 Accumsan Rd."/>
    <s v="Ãkersberga"/>
    <n v="62"/>
    <n v="1"/>
    <s v="New Zealand"/>
    <d v="1972-06-01T00:00:00"/>
    <x v="1"/>
    <x v="3"/>
    <x v="8"/>
    <x v="0"/>
    <x v="0"/>
    <x v="0"/>
  </r>
  <r>
    <x v="113"/>
    <s v="571-3079 Mauris. Rd."/>
    <s v="Hallein"/>
    <n v="97"/>
    <n v="4"/>
    <s v="Russian Federation"/>
    <d v="1967-04-18T00:00:00"/>
    <x v="4"/>
    <x v="4"/>
    <x v="2"/>
    <x v="1"/>
    <x v="1"/>
    <x v="1"/>
  </r>
  <r>
    <x v="114"/>
    <s v="Ap #703-3573 Mauris Street"/>
    <s v="Putre"/>
    <n v="275"/>
    <n v="4"/>
    <s v="Mexico"/>
    <d v="1980-01-25T00:00:00"/>
    <x v="6"/>
    <x v="4"/>
    <x v="0"/>
    <x v="1"/>
    <x v="0"/>
    <x v="1"/>
  </r>
  <r>
    <x v="115"/>
    <s v="1371 Aliquam Rd."/>
    <s v="Oslo"/>
    <n v="161"/>
    <n v="10"/>
    <s v="Ukraine"/>
    <d v="1988-06-17T00:00:00"/>
    <x v="6"/>
    <x v="4"/>
    <x v="2"/>
    <x v="1"/>
    <x v="1"/>
    <x v="1"/>
  </r>
  <r>
    <x v="116"/>
    <s v="Ap #205-3944 Aliquam Rd."/>
    <s v="Izium"/>
    <n v="255"/>
    <n v="9"/>
    <s v="Netherlands"/>
    <d v="1964-04-18T00:00:00"/>
    <x v="3"/>
    <x v="4"/>
    <x v="0"/>
    <x v="1"/>
    <x v="0"/>
    <x v="0"/>
  </r>
  <r>
    <x v="117"/>
    <s v="P.O. Box 296, 7265 Sem, Avenue"/>
    <s v="Loupoigne"/>
    <n v="138"/>
    <n v="4"/>
    <s v="Turkey"/>
    <d v="1995-02-19T00:00:00"/>
    <x v="6"/>
    <x v="3"/>
    <x v="8"/>
    <x v="0"/>
    <x v="0"/>
    <x v="0"/>
  </r>
  <r>
    <x v="118"/>
    <s v="802-6219 Nunc Street"/>
    <s v="Yellowknife"/>
    <n v="261"/>
    <n v="10"/>
    <s v="New Zealand"/>
    <d v="1978-04-30T00:00:00"/>
    <x v="0"/>
    <x v="4"/>
    <x v="10"/>
    <x v="1"/>
    <x v="1"/>
    <x v="0"/>
  </r>
  <r>
    <x v="119"/>
    <s v="606-1073 Integer Rd."/>
    <s v="LeÃn"/>
    <n v="29"/>
    <n v="10"/>
    <s v="Turkey"/>
    <d v="1990-10-20T00:00:00"/>
    <x v="3"/>
    <x v="0"/>
    <x v="0"/>
    <x v="0"/>
    <x v="0"/>
    <x v="0"/>
  </r>
  <r>
    <x v="120"/>
    <s v="436-9160 Mauris St."/>
    <s v="Kharmang"/>
    <n v="75"/>
    <n v="7"/>
    <s v="China"/>
    <d v="1974-05-15T00:00:00"/>
    <x v="3"/>
    <x v="0"/>
    <x v="8"/>
    <x v="0"/>
    <x v="0"/>
    <x v="0"/>
  </r>
  <r>
    <x v="121"/>
    <s v="464 Eu St."/>
    <s v="La Seyne-sur-Mer"/>
    <n v="280"/>
    <n v="3"/>
    <s v="Canada"/>
    <d v="1974-03-22T00:00:00"/>
    <x v="1"/>
    <x v="4"/>
    <x v="6"/>
    <x v="1"/>
    <x v="1"/>
    <x v="0"/>
  </r>
  <r>
    <x v="122"/>
    <s v="5063 Pellentesque Rd."/>
    <s v="Cork"/>
    <n v="27"/>
    <n v="1"/>
    <s v="Colombia"/>
    <d v="1978-06-20T00:00:00"/>
    <x v="2"/>
    <x v="2"/>
    <x v="10"/>
    <x v="1"/>
    <x v="1"/>
    <x v="0"/>
  </r>
  <r>
    <x v="123"/>
    <s v="959-7239 Eu Av."/>
    <s v="Annapolis Royal"/>
    <n v="30"/>
    <n v="4"/>
    <s v="Vietnam"/>
    <d v="1991-05-17T00:00:00"/>
    <x v="0"/>
    <x v="2"/>
    <x v="10"/>
    <x v="1"/>
    <x v="1"/>
    <x v="0"/>
  </r>
  <r>
    <x v="124"/>
    <s v="P.O. Box 816, 7077 Augue Road"/>
    <s v="Wieze"/>
    <n v="33"/>
    <n v="9"/>
    <s v="Canada"/>
    <d v="1961-05-28T00:00:00"/>
    <x v="3"/>
    <x v="0"/>
    <x v="2"/>
    <x v="0"/>
    <x v="1"/>
    <x v="0"/>
  </r>
  <r>
    <x v="125"/>
    <s v="Ap #964-8365 Velit. Road"/>
    <s v="Montague"/>
    <n v="157"/>
    <n v="4"/>
    <s v="Netherlands"/>
    <d v="1988-09-22T00:00:00"/>
    <x v="6"/>
    <x v="3"/>
    <x v="8"/>
    <x v="0"/>
    <x v="1"/>
    <x v="0"/>
  </r>
  <r>
    <x v="126"/>
    <s v="P.O. Box 401, 1442 Varius Street"/>
    <s v="Okene"/>
    <n v="35"/>
    <n v="7"/>
    <s v="Costa Rica"/>
    <d v="1994-11-12T00:00:00"/>
    <x v="4"/>
    <x v="4"/>
    <x v="9"/>
    <x v="0"/>
    <x v="0"/>
    <x v="1"/>
  </r>
  <r>
    <x v="127"/>
    <s v="Ap #196-6494 Ac Road"/>
    <s v="Kirkwall"/>
    <n v="176"/>
    <n v="5"/>
    <s v="Russian Federation"/>
    <d v="1970-05-05T00:00:00"/>
    <x v="1"/>
    <x v="4"/>
    <x v="2"/>
    <x v="0"/>
    <x v="1"/>
    <x v="1"/>
  </r>
  <r>
    <x v="128"/>
    <s v="497-4992 Orci. Road"/>
    <s v="Panjim"/>
    <n v="258"/>
    <n v="10"/>
    <s v="Nigeria"/>
    <d v="1970-03-12T00:00:00"/>
    <x v="3"/>
    <x v="4"/>
    <x v="6"/>
    <x v="1"/>
    <x v="1"/>
    <x v="0"/>
  </r>
  <r>
    <x v="128"/>
    <s v="Ap #301-9196 Aliquam St."/>
    <s v="Warburg"/>
    <n v="225"/>
    <n v="4"/>
    <s v="Netherlands"/>
    <d v="1974-12-12T00:00:00"/>
    <x v="1"/>
    <x v="1"/>
    <x v="5"/>
    <x v="1"/>
    <x v="0"/>
    <x v="0"/>
  </r>
  <r>
    <x v="129"/>
    <s v="532 Netus Road"/>
    <s v="Morrinsville"/>
    <n v="216"/>
    <n v="2"/>
    <s v="China"/>
    <d v="1994-11-04T00:00:00"/>
    <x v="1"/>
    <x v="0"/>
    <x v="8"/>
    <x v="1"/>
    <x v="1"/>
    <x v="1"/>
  </r>
  <r>
    <x v="130"/>
    <s v="P.O. Box 620, 4294 Habitant St."/>
    <s v="Gliwice"/>
    <n v="165"/>
    <n v="4"/>
    <s v="Norway"/>
    <d v="1985-05-10T00:00:00"/>
    <x v="2"/>
    <x v="4"/>
    <x v="4"/>
    <x v="1"/>
    <x v="1"/>
    <x v="1"/>
  </r>
  <r>
    <x v="131"/>
    <s v="P.O. Box 939, 5130 Nec Rd."/>
    <s v="Kinrooi"/>
    <n v="128"/>
    <n v="3"/>
    <s v="Netherlands"/>
    <d v="1965-04-03T00:00:00"/>
    <x v="6"/>
    <x v="3"/>
    <x v="3"/>
    <x v="1"/>
    <x v="0"/>
    <x v="1"/>
  </r>
  <r>
    <x v="132"/>
    <s v="P.O. Box 719, 6571 Felis, St."/>
    <s v="Newcastle"/>
    <n v="54"/>
    <n v="1"/>
    <s v="Russian Federation"/>
    <d v="1961-05-31T00:00:00"/>
    <x v="6"/>
    <x v="0"/>
    <x v="3"/>
    <x v="0"/>
    <x v="1"/>
    <x v="1"/>
  </r>
  <r>
    <x v="133"/>
    <s v="P.O. Box 140, 4500 Arcu Street"/>
    <s v="Berdiansk"/>
    <n v="158"/>
    <n v="4"/>
    <s v="Canada"/>
    <d v="1987-04-30T00:00:00"/>
    <x v="5"/>
    <x v="4"/>
    <x v="8"/>
    <x v="1"/>
    <x v="0"/>
    <x v="0"/>
  </r>
  <r>
    <x v="134"/>
    <s v="Ap #553-1641 Consequat, Road"/>
    <s v="Purranque"/>
    <n v="38"/>
    <n v="3"/>
    <s v="Italy"/>
    <d v="1967-09-08T00:00:00"/>
    <x v="6"/>
    <x v="4"/>
    <x v="0"/>
    <x v="1"/>
    <x v="1"/>
    <x v="1"/>
  </r>
  <r>
    <x v="135"/>
    <s v="923-1112 Ornare, St."/>
    <s v="Beausejour"/>
    <n v="157"/>
    <n v="4"/>
    <s v="China"/>
    <d v="1976-01-28T00:00:00"/>
    <x v="5"/>
    <x v="0"/>
    <x v="8"/>
    <x v="1"/>
    <x v="1"/>
    <x v="0"/>
  </r>
  <r>
    <x v="136"/>
    <s v="587 Enim, Avenue"/>
    <s v="Marina South"/>
    <n v="241"/>
    <n v="1"/>
    <s v="Pakistan"/>
    <d v="1984-07-18T00:00:00"/>
    <x v="3"/>
    <x v="0"/>
    <x v="9"/>
    <x v="0"/>
    <x v="1"/>
    <x v="0"/>
  </r>
  <r>
    <x v="137"/>
    <s v="977-5838 Non St."/>
    <s v="Sengkang"/>
    <n v="255"/>
    <n v="3"/>
    <s v="Poland"/>
    <d v="1982-06-25T00:00:00"/>
    <x v="3"/>
    <x v="1"/>
    <x v="8"/>
    <x v="0"/>
    <x v="1"/>
    <x v="1"/>
  </r>
  <r>
    <x v="138"/>
    <s v="150-8415 Aenean Avenue"/>
    <s v="Jafarabad"/>
    <n v="144"/>
    <n v="7"/>
    <s v="United States"/>
    <d v="1975-02-22T00:00:00"/>
    <x v="0"/>
    <x v="2"/>
    <x v="9"/>
    <x v="0"/>
    <x v="0"/>
    <x v="1"/>
  </r>
  <r>
    <x v="139"/>
    <s v="4758 Semper Av."/>
    <s v="Rangiora"/>
    <n v="70"/>
    <n v="9"/>
    <s v="Singapore"/>
    <d v="1975-05-21T00:00:00"/>
    <x v="2"/>
    <x v="4"/>
    <x v="7"/>
    <x v="0"/>
    <x v="0"/>
    <x v="0"/>
  </r>
  <r>
    <x v="140"/>
    <s v="P.O. Box 466, 5299 Sed Avenue"/>
    <s v="Bima"/>
    <n v="45"/>
    <n v="6"/>
    <s v="Vietnam"/>
    <d v="1990-08-08T00:00:00"/>
    <x v="5"/>
    <x v="2"/>
    <x v="7"/>
    <x v="1"/>
    <x v="0"/>
    <x v="0"/>
  </r>
  <r>
    <x v="141"/>
    <s v="Ap #257-5309 Fringilla. Avenue"/>
    <s v="Ede"/>
    <n v="241"/>
    <n v="6"/>
    <s v="France"/>
    <d v="1961-03-10T00:00:00"/>
    <x v="3"/>
    <x v="1"/>
    <x v="8"/>
    <x v="1"/>
    <x v="0"/>
    <x v="1"/>
  </r>
  <r>
    <x v="142"/>
    <s v="6837 Vitae Street"/>
    <s v="Mandai"/>
    <n v="169"/>
    <n v="3"/>
    <s v="Brazil"/>
    <d v="1969-09-28T00:00:00"/>
    <x v="1"/>
    <x v="4"/>
    <x v="6"/>
    <x v="1"/>
    <x v="0"/>
    <x v="0"/>
  </r>
  <r>
    <x v="143"/>
    <s v="Ap #725-9500 Cum Street"/>
    <s v="Warri"/>
    <n v="169"/>
    <n v="1"/>
    <s v="Netherlands"/>
    <d v="1979-03-07T00:00:00"/>
    <x v="5"/>
    <x v="2"/>
    <x v="9"/>
    <x v="0"/>
    <x v="1"/>
    <x v="1"/>
  </r>
  <r>
    <x v="144"/>
    <s v="Ap #146-5874 Enim Rd."/>
    <s v="Tengah"/>
    <n v="25"/>
    <n v="4"/>
    <s v="Brazil"/>
    <d v="1956-10-10T00:00:00"/>
    <x v="4"/>
    <x v="4"/>
    <x v="0"/>
    <x v="1"/>
    <x v="0"/>
    <x v="0"/>
  </r>
  <r>
    <x v="145"/>
    <s v="264-4714 In, Road"/>
    <s v="Laguna Blanca"/>
    <n v="201"/>
    <n v="10"/>
    <s v="Vietnam"/>
    <d v="1962-06-06T00:00:00"/>
    <x v="4"/>
    <x v="4"/>
    <x v="9"/>
    <x v="0"/>
    <x v="1"/>
    <x v="1"/>
  </r>
  <r>
    <x v="146"/>
    <s v="Ap #335-8006 Eget, Rd."/>
    <s v="Albany"/>
    <n v="87"/>
    <n v="3"/>
    <s v="United States"/>
    <d v="1964-03-19T00:00:00"/>
    <x v="4"/>
    <x v="4"/>
    <x v="0"/>
    <x v="0"/>
    <x v="1"/>
    <x v="0"/>
  </r>
  <r>
    <x v="147"/>
    <s v="Ap #105-8738 Pellentesque Avenue"/>
    <s v="Barranca"/>
    <n v="83"/>
    <n v="6"/>
    <s v="South Africa"/>
    <d v="1984-11-21T00:00:00"/>
    <x v="6"/>
    <x v="3"/>
    <x v="10"/>
    <x v="0"/>
    <x v="0"/>
    <x v="0"/>
  </r>
  <r>
    <x v="148"/>
    <s v="P.O. Box 255, 8499 Euismod Rd."/>
    <s v="Dutse"/>
    <n v="210"/>
    <n v="5"/>
    <s v="Norway"/>
    <d v="1960-04-27T00:00:00"/>
    <x v="6"/>
    <x v="2"/>
    <x v="5"/>
    <x v="1"/>
    <x v="1"/>
    <x v="1"/>
  </r>
  <r>
    <x v="149"/>
    <s v="Ap #829-6698 Neque St."/>
    <s v="SuwaÅ‚ki"/>
    <n v="268"/>
    <n v="5"/>
    <s v="Belgium"/>
    <d v="1963-04-21T00:00:00"/>
    <x v="3"/>
    <x v="4"/>
    <x v="9"/>
    <x v="0"/>
    <x v="1"/>
    <x v="1"/>
  </r>
  <r>
    <x v="150"/>
    <s v="578-569 Ut Rd."/>
    <s v="Ila"/>
    <n v="251"/>
    <n v="8"/>
    <s v="South Africa"/>
    <d v="1978-08-14T00:00:00"/>
    <x v="6"/>
    <x v="2"/>
    <x v="2"/>
    <x v="1"/>
    <x v="0"/>
    <x v="0"/>
  </r>
  <r>
    <x v="151"/>
    <s v="509-5668 Neque Ave"/>
    <s v="Medio Atrato"/>
    <n v="99"/>
    <n v="5"/>
    <s v="South Korea"/>
    <d v="1964-11-15T00:00:00"/>
    <x v="3"/>
    <x v="4"/>
    <x v="7"/>
    <x v="1"/>
    <x v="0"/>
    <x v="0"/>
  </r>
  <r>
    <x v="152"/>
    <s v="285-8705 Pede Rd."/>
    <s v="Okpoko"/>
    <n v="271"/>
    <n v="3"/>
    <s v="Indonesia"/>
    <d v="1982-05-16T00:00:00"/>
    <x v="5"/>
    <x v="1"/>
    <x v="5"/>
    <x v="0"/>
    <x v="1"/>
    <x v="1"/>
  </r>
  <r>
    <x v="153"/>
    <s v="Ap #986-5608 Nonummy Ave"/>
    <s v="Tokoroa"/>
    <n v="278"/>
    <n v="3"/>
    <s v="Singapore"/>
    <d v="1974-11-20T00:00:00"/>
    <x v="2"/>
    <x v="0"/>
    <x v="10"/>
    <x v="1"/>
    <x v="0"/>
    <x v="1"/>
  </r>
  <r>
    <x v="154"/>
    <s v="399-6218 Posuere Rd."/>
    <s v="MÃrida"/>
    <n v="237"/>
    <n v="8"/>
    <s v="Indonesia"/>
    <d v="1965-12-01T00:00:00"/>
    <x v="4"/>
    <x v="0"/>
    <x v="10"/>
    <x v="0"/>
    <x v="0"/>
    <x v="1"/>
  </r>
  <r>
    <x v="155"/>
    <s v="Ap #856-1109 Tellus Rd."/>
    <s v="Aizwal"/>
    <n v="232"/>
    <n v="10"/>
    <s v="South Korea"/>
    <d v="1984-07-07T00:00:00"/>
    <x v="4"/>
    <x v="1"/>
    <x v="7"/>
    <x v="1"/>
    <x v="0"/>
    <x v="0"/>
  </r>
  <r>
    <x v="156"/>
    <s v="855-6620 Urna. Avenue"/>
    <s v="Hái PhÃng"/>
    <n v="209"/>
    <n v="5"/>
    <s v="Canada"/>
    <d v="1975-03-02T00:00:00"/>
    <x v="0"/>
    <x v="4"/>
    <x v="3"/>
    <x v="1"/>
    <x v="0"/>
    <x v="1"/>
  </r>
  <r>
    <x v="157"/>
    <s v="947-3701 Convallis St."/>
    <s v="Notodden"/>
    <n v="266"/>
    <n v="6"/>
    <s v="Ireland"/>
    <d v="1960-01-16T00:00:00"/>
    <x v="6"/>
    <x v="3"/>
    <x v="5"/>
    <x v="1"/>
    <x v="1"/>
    <x v="1"/>
  </r>
  <r>
    <x v="158"/>
    <s v="Ap #619-6208 Eu St."/>
    <s v="Khmelnytskyi"/>
    <n v="279"/>
    <n v="10"/>
    <s v="Peru"/>
    <d v="1986-07-02T00:00:00"/>
    <x v="4"/>
    <x v="3"/>
    <x v="6"/>
    <x v="0"/>
    <x v="0"/>
    <x v="1"/>
  </r>
  <r>
    <x v="159"/>
    <s v="Ap #147-9766 A, Road"/>
    <s v="Pacasmayo"/>
    <n v="135"/>
    <n v="1"/>
    <s v="Ukraine"/>
    <d v="1965-08-29T00:00:00"/>
    <x v="3"/>
    <x v="4"/>
    <x v="10"/>
    <x v="1"/>
    <x v="0"/>
    <x v="1"/>
  </r>
  <r>
    <x v="160"/>
    <s v="P.O. Box 871, 2952 Cursus Av."/>
    <s v="Serang"/>
    <n v="142"/>
    <n v="7"/>
    <s v="Singapore"/>
    <d v="1980-10-24T00:00:00"/>
    <x v="4"/>
    <x v="1"/>
    <x v="1"/>
    <x v="0"/>
    <x v="1"/>
    <x v="1"/>
  </r>
  <r>
    <x v="161"/>
    <s v="P.O. Box 676, 4733 Mauris. Street"/>
    <s v="Iquitos"/>
    <n v="187"/>
    <n v="4"/>
    <s v="Canada"/>
    <d v="1990-01-29T00:00:00"/>
    <x v="3"/>
    <x v="0"/>
    <x v="6"/>
    <x v="1"/>
    <x v="0"/>
    <x v="1"/>
  </r>
  <r>
    <x v="162"/>
    <s v="P.O. Box 162, 4202 Sem. Street"/>
    <s v="Yunnan"/>
    <n v="89"/>
    <n v="9"/>
    <s v="Brazil"/>
    <d v="1984-03-05T00:00:00"/>
    <x v="1"/>
    <x v="2"/>
    <x v="8"/>
    <x v="0"/>
    <x v="0"/>
    <x v="1"/>
  </r>
  <r>
    <x v="163"/>
    <s v="Ap #935-5272 Est, Rd."/>
    <s v="Anklam"/>
    <n v="182"/>
    <n v="9"/>
    <s v="China"/>
    <d v="1991-04-27T00:00:00"/>
    <x v="5"/>
    <x v="4"/>
    <x v="4"/>
    <x v="0"/>
    <x v="0"/>
    <x v="1"/>
  </r>
  <r>
    <x v="164"/>
    <s v="Ap #469-2768 Cubilia Avenue"/>
    <s v="Caloundra"/>
    <n v="297"/>
    <n v="2"/>
    <s v="Philippines"/>
    <d v="1969-04-05T00:00:00"/>
    <x v="5"/>
    <x v="0"/>
    <x v="10"/>
    <x v="0"/>
    <x v="0"/>
    <x v="1"/>
  </r>
  <r>
    <x v="165"/>
    <s v="1511 Phasellus Street"/>
    <s v="Coevorden"/>
    <n v="64"/>
    <n v="7"/>
    <s v="South Africa"/>
    <d v="1982-11-28T00:00:00"/>
    <x v="0"/>
    <x v="1"/>
    <x v="6"/>
    <x v="0"/>
    <x v="1"/>
    <x v="0"/>
  </r>
  <r>
    <x v="165"/>
    <s v="Ap #988-2798 Phasellus Street"/>
    <s v="Okpoko"/>
    <n v="259"/>
    <n v="5"/>
    <s v="Vietnam"/>
    <d v="1973-04-01T00:00:00"/>
    <x v="0"/>
    <x v="4"/>
    <x v="0"/>
    <x v="1"/>
    <x v="1"/>
    <x v="1"/>
  </r>
  <r>
    <x v="166"/>
    <s v="Ap #698-8956 Ac Ave"/>
    <s v="PoznaÅ„"/>
    <n v="210"/>
    <n v="9"/>
    <s v="Australia"/>
    <d v="1979-01-11T00:00:00"/>
    <x v="3"/>
    <x v="0"/>
    <x v="8"/>
    <x v="1"/>
    <x v="1"/>
    <x v="1"/>
  </r>
  <r>
    <x v="167"/>
    <s v="Ap #900-698 Erat St."/>
    <s v="Imphal"/>
    <n v="129"/>
    <n v="1"/>
    <s v="Brazil"/>
    <d v="1979-05-28T00:00:00"/>
    <x v="3"/>
    <x v="4"/>
    <x v="4"/>
    <x v="1"/>
    <x v="0"/>
    <x v="0"/>
  </r>
  <r>
    <x v="168"/>
    <s v="762-1781 Phasellus Road"/>
    <s v="San Pedro"/>
    <n v="152"/>
    <n v="2"/>
    <s v="Spain"/>
    <d v="1986-02-28T00:00:00"/>
    <x v="3"/>
    <x v="2"/>
    <x v="3"/>
    <x v="0"/>
    <x v="0"/>
    <x v="1"/>
  </r>
  <r>
    <x v="169"/>
    <s v="756-6597 In, Av."/>
    <s v="Waren"/>
    <n v="215"/>
    <n v="2"/>
    <s v="Nigeria"/>
    <d v="1978-04-22T00:00:00"/>
    <x v="3"/>
    <x v="1"/>
    <x v="6"/>
    <x v="0"/>
    <x v="1"/>
    <x v="0"/>
  </r>
  <r>
    <x v="170"/>
    <s v="Ap #132-849 Sem Ave"/>
    <s v="Tilburg"/>
    <n v="198"/>
    <n v="1"/>
    <s v="Colombia"/>
    <d v="1964-05-09T00:00:00"/>
    <x v="3"/>
    <x v="4"/>
    <x v="2"/>
    <x v="1"/>
    <x v="0"/>
    <x v="1"/>
  </r>
  <r>
    <x v="171"/>
    <s v="Ap #868-589 Facilisis. Avenue"/>
    <s v="Hamilton"/>
    <n v="245"/>
    <n v="3"/>
    <s v="Brazil"/>
    <d v="1977-12-19T00:00:00"/>
    <x v="2"/>
    <x v="1"/>
    <x v="0"/>
    <x v="1"/>
    <x v="1"/>
    <x v="0"/>
  </r>
  <r>
    <x v="172"/>
    <s v="546 Facilisis Rd."/>
    <s v="Gansu"/>
    <n v="229"/>
    <n v="8"/>
    <s v="Germany"/>
    <d v="1994-12-26T00:00:00"/>
    <x v="3"/>
    <x v="3"/>
    <x v="8"/>
    <x v="0"/>
    <x v="0"/>
    <x v="0"/>
  </r>
  <r>
    <x v="173"/>
    <s v="Ap #307-5764 Interdum Street"/>
    <s v="Uyo"/>
    <n v="72"/>
    <n v="2"/>
    <s v="Ireland"/>
    <d v="1976-01-29T00:00:00"/>
    <x v="4"/>
    <x v="4"/>
    <x v="8"/>
    <x v="1"/>
    <x v="0"/>
    <x v="1"/>
  </r>
  <r>
    <x v="174"/>
    <s v="Ap #398-3787 Mauris Rd."/>
    <s v="Sapele"/>
    <n v="195"/>
    <n v="4"/>
    <s v="Norway"/>
    <d v="1977-01-17T00:00:00"/>
    <x v="4"/>
    <x v="2"/>
    <x v="2"/>
    <x v="1"/>
    <x v="0"/>
    <x v="0"/>
  </r>
  <r>
    <x v="175"/>
    <s v="P.O. Box 199, 9620 Nullam Avenue"/>
    <s v="Odda"/>
    <n v="156"/>
    <n v="1"/>
    <s v="Peru"/>
    <d v="1971-11-03T00:00:00"/>
    <x v="6"/>
    <x v="0"/>
    <x v="8"/>
    <x v="1"/>
    <x v="0"/>
    <x v="0"/>
  </r>
  <r>
    <x v="176"/>
    <s v="1535 Aliquam Street"/>
    <s v="Raichur"/>
    <n v="167"/>
    <n v="9"/>
    <s v="Italy"/>
    <d v="1993-02-11T00:00:00"/>
    <x v="6"/>
    <x v="3"/>
    <x v="8"/>
    <x v="1"/>
    <x v="0"/>
    <x v="0"/>
  </r>
  <r>
    <x v="177"/>
    <s v="Ap #719-4908 Felis Rd."/>
    <s v="Watson Lake"/>
    <n v="125"/>
    <n v="2"/>
    <s v="Canada"/>
    <d v="1956-06-17T00:00:00"/>
    <x v="5"/>
    <x v="2"/>
    <x v="8"/>
    <x v="0"/>
    <x v="1"/>
    <x v="1"/>
  </r>
  <r>
    <x v="178"/>
    <s v="Ap #831-8016 Aenean Street"/>
    <s v="Ligosullo"/>
    <n v="273"/>
    <n v="10"/>
    <s v="Chile"/>
    <d v="1988-01-17T00:00:00"/>
    <x v="0"/>
    <x v="1"/>
    <x v="1"/>
    <x v="0"/>
    <x v="1"/>
    <x v="0"/>
  </r>
  <r>
    <x v="179"/>
    <s v="4205 Sem. St."/>
    <s v="Tregaron"/>
    <n v="197"/>
    <n v="6"/>
    <s v="Indonesia"/>
    <d v="1968-01-15T00:00:00"/>
    <x v="1"/>
    <x v="0"/>
    <x v="7"/>
    <x v="0"/>
    <x v="0"/>
    <x v="0"/>
  </r>
  <r>
    <x v="180"/>
    <s v="534-3131 Purus. Av."/>
    <s v="Bergen"/>
    <n v="50"/>
    <n v="8"/>
    <s v="Turkey"/>
    <d v="1970-09-02T00:00:00"/>
    <x v="0"/>
    <x v="0"/>
    <x v="4"/>
    <x v="0"/>
    <x v="0"/>
    <x v="1"/>
  </r>
  <r>
    <x v="181"/>
    <s v="P.O. Box 305, 6095 Ornare Av."/>
    <s v="Namsos"/>
    <n v="107"/>
    <n v="9"/>
    <s v="Singapore"/>
    <d v="1990-10-12T00:00:00"/>
    <x v="3"/>
    <x v="2"/>
    <x v="8"/>
    <x v="1"/>
    <x v="0"/>
    <x v="1"/>
  </r>
  <r>
    <x v="182"/>
    <s v="Ap #709-9028 Arcu. Rd."/>
    <s v="Cali"/>
    <n v="184"/>
    <n v="8"/>
    <s v="New Zealand"/>
    <d v="1985-03-23T00:00:00"/>
    <x v="3"/>
    <x v="2"/>
    <x v="3"/>
    <x v="1"/>
    <x v="1"/>
    <x v="1"/>
  </r>
  <r>
    <x v="183"/>
    <s v="Ap #391-3742 In, St."/>
    <s v="Vienna"/>
    <n v="277"/>
    <n v="7"/>
    <s v="Spain"/>
    <d v="1979-04-05T00:00:00"/>
    <x v="5"/>
    <x v="2"/>
    <x v="6"/>
    <x v="1"/>
    <x v="0"/>
    <x v="0"/>
  </r>
  <r>
    <x v="184"/>
    <s v="Ap #469-5317 Ut, St."/>
    <s v="Oviedo"/>
    <n v="217"/>
    <n v="3"/>
    <s v="South Korea"/>
    <d v="1993-02-09T00:00:00"/>
    <x v="1"/>
    <x v="1"/>
    <x v="8"/>
    <x v="1"/>
    <x v="0"/>
    <x v="0"/>
  </r>
  <r>
    <x v="185"/>
    <s v="Ap #851-3607 Semper Ave"/>
    <s v="San Carlos"/>
    <n v="249"/>
    <n v="3"/>
    <s v="Philippines"/>
    <d v="1974-07-15T00:00:00"/>
    <x v="5"/>
    <x v="0"/>
    <x v="4"/>
    <x v="1"/>
    <x v="0"/>
    <x v="0"/>
  </r>
  <r>
    <x v="186"/>
    <s v="4536 Sed Road"/>
    <s v="Ghanche"/>
    <n v="189"/>
    <n v="4"/>
    <s v="Austria"/>
    <d v="1973-05-19T00:00:00"/>
    <x v="0"/>
    <x v="3"/>
    <x v="4"/>
    <x v="0"/>
    <x v="1"/>
    <x v="1"/>
  </r>
  <r>
    <x v="187"/>
    <s v="850-7934 Libero. Av."/>
    <s v="Tiel"/>
    <n v="284"/>
    <n v="5"/>
    <s v="Turkey"/>
    <d v="1993-11-10T00:00:00"/>
    <x v="0"/>
    <x v="4"/>
    <x v="9"/>
    <x v="1"/>
    <x v="0"/>
    <x v="1"/>
  </r>
  <r>
    <x v="188"/>
    <s v="Ap #859-7554 Ante St."/>
    <s v="Cedar Rapids"/>
    <n v="26"/>
    <n v="4"/>
    <s v="Germany"/>
    <d v="1976-09-30T00:00:00"/>
    <x v="4"/>
    <x v="0"/>
    <x v="9"/>
    <x v="1"/>
    <x v="1"/>
    <x v="0"/>
  </r>
  <r>
    <x v="189"/>
    <s v="Ap #968-8059 Dui. Ave"/>
    <s v="San Luis PotosÃ­"/>
    <n v="28"/>
    <n v="1"/>
    <s v="Sweden"/>
    <d v="1991-02-10T00:00:00"/>
    <x v="4"/>
    <x v="1"/>
    <x v="7"/>
    <x v="0"/>
    <x v="1"/>
    <x v="0"/>
  </r>
  <r>
    <x v="190"/>
    <s v="Ap #396-1807 Lectus. St."/>
    <s v="Sandy"/>
    <n v="69"/>
    <n v="2"/>
    <s v="Singapore"/>
    <d v="1974-04-02T00:00:00"/>
    <x v="2"/>
    <x v="2"/>
    <x v="1"/>
    <x v="1"/>
    <x v="0"/>
    <x v="1"/>
  </r>
  <r>
    <x v="191"/>
    <s v="351-5197 Donec Avenue"/>
    <s v="Leticia"/>
    <n v="99"/>
    <n v="5"/>
    <s v="Philippines"/>
    <d v="1992-04-23T00:00:00"/>
    <x v="0"/>
    <x v="1"/>
    <x v="8"/>
    <x v="1"/>
    <x v="1"/>
    <x v="0"/>
  </r>
  <r>
    <x v="192"/>
    <s v="176-3102 Morbi Rd."/>
    <s v="Hebei"/>
    <n v="20"/>
    <n v="1"/>
    <s v="South Africa"/>
    <d v="1982-06-07T00:00:00"/>
    <x v="0"/>
    <x v="1"/>
    <x v="4"/>
    <x v="0"/>
    <x v="0"/>
    <x v="0"/>
  </r>
  <r>
    <x v="193"/>
    <s v="675-7444 Sodales Street"/>
    <s v="Fortune"/>
    <n v="147"/>
    <n v="8"/>
    <s v="Pakistan"/>
    <d v="1965-08-02T00:00:00"/>
    <x v="2"/>
    <x v="1"/>
    <x v="2"/>
    <x v="1"/>
    <x v="1"/>
    <x v="1"/>
  </r>
  <r>
    <x v="194"/>
    <s v="6759 Augue Street"/>
    <s v="Lisieux"/>
    <n v="194"/>
    <n v="4"/>
    <s v="Colombia"/>
    <d v="1993-06-21T00:00:00"/>
    <x v="4"/>
    <x v="1"/>
    <x v="3"/>
    <x v="0"/>
    <x v="0"/>
    <x v="0"/>
  </r>
  <r>
    <x v="195"/>
    <s v="9692 Lectus Road"/>
    <s v="Darwin"/>
    <n v="151"/>
    <n v="9"/>
    <s v="South Africa"/>
    <d v="1963-04-21T00:00:00"/>
    <x v="3"/>
    <x v="0"/>
    <x v="5"/>
    <x v="1"/>
    <x v="0"/>
    <x v="0"/>
  </r>
  <r>
    <x v="196"/>
    <s v="565-1213 At Street"/>
    <s v="Puerto Varas"/>
    <n v="264"/>
    <n v="8"/>
    <s v="Austria"/>
    <d v="1959-09-27T00:00:00"/>
    <x v="5"/>
    <x v="0"/>
    <x v="2"/>
    <x v="0"/>
    <x v="1"/>
    <x v="0"/>
  </r>
  <r>
    <x v="197"/>
    <s v="187-4613 Amet Rd."/>
    <s v="Veenendaal"/>
    <n v="180"/>
    <n v="9"/>
    <s v="Colombia"/>
    <d v="1967-05-20T00:00:00"/>
    <x v="3"/>
    <x v="0"/>
    <x v="8"/>
    <x v="0"/>
    <x v="1"/>
    <x v="1"/>
  </r>
  <r>
    <x v="197"/>
    <s v="827-1481 Imperdiet Ave"/>
    <s v="Wismar"/>
    <n v="35"/>
    <n v="3"/>
    <s v="France"/>
    <d v="1963-06-24T00:00:00"/>
    <x v="3"/>
    <x v="2"/>
    <x v="9"/>
    <x v="0"/>
    <x v="1"/>
    <x v="1"/>
  </r>
  <r>
    <x v="198"/>
    <s v="P.O. Box 651, 9248 Tortor. Av."/>
    <s v="La UniÃ³n"/>
    <n v="129"/>
    <n v="4"/>
    <s v="South Africa"/>
    <d v="1986-09-07T00:00:00"/>
    <x v="4"/>
    <x v="4"/>
    <x v="0"/>
    <x v="0"/>
    <x v="0"/>
    <x v="1"/>
  </r>
  <r>
    <x v="199"/>
    <s v="387-9819 A Rd."/>
    <s v="Mojokerto"/>
    <n v="47"/>
    <n v="8"/>
    <s v="Vietnam"/>
    <d v="1957-04-08T00:00:00"/>
    <x v="6"/>
    <x v="3"/>
    <x v="7"/>
    <x v="0"/>
    <x v="1"/>
    <x v="1"/>
  </r>
  <r>
    <x v="200"/>
    <s v="Ap #319-1152 Diam. Av."/>
    <s v="Brechin"/>
    <n v="183"/>
    <n v="4"/>
    <s v="Poland"/>
    <d v="1995-03-12T00:00:00"/>
    <x v="6"/>
    <x v="2"/>
    <x v="8"/>
    <x v="1"/>
    <x v="0"/>
    <x v="1"/>
  </r>
  <r>
    <x v="201"/>
    <s v="678-5365 Enim. Avenue"/>
    <s v="Haaloch"/>
    <n v="119"/>
    <n v="7"/>
    <s v="France"/>
    <d v="1980-11-20T00:00:00"/>
    <x v="3"/>
    <x v="4"/>
    <x v="3"/>
    <x v="1"/>
    <x v="1"/>
    <x v="0"/>
  </r>
  <r>
    <x v="202"/>
    <s v="Ap #109-3545 Diam. Avenue"/>
    <s v="Hawick"/>
    <n v="246"/>
    <n v="3"/>
    <s v="Turkey"/>
    <d v="1957-05-03T00:00:00"/>
    <x v="1"/>
    <x v="4"/>
    <x v="2"/>
    <x v="1"/>
    <x v="0"/>
    <x v="0"/>
  </r>
  <r>
    <x v="203"/>
    <s v="P.O. Box 919, 7525 Pharetra. Av."/>
    <s v="Rennes"/>
    <n v="145"/>
    <n v="9"/>
    <s v="Philippines"/>
    <d v="1958-10-12T00:00:00"/>
    <x v="0"/>
    <x v="2"/>
    <x v="10"/>
    <x v="1"/>
    <x v="1"/>
    <x v="0"/>
  </r>
  <r>
    <x v="204"/>
    <s v="P.O. Box 961, 4361 Lorem St."/>
    <s v="Foligno"/>
    <n v="224"/>
    <n v="5"/>
    <s v="United Kingdom"/>
    <d v="1957-12-28T00:00:00"/>
    <x v="3"/>
    <x v="3"/>
    <x v="7"/>
    <x v="0"/>
    <x v="1"/>
    <x v="1"/>
  </r>
  <r>
    <x v="205"/>
    <s v="8531 Eget Rd."/>
    <s v="Drammen"/>
    <n v="89"/>
    <n v="6"/>
    <s v="Netherlands"/>
    <d v="1990-07-09T00:00:00"/>
    <x v="0"/>
    <x v="3"/>
    <x v="9"/>
    <x v="0"/>
    <x v="0"/>
    <x v="1"/>
  </r>
  <r>
    <x v="206"/>
    <s v="352-8715 Gravida Road"/>
    <s v="Pica"/>
    <n v="213"/>
    <n v="5"/>
    <s v="Sweden"/>
    <d v="1984-06-25T00:00:00"/>
    <x v="5"/>
    <x v="2"/>
    <x v="3"/>
    <x v="0"/>
    <x v="1"/>
    <x v="0"/>
  </r>
  <r>
    <x v="207"/>
    <s v="9008 Dui Rd."/>
    <s v="Pukekohe"/>
    <n v="296"/>
    <n v="8"/>
    <s v="Mexico"/>
    <d v="1978-07-04T00:00:00"/>
    <x v="1"/>
    <x v="1"/>
    <x v="1"/>
    <x v="0"/>
    <x v="1"/>
    <x v="0"/>
  </r>
  <r>
    <x v="208"/>
    <s v="523 Vitae, Street"/>
    <s v="Delhi"/>
    <n v="80"/>
    <n v="2"/>
    <s v="Peru"/>
    <d v="1968-06-22T00:00:00"/>
    <x v="5"/>
    <x v="1"/>
    <x v="0"/>
    <x v="0"/>
    <x v="1"/>
    <x v="0"/>
  </r>
  <r>
    <x v="209"/>
    <s v="936-1400 Cum Road"/>
    <s v="Springfield"/>
    <n v="97"/>
    <n v="9"/>
    <s v="Ukraine"/>
    <d v="1966-11-07T00:00:00"/>
    <x v="0"/>
    <x v="4"/>
    <x v="6"/>
    <x v="0"/>
    <x v="1"/>
    <x v="1"/>
  </r>
  <r>
    <x v="210"/>
    <s v="757-8133 Auctor Avenue"/>
    <s v="Murcia"/>
    <n v="133"/>
    <n v="8"/>
    <s v="France"/>
    <d v="1992-07-24T00:00:00"/>
    <x v="0"/>
    <x v="1"/>
    <x v="7"/>
    <x v="0"/>
    <x v="0"/>
    <x v="0"/>
  </r>
  <r>
    <x v="211"/>
    <s v="191-7433 Enim St."/>
    <s v="Anapolis"/>
    <n v="73"/>
    <n v="4"/>
    <s v="Spain"/>
    <d v="1981-11-03T00:00:00"/>
    <x v="1"/>
    <x v="1"/>
    <x v="3"/>
    <x v="1"/>
    <x v="0"/>
    <x v="1"/>
  </r>
  <r>
    <x v="212"/>
    <s v="708-9419 Congue, Street"/>
    <s v="Tame"/>
    <n v="98"/>
    <n v="7"/>
    <s v="Ukraine"/>
    <d v="1988-03-15T00:00:00"/>
    <x v="4"/>
    <x v="2"/>
    <x v="4"/>
    <x v="1"/>
    <x v="1"/>
    <x v="0"/>
  </r>
  <r>
    <x v="213"/>
    <s v="272-3678 Massa. Avenue"/>
    <s v="Montigny-las-Metz"/>
    <n v="71"/>
    <n v="5"/>
    <s v="Norway"/>
    <d v="1955-09-28T00:00:00"/>
    <x v="1"/>
    <x v="1"/>
    <x v="4"/>
    <x v="0"/>
    <x v="1"/>
    <x v="0"/>
  </r>
  <r>
    <x v="214"/>
    <s v="167-2256 Euismod Rd."/>
    <s v="Mokpo"/>
    <n v="243"/>
    <n v="7"/>
    <s v="South Korea"/>
    <d v="1987-05-22T00:00:00"/>
    <x v="3"/>
    <x v="2"/>
    <x v="7"/>
    <x v="1"/>
    <x v="0"/>
    <x v="1"/>
  </r>
  <r>
    <x v="215"/>
    <s v="487-2377 Et Rd."/>
    <s v="Apartadó"/>
    <n v="240"/>
    <n v="8"/>
    <s v="Colombia"/>
    <d v="1964-09-19T00:00:00"/>
    <x v="2"/>
    <x v="0"/>
    <x v="5"/>
    <x v="0"/>
    <x v="0"/>
    <x v="1"/>
  </r>
  <r>
    <x v="216"/>
    <s v="753-6132 Vestibulum Avenue"/>
    <s v="Bajaur Agency"/>
    <n v="139"/>
    <n v="2"/>
    <s v="Russian Federation"/>
    <d v="1959-01-22T00:00:00"/>
    <x v="2"/>
    <x v="0"/>
    <x v="10"/>
    <x v="0"/>
    <x v="0"/>
    <x v="1"/>
  </r>
  <r>
    <x v="217"/>
    <s v="Ap #439-9950 Dolor Avenue"/>
    <s v="Piedras Negras"/>
    <n v="181"/>
    <n v="8"/>
    <s v="Netherlands"/>
    <d v="1977-01-28T00:00:00"/>
    <x v="3"/>
    <x v="1"/>
    <x v="6"/>
    <x v="0"/>
    <x v="1"/>
    <x v="0"/>
  </r>
  <r>
    <x v="218"/>
    <s v="Ap #934-9893 Sed, St."/>
    <s v="Thabazimbi"/>
    <n v="28"/>
    <n v="1"/>
    <s v="Costa Rica"/>
    <d v="1965-02-24T00:00:00"/>
    <x v="4"/>
    <x v="3"/>
    <x v="1"/>
    <x v="0"/>
    <x v="1"/>
    <x v="1"/>
  </r>
  <r>
    <x v="219"/>
    <s v="P.O. Box 252, 3151 Nisl. Road"/>
    <s v="Lanester"/>
    <n v="96"/>
    <n v="2"/>
    <s v="France"/>
    <d v="1986-07-22T00:00:00"/>
    <x v="6"/>
    <x v="3"/>
    <x v="8"/>
    <x v="1"/>
    <x v="1"/>
    <x v="1"/>
  </r>
  <r>
    <x v="220"/>
    <s v="Ap #722-365 Mi Avenue"/>
    <s v="Flekkefjord"/>
    <n v="283"/>
    <n v="8"/>
    <s v="Spain"/>
    <d v="1963-04-06T00:00:00"/>
    <x v="0"/>
    <x v="4"/>
    <x v="3"/>
    <x v="1"/>
    <x v="0"/>
    <x v="1"/>
  </r>
  <r>
    <x v="221"/>
    <s v="Ap #268-111 Scelerisque St."/>
    <s v="Vienna"/>
    <n v="161"/>
    <n v="2"/>
    <s v="Colombia"/>
    <d v="1961-12-29T00:00:00"/>
    <x v="3"/>
    <x v="4"/>
    <x v="1"/>
    <x v="1"/>
    <x v="0"/>
    <x v="0"/>
  </r>
  <r>
    <x v="222"/>
    <s v="Ap #459-2385 Morbi Avenue"/>
    <s v="CÃceres"/>
    <n v="168"/>
    <n v="10"/>
    <s v="Costa Rica"/>
    <d v="1978-08-27T00:00:00"/>
    <x v="2"/>
    <x v="4"/>
    <x v="2"/>
    <x v="0"/>
    <x v="1"/>
    <x v="0"/>
  </r>
  <r>
    <x v="223"/>
    <s v="8468 Sed Ave"/>
    <s v="Mamuju"/>
    <n v="252"/>
    <n v="9"/>
    <s v="Ireland"/>
    <d v="1973-01-31T00:00:00"/>
    <x v="0"/>
    <x v="2"/>
    <x v="6"/>
    <x v="0"/>
    <x v="1"/>
    <x v="1"/>
  </r>
  <r>
    <x v="224"/>
    <s v="407-6919 Et, Ave"/>
    <s v="Barranco Minas"/>
    <n v="22"/>
    <n v="6"/>
    <s v="China"/>
    <d v="1986-08-11T00:00:00"/>
    <x v="3"/>
    <x v="1"/>
    <x v="3"/>
    <x v="0"/>
    <x v="1"/>
    <x v="0"/>
  </r>
  <r>
    <x v="225"/>
    <s v="348-1469 Risus. Street"/>
    <s v="Gorinchem"/>
    <n v="285"/>
    <n v="5"/>
    <s v="Nigeria"/>
    <d v="1960-02-15T00:00:00"/>
    <x v="1"/>
    <x v="1"/>
    <x v="10"/>
    <x v="1"/>
    <x v="1"/>
    <x v="0"/>
  </r>
  <r>
    <x v="226"/>
    <s v="727-3830 Nunc Rd."/>
    <s v="Quy Nhaen"/>
    <n v="42"/>
    <n v="10"/>
    <s v="Belgium"/>
    <d v="1972-02-01T00:00:00"/>
    <x v="2"/>
    <x v="4"/>
    <x v="2"/>
    <x v="0"/>
    <x v="1"/>
    <x v="0"/>
  </r>
  <r>
    <x v="227"/>
    <s v="Ap #924-6737 Sollicitudin St."/>
    <s v="Bruck an der Mur"/>
    <n v="231"/>
    <n v="3"/>
    <s v="Russian Federation"/>
    <d v="1961-06-07T00:00:00"/>
    <x v="3"/>
    <x v="2"/>
    <x v="5"/>
    <x v="1"/>
    <x v="1"/>
    <x v="0"/>
  </r>
  <r>
    <x v="228"/>
    <s v="P.O. Box 640, 7680 Odio. Rd."/>
    <s v="Ludlow"/>
    <n v="114"/>
    <n v="4"/>
    <s v="United Kingdom"/>
    <d v="1994-01-02T00:00:00"/>
    <x v="5"/>
    <x v="4"/>
    <x v="3"/>
    <x v="1"/>
    <x v="1"/>
    <x v="1"/>
  </r>
  <r>
    <x v="229"/>
    <s v="Ap #585-9457 Ac Street"/>
    <s v="Ebenthal in KÃrnten"/>
    <n v="239"/>
    <n v="3"/>
    <s v="Sweden"/>
    <d v="1967-06-07T00:00:00"/>
    <x v="3"/>
    <x v="1"/>
    <x v="0"/>
    <x v="0"/>
    <x v="1"/>
    <x v="1"/>
  </r>
  <r>
    <x v="230"/>
    <s v="447-9096 Eu, Rd."/>
    <s v="Sterling Heights"/>
    <n v="97"/>
    <n v="10"/>
    <s v="Vietnam"/>
    <d v="1955-09-30T00:00:00"/>
    <x v="5"/>
    <x v="2"/>
    <x v="2"/>
    <x v="0"/>
    <x v="0"/>
    <x v="0"/>
  </r>
  <r>
    <x v="231"/>
    <s v="312-407 Sit Rd."/>
    <s v="LinkÃping"/>
    <n v="51"/>
    <n v="4"/>
    <s v="Poland"/>
    <d v="1960-02-04T00:00:00"/>
    <x v="2"/>
    <x v="0"/>
    <x v="6"/>
    <x v="0"/>
    <x v="1"/>
    <x v="1"/>
  </r>
  <r>
    <x v="232"/>
    <s v="496-5978 Tellus. St."/>
    <s v="Dnipro"/>
    <n v="163"/>
    <n v="7"/>
    <s v="Vietnam"/>
    <d v="1991-02-10T00:00:00"/>
    <x v="6"/>
    <x v="1"/>
    <x v="10"/>
    <x v="1"/>
    <x v="1"/>
    <x v="0"/>
  </r>
  <r>
    <x v="233"/>
    <s v="747-3083 Ante Rd."/>
    <s v="SchwÃbisch GmÃnd"/>
    <n v="118"/>
    <n v="1"/>
    <s v="Norway"/>
    <d v="1972-10-27T00:00:00"/>
    <x v="4"/>
    <x v="2"/>
    <x v="1"/>
    <x v="1"/>
    <x v="0"/>
    <x v="1"/>
  </r>
  <r>
    <x v="234"/>
    <s v="P.O. Box 270, 9685 Ultrices Av."/>
    <s v="Baltasound"/>
    <n v="56"/>
    <n v="2"/>
    <s v="Singapore"/>
    <d v="1991-06-07T00:00:00"/>
    <x v="1"/>
    <x v="4"/>
    <x v="9"/>
    <x v="1"/>
    <x v="0"/>
    <x v="1"/>
  </r>
  <r>
    <x v="235"/>
    <s v="P.O. Box 269, 4592 Ipsum St."/>
    <s v="Racine"/>
    <n v="99"/>
    <n v="2"/>
    <s v="South Korea"/>
    <d v="1982-02-24T00:00:00"/>
    <x v="4"/>
    <x v="4"/>
    <x v="2"/>
    <x v="0"/>
    <x v="1"/>
    <x v="0"/>
  </r>
  <r>
    <x v="236"/>
    <s v="1635 Ornare Street"/>
    <s v="Cork"/>
    <n v="230"/>
    <n v="10"/>
    <s v="Chile"/>
    <d v="1993-09-07T00:00:00"/>
    <x v="0"/>
    <x v="2"/>
    <x v="5"/>
    <x v="0"/>
    <x v="0"/>
    <x v="0"/>
  </r>
  <r>
    <x v="237"/>
    <s v="Ap #229-1568 Rutrum Ave"/>
    <s v="Bengkulu"/>
    <n v="291"/>
    <n v="2"/>
    <s v="Ukraine"/>
    <d v="1955-04-18T00:00:00"/>
    <x v="3"/>
    <x v="2"/>
    <x v="3"/>
    <x v="1"/>
    <x v="0"/>
    <x v="0"/>
  </r>
  <r>
    <x v="237"/>
    <s v="585-9084 Urna. St."/>
    <s v="TehuacÃn"/>
    <n v="126"/>
    <n v="6"/>
    <s v="Netherlands"/>
    <d v="1981-08-26T00:00:00"/>
    <x v="1"/>
    <x v="0"/>
    <x v="9"/>
    <x v="1"/>
    <x v="1"/>
    <x v="1"/>
  </r>
  <r>
    <x v="238"/>
    <s v="637-1093 Mauris. Avenue"/>
    <s v="Yenakiieve"/>
    <n v="67"/>
    <n v="5"/>
    <s v="Colombia"/>
    <d v="1982-05-08T00:00:00"/>
    <x v="1"/>
    <x v="3"/>
    <x v="6"/>
    <x v="0"/>
    <x v="0"/>
    <x v="0"/>
  </r>
  <r>
    <x v="239"/>
    <s v="383-5707 Lacus. Street"/>
    <s v="Dublin"/>
    <n v="69"/>
    <n v="3"/>
    <s v="Peru"/>
    <d v="1959-09-23T00:00:00"/>
    <x v="2"/>
    <x v="4"/>
    <x v="1"/>
    <x v="0"/>
    <x v="0"/>
    <x v="1"/>
  </r>
  <r>
    <x v="240"/>
    <s v="P.O. Box 328, 5467 Ultrices St."/>
    <s v="South Jakarta"/>
    <n v="162"/>
    <n v="8"/>
    <s v="Russian Federation"/>
    <d v="1987-01-25T00:00:00"/>
    <x v="1"/>
    <x v="3"/>
    <x v="3"/>
    <x v="1"/>
    <x v="1"/>
    <x v="0"/>
  </r>
  <r>
    <x v="241"/>
    <s v="Ap #885-7363 Pede. Road"/>
    <s v="Yeongju"/>
    <n v="217"/>
    <n v="2"/>
    <s v="Belgium"/>
    <d v="1955-10-29T00:00:00"/>
    <x v="3"/>
    <x v="3"/>
    <x v="0"/>
    <x v="1"/>
    <x v="0"/>
    <x v="0"/>
  </r>
  <r>
    <x v="242"/>
    <s v="484-9937 Dolor Rd."/>
    <s v="Geelong"/>
    <n v="81"/>
    <n v="6"/>
    <s v="Nigeria"/>
    <d v="1977-01-22T00:00:00"/>
    <x v="1"/>
    <x v="1"/>
    <x v="4"/>
    <x v="0"/>
    <x v="0"/>
    <x v="0"/>
  </r>
  <r>
    <x v="243"/>
    <s v="P.O. Box 107, 4678 Libero Rd."/>
    <s v="Tagbilaran"/>
    <n v="296"/>
    <n v="9"/>
    <s v="Germany"/>
    <d v="1958-06-02T00:00:00"/>
    <x v="2"/>
    <x v="4"/>
    <x v="5"/>
    <x v="0"/>
    <x v="0"/>
    <x v="1"/>
  </r>
  <r>
    <x v="244"/>
    <s v="P.O. Box 415, 6144 Mauris St."/>
    <s v="Cusco"/>
    <n v="121"/>
    <n v="5"/>
    <s v="Russian Federation"/>
    <d v="1963-08-13T00:00:00"/>
    <x v="6"/>
    <x v="3"/>
    <x v="6"/>
    <x v="1"/>
    <x v="1"/>
    <x v="0"/>
  </r>
  <r>
    <x v="245"/>
    <s v="573-8240 Nulla Rd."/>
    <s v="Salvador"/>
    <n v="107"/>
    <n v="4"/>
    <s v="United States"/>
    <d v="1991-03-27T00:00:00"/>
    <x v="1"/>
    <x v="1"/>
    <x v="3"/>
    <x v="0"/>
    <x v="1"/>
    <x v="0"/>
  </r>
  <r>
    <x v="246"/>
    <s v="P.O. Box 896, 5796 Nec, St."/>
    <s v="Kuruman"/>
    <n v="299"/>
    <n v="1"/>
    <s v="Norway"/>
    <d v="1975-07-28T00:00:00"/>
    <x v="1"/>
    <x v="0"/>
    <x v="1"/>
    <x v="1"/>
    <x v="0"/>
    <x v="1"/>
  </r>
  <r>
    <x v="247"/>
    <s v="328-1038 Aliquam Rd."/>
    <s v="Lagos"/>
    <n v="162"/>
    <n v="10"/>
    <s v="Philippines"/>
    <d v="1963-09-07T00:00:00"/>
    <x v="0"/>
    <x v="1"/>
    <x v="5"/>
    <x v="1"/>
    <x v="0"/>
    <x v="0"/>
  </r>
  <r>
    <x v="248"/>
    <s v="6823 Nascetur Rd."/>
    <s v="Lansing"/>
    <n v="226"/>
    <n v="1"/>
    <s v="China"/>
    <d v="1966-12-20T00:00:00"/>
    <x v="4"/>
    <x v="3"/>
    <x v="9"/>
    <x v="1"/>
    <x v="1"/>
    <x v="0"/>
  </r>
  <r>
    <x v="248"/>
    <s v="P.O. Box 979, 2580 Arcu. Avenue"/>
    <s v="Abeokuta"/>
    <n v="192"/>
    <n v="9"/>
    <s v="Colombia"/>
    <d v="1991-12-30T00:00:00"/>
    <x v="4"/>
    <x v="3"/>
    <x v="10"/>
    <x v="1"/>
    <x v="0"/>
    <x v="0"/>
  </r>
  <r>
    <x v="249"/>
    <s v="Ap #848-3365 Sed Av."/>
    <s v="Elx"/>
    <n v="74"/>
    <n v="1"/>
    <s v="Pakistan"/>
    <d v="1993-08-04T00:00:00"/>
    <x v="1"/>
    <x v="1"/>
    <x v="8"/>
    <x v="0"/>
    <x v="1"/>
    <x v="1"/>
  </r>
  <r>
    <x v="250"/>
    <s v="4371 Donec Street"/>
    <s v="Kinross"/>
    <n v="175"/>
    <n v="1"/>
    <s v="China"/>
    <d v="1957-11-25T00:00:00"/>
    <x v="0"/>
    <x v="1"/>
    <x v="6"/>
    <x v="0"/>
    <x v="0"/>
    <x v="1"/>
  </r>
  <r>
    <x v="251"/>
    <s v="Ap #641-449 Morbi Street"/>
    <s v="San Fernando"/>
    <n v="57"/>
    <n v="3"/>
    <s v="Ukraine"/>
    <d v="1977-11-07T00:00:00"/>
    <x v="0"/>
    <x v="0"/>
    <x v="5"/>
    <x v="1"/>
    <x v="1"/>
    <x v="1"/>
  </r>
  <r>
    <x v="252"/>
    <s v="6157 Vel, Ave"/>
    <s v="Wodonga"/>
    <n v="100"/>
    <n v="8"/>
    <s v="Costa Rica"/>
    <d v="1961-08-04T00:00:00"/>
    <x v="0"/>
    <x v="1"/>
    <x v="4"/>
    <x v="0"/>
    <x v="1"/>
    <x v="1"/>
  </r>
  <r>
    <x v="253"/>
    <s v="763-6237 Id, Rd."/>
    <s v="Sujawal"/>
    <n v="156"/>
    <n v="5"/>
    <s v="Philippines"/>
    <d v="1971-03-12T00:00:00"/>
    <x v="2"/>
    <x v="2"/>
    <x v="8"/>
    <x v="1"/>
    <x v="1"/>
    <x v="0"/>
  </r>
  <r>
    <x v="254"/>
    <s v="303-3788 Metus Avenue"/>
    <s v="Mount Gambier"/>
    <n v="97"/>
    <n v="2"/>
    <s v="Singapore"/>
    <d v="1991-01-05T00:00:00"/>
    <x v="3"/>
    <x v="1"/>
    <x v="2"/>
    <x v="1"/>
    <x v="0"/>
    <x v="1"/>
  </r>
  <r>
    <x v="255"/>
    <s v="Ap #353-4127 In Av."/>
    <s v="Pacasmayo"/>
    <n v="204"/>
    <n v="3"/>
    <s v="Germny"/>
    <d v="1970-05-17T00:00:00"/>
    <x v="5"/>
    <x v="1"/>
    <x v="8"/>
    <x v="1"/>
    <x v="1"/>
    <x v="1"/>
  </r>
  <r>
    <x v="256"/>
    <s v="Ap #581-6611 In Av."/>
    <s v="Volda"/>
    <n v="166"/>
    <n v="3"/>
    <s v="Italy"/>
    <d v="1984-10-05T00:00:00"/>
    <x v="1"/>
    <x v="3"/>
    <x v="2"/>
    <x v="1"/>
    <x v="1"/>
    <x v="1"/>
  </r>
  <r>
    <x v="257"/>
    <s v="Ap #888-4624 Nunc St."/>
    <s v="Van"/>
    <n v="190"/>
    <n v="7"/>
    <s v="Netherlands"/>
    <d v="1977-05-10T00:00:00"/>
    <x v="6"/>
    <x v="0"/>
    <x v="2"/>
    <x v="0"/>
    <x v="0"/>
    <x v="1"/>
  </r>
  <r>
    <x v="258"/>
    <s v="Ap #946-1886 Morbi Ave"/>
    <s v="Tarnów"/>
    <n v="253"/>
    <n v="5"/>
    <s v="Nigeria"/>
    <d v="1959-08-06T00:00:00"/>
    <x v="1"/>
    <x v="2"/>
    <x v="8"/>
    <x v="1"/>
    <x v="1"/>
    <x v="0"/>
  </r>
  <r>
    <x v="259"/>
    <s v="706-1891 Sapien. Street"/>
    <s v="Bruck an der Mur"/>
    <n v="234"/>
    <n v="6"/>
    <s v="Pakistan"/>
    <d v="1955-01-25T00:00:00"/>
    <x v="6"/>
    <x v="0"/>
    <x v="9"/>
    <x v="0"/>
    <x v="1"/>
    <x v="1"/>
  </r>
  <r>
    <x v="260"/>
    <s v="683-8217 Adipiscing Avenue"/>
    <s v="Santander"/>
    <n v="185"/>
    <n v="7"/>
    <s v="South Africa"/>
    <d v="1984-01-21T00:00:00"/>
    <x v="3"/>
    <x v="2"/>
    <x v="2"/>
    <x v="1"/>
    <x v="0"/>
    <x v="0"/>
  </r>
  <r>
    <x v="261"/>
    <s v="790-1144 Sed Av."/>
    <s v="Siquirres"/>
    <n v="30"/>
    <n v="3"/>
    <s v="New Zealand"/>
    <d v="1981-09-09T00:00:00"/>
    <x v="1"/>
    <x v="0"/>
    <x v="5"/>
    <x v="0"/>
    <x v="1"/>
    <x v="0"/>
  </r>
  <r>
    <x v="262"/>
    <s v="104-8476 Aliquam Av."/>
    <s v="Kaaskerke"/>
    <n v="296"/>
    <n v="1"/>
    <s v="Vietnam"/>
    <d v="1984-06-21T00:00:00"/>
    <x v="5"/>
    <x v="2"/>
    <x v="7"/>
    <x v="0"/>
    <x v="1"/>
    <x v="0"/>
  </r>
  <r>
    <x v="263"/>
    <s v="458 Nullam Rd."/>
    <s v="Baddeck"/>
    <n v="175"/>
    <n v="6"/>
    <s v="India"/>
    <d v="1974-12-08T00:00:00"/>
    <x v="5"/>
    <x v="4"/>
    <x v="7"/>
    <x v="1"/>
    <x v="0"/>
    <x v="1"/>
  </r>
  <r>
    <x v="264"/>
    <s v="712-1802 Proin Avenue"/>
    <s v="McCallum"/>
    <n v="129"/>
    <n v="7"/>
    <s v="France"/>
    <d v="1971-05-22T00:00:00"/>
    <x v="1"/>
    <x v="0"/>
    <x v="1"/>
    <x v="1"/>
    <x v="0"/>
    <x v="1"/>
  </r>
  <r>
    <x v="265"/>
    <s v="Ap #411-8457 Ut, Avenue"/>
    <s v="General Santos"/>
    <n v="281"/>
    <n v="4"/>
    <s v="Mexico"/>
    <d v="1974-08-26T00:00:00"/>
    <x v="2"/>
    <x v="1"/>
    <x v="3"/>
    <x v="1"/>
    <x v="0"/>
    <x v="1"/>
  </r>
  <r>
    <x v="266"/>
    <s v="Ap #899-5428 Ornare, Street"/>
    <s v="Alva"/>
    <n v="126"/>
    <n v="3"/>
    <s v="Italy"/>
    <d v="1958-05-31T00:00:00"/>
    <x v="5"/>
    <x v="1"/>
    <x v="9"/>
    <x v="0"/>
    <x v="1"/>
    <x v="1"/>
  </r>
  <r>
    <x v="267"/>
    <s v="8082 Sit Rd."/>
    <s v="Kohima"/>
    <n v="209"/>
    <n v="9"/>
    <s v="Peru"/>
    <d v="1993-09-20T00:00:00"/>
    <x v="6"/>
    <x v="3"/>
    <x v="6"/>
    <x v="1"/>
    <x v="1"/>
    <x v="0"/>
  </r>
  <r>
    <x v="268"/>
    <s v="356-7483 Cursus St."/>
    <s v="Villarrica"/>
    <n v="169"/>
    <n v="7"/>
    <s v="Belgium"/>
    <d v="1969-04-01T00:00:00"/>
    <x v="0"/>
    <x v="1"/>
    <x v="3"/>
    <x v="1"/>
    <x v="0"/>
    <x v="1"/>
  </r>
  <r>
    <x v="269"/>
    <s v="P.O. Box 270, 7796 Dolor Ave"/>
    <s v="Castelnovo del Friuli"/>
    <n v="44"/>
    <n v="2"/>
    <s v="Norway"/>
    <d v="1980-06-10T00:00:00"/>
    <x v="6"/>
    <x v="1"/>
    <x v="7"/>
    <x v="1"/>
    <x v="1"/>
    <x v="0"/>
  </r>
  <r>
    <x v="270"/>
    <s v="Ap #567-5426 Ut Road"/>
    <s v="Vashkivtsi"/>
    <n v="275"/>
    <n v="4"/>
    <s v="South Korea"/>
    <d v="1962-03-12T00:00:00"/>
    <x v="1"/>
    <x v="4"/>
    <x v="3"/>
    <x v="0"/>
    <x v="0"/>
    <x v="0"/>
  </r>
  <r>
    <x v="271"/>
    <s v="421-9280 Aliquam Av."/>
    <s v="Bacoor"/>
    <n v="230"/>
    <n v="5"/>
    <s v="Norway"/>
    <d v="1982-04-09T00:00:00"/>
    <x v="1"/>
    <x v="1"/>
    <x v="10"/>
    <x v="1"/>
    <x v="1"/>
    <x v="0"/>
  </r>
  <r>
    <x v="272"/>
    <s v="P.O. Box 870, 2648 Dignissim St."/>
    <s v="Gadag Betigeri"/>
    <n v="300"/>
    <n v="1"/>
    <s v="Singapore"/>
    <d v="1982-10-10T00:00:00"/>
    <x v="3"/>
    <x v="0"/>
    <x v="4"/>
    <x v="0"/>
    <x v="0"/>
    <x v="1"/>
  </r>
  <r>
    <x v="273"/>
    <s v="2205 Ligula. Rd."/>
    <s v="Berlin"/>
    <n v="186"/>
    <n v="8"/>
    <s v="Italy"/>
    <d v="1992-12-28T00:00:00"/>
    <x v="4"/>
    <x v="0"/>
    <x v="9"/>
    <x v="0"/>
    <x v="0"/>
    <x v="1"/>
  </r>
  <r>
    <x v="274"/>
    <s v="774-3632 Metus Av."/>
    <s v="Hudiksvall"/>
    <n v="69"/>
    <n v="9"/>
    <s v="Mexico"/>
    <d v="1986-09-07T00:00:00"/>
    <x v="6"/>
    <x v="1"/>
    <x v="9"/>
    <x v="0"/>
    <x v="0"/>
    <x v="1"/>
  </r>
  <r>
    <x v="275"/>
    <s v="Ap #207-6900 Non St."/>
    <s v="Vashkivtsi"/>
    <n v="233"/>
    <n v="1"/>
    <s v="South Korea"/>
    <d v="1959-09-08T00:00:00"/>
    <x v="3"/>
    <x v="0"/>
    <x v="3"/>
    <x v="0"/>
    <x v="0"/>
    <x v="0"/>
  </r>
  <r>
    <x v="276"/>
    <s v="273-5901 Urna Street"/>
    <s v="Sicuani"/>
    <n v="23"/>
    <n v="5"/>
    <s v="Nigeria"/>
    <d v="1984-07-30T00:00:00"/>
    <x v="3"/>
    <x v="3"/>
    <x v="6"/>
    <x v="1"/>
    <x v="1"/>
    <x v="1"/>
  </r>
  <r>
    <x v="277"/>
    <s v="458-4726 Curabitur Rd."/>
    <s v="Denpasar"/>
    <n v="92"/>
    <n v="6"/>
    <s v="Indonesia"/>
    <d v="1991-02-16T00:00:00"/>
    <x v="1"/>
    <x v="3"/>
    <x v="1"/>
    <x v="1"/>
    <x v="0"/>
    <x v="1"/>
  </r>
  <r>
    <x v="278"/>
    <s v="P.O. Box 570, 7035 Dui Rd."/>
    <s v="Bally"/>
    <n v="202"/>
    <n v="3"/>
    <s v="Ukraine"/>
    <d v="1987-04-28T00:00:00"/>
    <x v="6"/>
    <x v="3"/>
    <x v="2"/>
    <x v="0"/>
    <x v="0"/>
    <x v="0"/>
  </r>
  <r>
    <x v="279"/>
    <s v="P.O. Box 288, 3442 Vestibulum, Rd."/>
    <s v="Tumaco"/>
    <n v="281"/>
    <n v="2"/>
    <s v="Peru"/>
    <d v="1985-07-16T00:00:00"/>
    <x v="4"/>
    <x v="4"/>
    <x v="9"/>
    <x v="1"/>
    <x v="1"/>
    <x v="1"/>
  </r>
  <r>
    <x v="280"/>
    <s v="183-5830 In, St."/>
    <s v="Anhui"/>
    <n v="151"/>
    <n v="7"/>
    <s v="Austria"/>
    <d v="1994-11-09T00:00:00"/>
    <x v="0"/>
    <x v="4"/>
    <x v="3"/>
    <x v="0"/>
    <x v="1"/>
    <x v="0"/>
  </r>
  <r>
    <x v="281"/>
    <s v="8040 Eu Ave"/>
    <s v="Kuruman"/>
    <n v="66"/>
    <n v="5"/>
    <s v="Colombia"/>
    <d v="1990-03-04T00:00:00"/>
    <x v="1"/>
    <x v="1"/>
    <x v="1"/>
    <x v="0"/>
    <x v="0"/>
    <x v="1"/>
  </r>
  <r>
    <x v="282"/>
    <s v="755-4790 Risus, Street"/>
    <s v="Dublin"/>
    <n v="300"/>
    <n v="4"/>
    <s v="Australia"/>
    <d v="1958-08-14T00:00:00"/>
    <x v="4"/>
    <x v="2"/>
    <x v="9"/>
    <x v="0"/>
    <x v="0"/>
    <x v="0"/>
  </r>
  <r>
    <x v="283"/>
    <s v="P.O. Box 701, 5573 Ultricies Av."/>
    <s v="Stratford"/>
    <n v="139"/>
    <n v="4"/>
    <s v="United States"/>
    <d v="1966-12-15T00:00:00"/>
    <x v="2"/>
    <x v="0"/>
    <x v="5"/>
    <x v="1"/>
    <x v="0"/>
    <x v="0"/>
  </r>
  <r>
    <x v="284"/>
    <s v="562-9178 Tincidunt Rd."/>
    <s v="Machelen"/>
    <n v="199"/>
    <n v="6"/>
    <s v="Belgium"/>
    <d v="1961-11-18T00:00:00"/>
    <x v="6"/>
    <x v="2"/>
    <x v="8"/>
    <x v="0"/>
    <x v="1"/>
    <x v="0"/>
  </r>
  <r>
    <x v="285"/>
    <s v="3075 Tempor Av."/>
    <s v="Central Water Catchment"/>
    <n v="225"/>
    <n v="10"/>
    <s v="South Korea"/>
    <d v="1965-03-25T00:00:00"/>
    <x v="4"/>
    <x v="3"/>
    <x v="6"/>
    <x v="1"/>
    <x v="0"/>
    <x v="0"/>
  </r>
  <r>
    <x v="286"/>
    <s v="692-4812 Aliquet Avenue"/>
    <s v="Puntarenas"/>
    <n v="286"/>
    <n v="2"/>
    <s v="Australia"/>
    <d v="1976-10-06T00:00:00"/>
    <x v="2"/>
    <x v="1"/>
    <x v="0"/>
    <x v="1"/>
    <x v="0"/>
    <x v="0"/>
  </r>
  <r>
    <x v="287"/>
    <s v="7180 Molestie Av."/>
    <s v="Bhimber"/>
    <n v="142"/>
    <n v="4"/>
    <s v="Netherlands"/>
    <d v="1958-07-23T00:00:00"/>
    <x v="5"/>
    <x v="4"/>
    <x v="10"/>
    <x v="0"/>
    <x v="1"/>
    <x v="0"/>
  </r>
  <r>
    <x v="288"/>
    <s v="470-5231 At, Av."/>
    <s v="Saint-LÃ´"/>
    <n v="201"/>
    <n v="4"/>
    <s v="Chile"/>
    <d v="1986-07-16T00:00:00"/>
    <x v="3"/>
    <x v="1"/>
    <x v="2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9FAC-9CC1-4E87-8BA1-02B53151AF8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° Membri Gruppo familaire">
  <location ref="A3:B11" firstHeaderRow="1" firstDataRow="1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axis="axisRow" dataField="1" showAll="0" sortType="descending">
      <items count="8">
        <item x="2"/>
        <item x="4"/>
        <item x="0"/>
        <item x="3"/>
        <item x="6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8">
    <i>
      <x v="3"/>
    </i>
    <i>
      <x v="6"/>
    </i>
    <i>
      <x v="1"/>
    </i>
    <i>
      <x v="2"/>
    </i>
    <i>
      <x v="4"/>
    </i>
    <i>
      <x/>
    </i>
    <i>
      <x v="5"/>
    </i>
    <i t="grand">
      <x/>
    </i>
  </rowItems>
  <colItems count="1">
    <i/>
  </colItems>
  <dataFields count="1">
    <dataField name="Count of Membri della Famiglia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BFEB2-988D-4E1F-8BB6-16577927457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opattino">
  <location ref="A37:B40" firstHeaderRow="1" firstDataRow="1" firstDataCol="1" rowPageCount="1" colPageCount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h="1" x="5"/>
        <item h="1" x="10"/>
        <item h="1" x="8"/>
        <item h="1" x="3"/>
        <item h="1" x="2"/>
        <item h="1" x="9"/>
        <item x="0"/>
        <item x="4"/>
        <item x="6"/>
        <item x="7"/>
        <item x="1"/>
        <item t="default"/>
      </items>
    </pivotField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Count of Rent Mezzo - Monopattino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D7BD8-582F-4F2E-80B1-B738F16A1E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icicletta">
  <location ref="A28:B31" firstHeaderRow="1" firstDataRow="1" firstDataCol="1" rowPageCount="1" colPageCount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h="1" x="5"/>
        <item h="1" x="10"/>
        <item h="1" x="8"/>
        <item h="1" x="3"/>
        <item h="1" x="2"/>
        <item h="1" x="9"/>
        <item x="0"/>
        <item x="4"/>
        <item x="6"/>
        <item x="7"/>
        <item x="1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Count of Rent Mezzo - Biciletta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19E84-762D-41D3-823F-7D9902A01F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uto">
  <location ref="A19:B22" firstHeaderRow="1" firstDataRow="1" firstDataCol="1" rowPageCount="1" colPageCount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Page" multipleItemSelectionAllowed="1" showAll="0">
      <items count="12">
        <item h="1" x="5"/>
        <item h="1" x="10"/>
        <item h="1" x="8"/>
        <item h="1" x="3"/>
        <item h="1" x="2"/>
        <item h="1" x="9"/>
        <item x="0"/>
        <item x="4"/>
        <item x="6"/>
        <item x="7"/>
        <item x="1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pageFields count="1">
    <pageField fld="9" hier="-1"/>
  </pageFields>
  <dataFields count="1">
    <dataField name="Count of Rent Mezzo - Auto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029D7-0C63-4ADD-AD92-DEE930DC4CE9}" name="Operative" displayName="Operative" ref="A1:P301" totalsRowShown="0" headerRowDxfId="17" dataDxfId="16">
  <sortState xmlns:xlrd2="http://schemas.microsoft.com/office/spreadsheetml/2017/richdata2" ref="A2:P301">
    <sortCondition ref="A2:A301"/>
  </sortState>
  <tableColumns count="16">
    <tableColumn id="1" xr3:uid="{CA531791-3711-4C2C-9C7F-CC9D2503820E}" name="ID - Utente" dataDxfId="15"/>
    <tableColumn id="2" xr3:uid="{BA27D643-9A9C-4B04-AF09-6EC96CA300F5}" name="Indirizzo Airbnb" dataDxfId="14"/>
    <tableColumn id="3" xr3:uid="{DB649B9D-662B-4264-BFC8-047F3D3B5FDF}" name="Città Airbnb" dataDxfId="13"/>
    <tableColumn id="4" xr3:uid="{D2E675E1-A810-4263-89E9-CF8F8161DFA9}" name="Costo a Notte (€)" dataDxfId="12"/>
    <tableColumn id="5" xr3:uid="{481F8EA0-AB1B-494A-B8E8-73D317A208E0}" name="Numero Notti" dataDxfId="11"/>
    <tableColumn id="14" xr3:uid="{5C89F13A-FFC3-4055-AB99-FE26DC26F42C}" name="Spesa (€)" dataDxfId="10">
      <calculatedColumnFormula>Operative[[#This Row],[Costo a Notte (€)]]*Operative[[#This Row],[Numero Notti]]</calculatedColumnFormula>
    </tableColumn>
    <tableColumn id="16" xr3:uid="{69E14663-F2E3-4F99-9D7E-5DF7A97269EB}" name="Spesa individuale (€)" dataDxfId="9">
      <calculatedColumnFormula>Operative[[#This Row],[Spesa (€)]]/Operative[[#This Row],[Membri della Famiglia]]</calculatedColumnFormula>
    </tableColumn>
    <tableColumn id="6" xr3:uid="{E08B68B4-FBBA-491B-8213-2CB5D2D90D28}" name="Paese di provenienza" dataDxfId="8"/>
    <tableColumn id="7" xr3:uid="{8C0EB219-E0A7-4644-A1FE-826A58A5261A}" name="Data di Nascita" dataDxfId="7"/>
    <tableColumn id="15" xr3:uid="{E1D95ABA-9C99-4652-80FF-E0AD39A6ECF2}" name="Età" dataDxfId="6">
      <calculatedColumnFormula>DATEDIF(Operative[[#This Row],[Data di Nascita]],TODAY(),"Y")</calculatedColumnFormula>
    </tableColumn>
    <tableColumn id="8" xr3:uid="{95B2C385-CD1A-49F0-BDDB-DDB48E8B56EB}" name="Membri della Famiglia" dataDxfId="5"/>
    <tableColumn id="9" xr3:uid="{C8D9F3F6-E2F9-431C-AD0E-74FB983F9B17}" name="Valutazione" dataDxfId="4"/>
    <tableColumn id="10" xr3:uid="{554B682B-F0DF-4BF6-93D8-CA347009AE7F}" name="Valutazione sull'attenzione all'ambiente della città" dataDxfId="3"/>
    <tableColumn id="11" xr3:uid="{DD0F56DC-2D33-45B9-B5AC-44EC75AFDA1E}" name="Rent Mezzo - Auto" dataDxfId="2"/>
    <tableColumn id="12" xr3:uid="{A593E4CD-E5DB-4146-8DFF-190B309F7B5D}" name="Rent Mezzo - Biciletta" dataDxfId="1"/>
    <tableColumn id="13" xr3:uid="{CF1C3E5F-36F0-4BE1-B796-4FD8BF2CA76A}" name="Rent Mezzo - Monopatti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H21" sqref="H21"/>
    </sheetView>
  </sheetViews>
  <sheetFormatPr defaultColWidth="12.5703125" defaultRowHeight="15.75" customHeight="1"/>
  <cols>
    <col min="2" max="2" width="38.42578125" customWidth="1"/>
    <col min="3" max="3" width="25.42578125" customWidth="1"/>
    <col min="6" max="6" width="23" customWidth="1"/>
    <col min="7" max="7" width="15.42578125" customWidth="1"/>
    <col min="8" max="8" width="21.42578125" customWidth="1"/>
    <col min="10" max="10" width="47.7109375" customWidth="1"/>
    <col min="11" max="11" width="25.85546875" customWidth="1"/>
    <col min="12" max="13" width="25.5703125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>
        <v>3921</v>
      </c>
      <c r="B2" s="6" t="s">
        <v>13</v>
      </c>
      <c r="C2" s="6" t="s">
        <v>14</v>
      </c>
      <c r="D2" s="7">
        <v>241</v>
      </c>
      <c r="E2" s="8">
        <v>6</v>
      </c>
      <c r="F2" s="6" t="s">
        <v>15</v>
      </c>
      <c r="G2" s="9">
        <v>22350</v>
      </c>
      <c r="H2" s="5">
        <v>4</v>
      </c>
      <c r="I2" s="5">
        <v>3</v>
      </c>
      <c r="J2" s="5">
        <v>2</v>
      </c>
      <c r="K2" s="5" t="s">
        <v>16</v>
      </c>
      <c r="L2" s="5" t="s">
        <v>16</v>
      </c>
      <c r="M2" s="5" t="s">
        <v>17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>
        <v>4606</v>
      </c>
      <c r="B3" s="6" t="s">
        <v>18</v>
      </c>
      <c r="C3" s="6" t="s">
        <v>19</v>
      </c>
      <c r="D3" s="7">
        <v>89</v>
      </c>
      <c r="E3" s="8">
        <v>6</v>
      </c>
      <c r="F3" s="6" t="s">
        <v>20</v>
      </c>
      <c r="G3" s="9">
        <v>33063</v>
      </c>
      <c r="H3" s="5">
        <v>3</v>
      </c>
      <c r="I3" s="5">
        <v>5</v>
      </c>
      <c r="J3" s="5">
        <v>5</v>
      </c>
      <c r="K3" s="5" t="s">
        <v>17</v>
      </c>
      <c r="L3" s="5" t="s">
        <v>16</v>
      </c>
      <c r="M3" s="5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5">
        <v>3813</v>
      </c>
      <c r="B4" s="6" t="s">
        <v>21</v>
      </c>
      <c r="C4" s="6" t="s">
        <v>22</v>
      </c>
      <c r="D4" s="7">
        <v>165</v>
      </c>
      <c r="E4" s="8">
        <v>4</v>
      </c>
      <c r="F4" s="6" t="s">
        <v>23</v>
      </c>
      <c r="G4" s="9">
        <v>31177</v>
      </c>
      <c r="H4" s="5">
        <v>1</v>
      </c>
      <c r="I4" s="5">
        <v>2</v>
      </c>
      <c r="J4" s="5">
        <v>7</v>
      </c>
      <c r="K4" s="5" t="s">
        <v>16</v>
      </c>
      <c r="L4" s="5" t="s">
        <v>17</v>
      </c>
      <c r="M4" s="5" t="s">
        <v>17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5">
        <v>5482</v>
      </c>
      <c r="B5" s="6" t="s">
        <v>24</v>
      </c>
      <c r="C5" s="6" t="s">
        <v>25</v>
      </c>
      <c r="D5" s="7">
        <v>202</v>
      </c>
      <c r="E5" s="8">
        <v>3</v>
      </c>
      <c r="F5" s="6" t="s">
        <v>26</v>
      </c>
      <c r="G5" s="9">
        <v>31895</v>
      </c>
      <c r="H5" s="5">
        <v>5</v>
      </c>
      <c r="I5" s="5">
        <v>5</v>
      </c>
      <c r="J5" s="5">
        <v>4</v>
      </c>
      <c r="K5" s="5" t="s">
        <v>17</v>
      </c>
      <c r="L5" s="5" t="s">
        <v>16</v>
      </c>
      <c r="M5" s="5" t="s">
        <v>16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5">
        <v>4058</v>
      </c>
      <c r="B6" s="6" t="s">
        <v>27</v>
      </c>
      <c r="C6" s="6" t="s">
        <v>28</v>
      </c>
      <c r="D6" s="7">
        <v>99</v>
      </c>
      <c r="E6" s="8">
        <v>5</v>
      </c>
      <c r="F6" s="6" t="s">
        <v>29</v>
      </c>
      <c r="G6" s="10">
        <v>23696</v>
      </c>
      <c r="H6" s="5">
        <v>4</v>
      </c>
      <c r="I6" s="5">
        <v>2</v>
      </c>
      <c r="J6" s="5">
        <v>9</v>
      </c>
      <c r="K6" s="5" t="s">
        <v>16</v>
      </c>
      <c r="L6" s="5" t="s">
        <v>16</v>
      </c>
      <c r="M6" s="5" t="s">
        <v>16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5">
        <v>4115</v>
      </c>
      <c r="B7" s="6" t="s">
        <v>30</v>
      </c>
      <c r="C7" s="6" t="s">
        <v>31</v>
      </c>
      <c r="D7" s="7">
        <v>135</v>
      </c>
      <c r="E7" s="8">
        <v>1</v>
      </c>
      <c r="F7" s="6" t="s">
        <v>26</v>
      </c>
      <c r="G7" s="9">
        <v>23983</v>
      </c>
      <c r="H7" s="5">
        <v>4</v>
      </c>
      <c r="I7" s="5">
        <v>2</v>
      </c>
      <c r="J7" s="5">
        <v>1</v>
      </c>
      <c r="K7" s="5" t="s">
        <v>16</v>
      </c>
      <c r="L7" s="5" t="s">
        <v>16</v>
      </c>
      <c r="M7" s="5" t="s">
        <v>17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5">
        <v>2426</v>
      </c>
      <c r="B8" s="6" t="s">
        <v>32</v>
      </c>
      <c r="C8" s="6" t="s">
        <v>33</v>
      </c>
      <c r="D8" s="7">
        <v>263</v>
      </c>
      <c r="E8" s="8">
        <v>3</v>
      </c>
      <c r="F8" s="6" t="s">
        <v>34</v>
      </c>
      <c r="G8" s="9">
        <v>23994</v>
      </c>
      <c r="H8" s="5">
        <v>6</v>
      </c>
      <c r="I8" s="5">
        <v>5</v>
      </c>
      <c r="J8" s="5">
        <v>9</v>
      </c>
      <c r="K8" s="5" t="s">
        <v>17</v>
      </c>
      <c r="L8" s="5" t="s">
        <v>16</v>
      </c>
      <c r="M8" s="5" t="s">
        <v>17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5">
        <v>3123</v>
      </c>
      <c r="B9" s="6" t="s">
        <v>35</v>
      </c>
      <c r="C9" s="6" t="s">
        <v>36</v>
      </c>
      <c r="D9" s="7">
        <v>264</v>
      </c>
      <c r="E9" s="8">
        <v>10</v>
      </c>
      <c r="F9" s="6" t="s">
        <v>37</v>
      </c>
      <c r="G9" s="9">
        <v>30938</v>
      </c>
      <c r="H9" s="5">
        <v>3</v>
      </c>
      <c r="I9" s="5">
        <v>1</v>
      </c>
      <c r="J9" s="5">
        <v>1</v>
      </c>
      <c r="K9" s="5" t="s">
        <v>16</v>
      </c>
      <c r="L9" s="5" t="s">
        <v>16</v>
      </c>
      <c r="M9" s="5" t="s">
        <v>17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5">
        <v>4926</v>
      </c>
      <c r="B10" s="6" t="s">
        <v>38</v>
      </c>
      <c r="C10" s="6" t="s">
        <v>39</v>
      </c>
      <c r="D10" s="7">
        <v>67</v>
      </c>
      <c r="E10" s="8">
        <v>5</v>
      </c>
      <c r="F10" s="6" t="s">
        <v>40</v>
      </c>
      <c r="G10" s="9">
        <v>30079</v>
      </c>
      <c r="H10" s="5">
        <v>7</v>
      </c>
      <c r="I10" s="5">
        <v>5</v>
      </c>
      <c r="J10" s="5">
        <v>8</v>
      </c>
      <c r="K10" s="5" t="s">
        <v>17</v>
      </c>
      <c r="L10" s="5" t="s">
        <v>16</v>
      </c>
      <c r="M10" s="5" t="s">
        <v>16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5">
        <v>2797</v>
      </c>
      <c r="B11" s="6" t="s">
        <v>41</v>
      </c>
      <c r="C11" s="6" t="s">
        <v>42</v>
      </c>
      <c r="D11" s="7">
        <v>300</v>
      </c>
      <c r="E11" s="8">
        <v>1</v>
      </c>
      <c r="F11" s="6" t="s">
        <v>37</v>
      </c>
      <c r="G11" s="9">
        <v>24873</v>
      </c>
      <c r="H11" s="5">
        <v>4</v>
      </c>
      <c r="I11" s="5">
        <v>3</v>
      </c>
      <c r="J11" s="5">
        <v>1</v>
      </c>
      <c r="K11" s="5" t="s">
        <v>17</v>
      </c>
      <c r="L11" s="5" t="s">
        <v>17</v>
      </c>
      <c r="M11" s="5" t="s">
        <v>16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5">
        <v>5533</v>
      </c>
      <c r="B12" s="6" t="s">
        <v>43</v>
      </c>
      <c r="C12" s="6" t="s">
        <v>44</v>
      </c>
      <c r="D12" s="7">
        <v>300</v>
      </c>
      <c r="E12" s="8">
        <v>4</v>
      </c>
      <c r="F12" s="6" t="s">
        <v>45</v>
      </c>
      <c r="G12" s="9">
        <v>21411</v>
      </c>
      <c r="H12" s="5">
        <v>2</v>
      </c>
      <c r="I12" s="5">
        <v>1</v>
      </c>
      <c r="J12" s="5">
        <v>5</v>
      </c>
      <c r="K12" s="5" t="s">
        <v>17</v>
      </c>
      <c r="L12" s="5" t="s">
        <v>16</v>
      </c>
      <c r="M12" s="5" t="s">
        <v>16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5">
        <v>2383</v>
      </c>
      <c r="B13" s="6" t="s">
        <v>46</v>
      </c>
      <c r="C13" s="6" t="s">
        <v>47</v>
      </c>
      <c r="D13" s="7">
        <v>277</v>
      </c>
      <c r="E13" s="8">
        <v>4</v>
      </c>
      <c r="F13" s="6" t="s">
        <v>48</v>
      </c>
      <c r="G13" s="9">
        <v>23015</v>
      </c>
      <c r="H13" s="5">
        <v>4</v>
      </c>
      <c r="I13" s="5">
        <v>3</v>
      </c>
      <c r="J13" s="5">
        <v>3</v>
      </c>
      <c r="K13" s="5" t="s">
        <v>16</v>
      </c>
      <c r="L13" s="5" t="s">
        <v>17</v>
      </c>
      <c r="M13" s="5" t="s">
        <v>17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5">
        <v>5561</v>
      </c>
      <c r="B14" s="6" t="s">
        <v>49</v>
      </c>
      <c r="C14" s="6" t="s">
        <v>50</v>
      </c>
      <c r="D14" s="7">
        <v>225</v>
      </c>
      <c r="E14" s="8">
        <v>10</v>
      </c>
      <c r="F14" s="6" t="s">
        <v>29</v>
      </c>
      <c r="G14" s="9">
        <v>23826</v>
      </c>
      <c r="H14" s="5">
        <v>2</v>
      </c>
      <c r="I14" s="5">
        <v>5</v>
      </c>
      <c r="J14" s="5">
        <v>8</v>
      </c>
      <c r="K14" s="5" t="s">
        <v>16</v>
      </c>
      <c r="L14" s="5" t="s">
        <v>16</v>
      </c>
      <c r="M14" s="5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5">
        <v>3570</v>
      </c>
      <c r="B15" s="6" t="s">
        <v>51</v>
      </c>
      <c r="C15" s="6" t="s">
        <v>52</v>
      </c>
      <c r="D15" s="7">
        <v>157</v>
      </c>
      <c r="E15" s="8">
        <v>6</v>
      </c>
      <c r="F15" s="6" t="s">
        <v>53</v>
      </c>
      <c r="G15" s="9">
        <v>21129</v>
      </c>
      <c r="H15" s="5">
        <v>3</v>
      </c>
      <c r="I15" s="5">
        <v>4</v>
      </c>
      <c r="J15" s="5">
        <v>3</v>
      </c>
      <c r="K15" s="5" t="s">
        <v>17</v>
      </c>
      <c r="L15" s="5" t="s">
        <v>16</v>
      </c>
      <c r="M15" s="5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5">
        <v>4637</v>
      </c>
      <c r="B16" s="6" t="s">
        <v>54</v>
      </c>
      <c r="C16" s="6" t="s">
        <v>55</v>
      </c>
      <c r="D16" s="7">
        <v>97</v>
      </c>
      <c r="E16" s="8">
        <v>9</v>
      </c>
      <c r="F16" s="6" t="s">
        <v>26</v>
      </c>
      <c r="G16" s="9">
        <v>24418</v>
      </c>
      <c r="H16" s="5">
        <v>3</v>
      </c>
      <c r="I16" s="5">
        <v>2</v>
      </c>
      <c r="J16" s="5">
        <v>8</v>
      </c>
      <c r="K16" s="5" t="s">
        <v>17</v>
      </c>
      <c r="L16" s="5" t="s">
        <v>17</v>
      </c>
      <c r="M16" s="5" t="s">
        <v>17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5">
        <v>4435</v>
      </c>
      <c r="B17" s="6" t="s">
        <v>56</v>
      </c>
      <c r="C17" s="6" t="s">
        <v>57</v>
      </c>
      <c r="D17" s="7">
        <v>249</v>
      </c>
      <c r="E17" s="8">
        <v>3</v>
      </c>
      <c r="F17" s="6" t="s">
        <v>58</v>
      </c>
      <c r="G17" s="9">
        <v>27225</v>
      </c>
      <c r="H17" s="5">
        <v>6</v>
      </c>
      <c r="I17" s="5">
        <v>4</v>
      </c>
      <c r="J17" s="5">
        <v>7</v>
      </c>
      <c r="K17" s="5" t="s">
        <v>16</v>
      </c>
      <c r="L17" s="5" t="s">
        <v>16</v>
      </c>
      <c r="M17" s="5" t="s">
        <v>16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5">
        <v>3804</v>
      </c>
      <c r="B18" s="6" t="s">
        <v>59</v>
      </c>
      <c r="C18" s="6" t="s">
        <v>60</v>
      </c>
      <c r="D18" s="7">
        <v>216</v>
      </c>
      <c r="E18" s="8">
        <v>2</v>
      </c>
      <c r="F18" s="6" t="s">
        <v>48</v>
      </c>
      <c r="G18" s="9">
        <v>34642</v>
      </c>
      <c r="H18" s="5">
        <v>7</v>
      </c>
      <c r="I18" s="5">
        <v>4</v>
      </c>
      <c r="J18" s="5">
        <v>2</v>
      </c>
      <c r="K18" s="5" t="s">
        <v>16</v>
      </c>
      <c r="L18" s="5" t="s">
        <v>17</v>
      </c>
      <c r="M18" s="5" t="s">
        <v>17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5">
        <v>3576</v>
      </c>
      <c r="B19" s="6" t="s">
        <v>61</v>
      </c>
      <c r="C19" s="6" t="s">
        <v>62</v>
      </c>
      <c r="D19" s="7">
        <v>117</v>
      </c>
      <c r="E19" s="8">
        <v>5</v>
      </c>
      <c r="F19" s="6" t="s">
        <v>63</v>
      </c>
      <c r="G19" s="10">
        <v>29872</v>
      </c>
      <c r="H19" s="5">
        <v>3</v>
      </c>
      <c r="I19" s="5">
        <v>1</v>
      </c>
      <c r="J19" s="5">
        <v>6</v>
      </c>
      <c r="K19" s="5" t="s">
        <v>17</v>
      </c>
      <c r="L19" s="5" t="s">
        <v>17</v>
      </c>
      <c r="M19" s="5" t="s">
        <v>17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5">
        <v>5173</v>
      </c>
      <c r="B20" s="6" t="s">
        <v>64</v>
      </c>
      <c r="C20" s="6" t="s">
        <v>31</v>
      </c>
      <c r="D20" s="7">
        <v>204</v>
      </c>
      <c r="E20" s="8">
        <v>3</v>
      </c>
      <c r="F20" s="6" t="s">
        <v>65</v>
      </c>
      <c r="G20" s="9">
        <v>25705</v>
      </c>
      <c r="H20" s="5">
        <v>6</v>
      </c>
      <c r="I20" s="5">
        <v>3</v>
      </c>
      <c r="J20" s="5">
        <v>2</v>
      </c>
      <c r="K20" s="5" t="s">
        <v>16</v>
      </c>
      <c r="L20" s="5" t="s">
        <v>17</v>
      </c>
      <c r="M20" s="5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5">
        <v>4929</v>
      </c>
      <c r="B21" s="6" t="s">
        <v>66</v>
      </c>
      <c r="C21" s="6" t="s">
        <v>44</v>
      </c>
      <c r="D21" s="7">
        <v>69</v>
      </c>
      <c r="E21" s="8">
        <v>3</v>
      </c>
      <c r="F21" s="6" t="s">
        <v>67</v>
      </c>
      <c r="G21" s="9">
        <v>21816</v>
      </c>
      <c r="H21" s="5">
        <v>1</v>
      </c>
      <c r="I21" s="5">
        <v>2</v>
      </c>
      <c r="J21" s="5">
        <v>10</v>
      </c>
      <c r="K21" s="5" t="s">
        <v>17</v>
      </c>
      <c r="L21" s="5" t="s">
        <v>16</v>
      </c>
      <c r="M21" s="5" t="s">
        <v>17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5">
        <v>2844</v>
      </c>
      <c r="B22" s="6" t="s">
        <v>68</v>
      </c>
      <c r="C22" s="6" t="s">
        <v>69</v>
      </c>
      <c r="D22" s="7">
        <v>53</v>
      </c>
      <c r="E22" s="8">
        <v>8</v>
      </c>
      <c r="F22" s="6" t="s">
        <v>70</v>
      </c>
      <c r="G22" s="9">
        <v>29697</v>
      </c>
      <c r="H22" s="5">
        <v>3</v>
      </c>
      <c r="I22" s="5">
        <v>4</v>
      </c>
      <c r="J22" s="5">
        <v>5</v>
      </c>
      <c r="K22" s="5" t="s">
        <v>16</v>
      </c>
      <c r="L22" s="5" t="s">
        <v>16</v>
      </c>
      <c r="M22" s="5" t="s">
        <v>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5">
        <v>3783</v>
      </c>
      <c r="B23" s="6" t="s">
        <v>71</v>
      </c>
      <c r="C23" s="6" t="s">
        <v>72</v>
      </c>
      <c r="D23" s="7">
        <v>176</v>
      </c>
      <c r="E23" s="8">
        <v>5</v>
      </c>
      <c r="F23" s="6" t="s">
        <v>73</v>
      </c>
      <c r="G23" s="9">
        <v>25693</v>
      </c>
      <c r="H23" s="5">
        <v>7</v>
      </c>
      <c r="I23" s="5">
        <v>2</v>
      </c>
      <c r="J23" s="5">
        <v>4</v>
      </c>
      <c r="K23" s="5" t="s">
        <v>17</v>
      </c>
      <c r="L23" s="5" t="s">
        <v>17</v>
      </c>
      <c r="M23" s="5" t="s">
        <v>17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5">
        <v>5096</v>
      </c>
      <c r="B24" s="6" t="s">
        <v>74</v>
      </c>
      <c r="C24" s="6" t="s">
        <v>75</v>
      </c>
      <c r="D24" s="7">
        <v>74</v>
      </c>
      <c r="E24" s="8">
        <v>1</v>
      </c>
      <c r="F24" s="6" t="s">
        <v>76</v>
      </c>
      <c r="G24" s="9">
        <v>34185</v>
      </c>
      <c r="H24" s="5">
        <v>7</v>
      </c>
      <c r="I24" s="5">
        <v>3</v>
      </c>
      <c r="J24" s="5">
        <v>2</v>
      </c>
      <c r="K24" s="5" t="s">
        <v>17</v>
      </c>
      <c r="L24" s="5" t="s">
        <v>17</v>
      </c>
      <c r="M24" s="5" t="s">
        <v>17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5">
        <v>4502</v>
      </c>
      <c r="B25" s="6" t="s">
        <v>77</v>
      </c>
      <c r="C25" s="6" t="s">
        <v>78</v>
      </c>
      <c r="D25" s="7">
        <v>194</v>
      </c>
      <c r="E25" s="8">
        <v>4</v>
      </c>
      <c r="F25" s="6" t="s">
        <v>40</v>
      </c>
      <c r="G25" s="9">
        <v>34141</v>
      </c>
      <c r="H25" s="5">
        <v>2</v>
      </c>
      <c r="I25" s="5">
        <v>3</v>
      </c>
      <c r="J25" s="5">
        <v>3</v>
      </c>
      <c r="K25" s="5" t="s">
        <v>17</v>
      </c>
      <c r="L25" s="5" t="s">
        <v>16</v>
      </c>
      <c r="M25" s="5" t="s">
        <v>16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5">
        <v>3585</v>
      </c>
      <c r="B26" s="6" t="s">
        <v>79</v>
      </c>
      <c r="C26" s="6" t="s">
        <v>80</v>
      </c>
      <c r="D26" s="7">
        <v>233</v>
      </c>
      <c r="E26" s="8">
        <v>9</v>
      </c>
      <c r="F26" s="6" t="s">
        <v>48</v>
      </c>
      <c r="G26" s="9">
        <v>33913</v>
      </c>
      <c r="H26" s="5">
        <v>1</v>
      </c>
      <c r="I26" s="5">
        <v>3</v>
      </c>
      <c r="J26" s="5">
        <v>4</v>
      </c>
      <c r="K26" s="5" t="s">
        <v>17</v>
      </c>
      <c r="L26" s="5" t="s">
        <v>16</v>
      </c>
      <c r="M26" s="5" t="s">
        <v>17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5">
        <v>3532</v>
      </c>
      <c r="B27" s="6" t="s">
        <v>81</v>
      </c>
      <c r="C27" s="6" t="s">
        <v>44</v>
      </c>
      <c r="D27" s="7">
        <v>179</v>
      </c>
      <c r="E27" s="8">
        <v>7</v>
      </c>
      <c r="F27" s="6" t="s">
        <v>82</v>
      </c>
      <c r="G27" s="9">
        <v>23027</v>
      </c>
      <c r="H27" s="5">
        <v>7</v>
      </c>
      <c r="I27" s="5">
        <v>2</v>
      </c>
      <c r="J27" s="5">
        <v>10</v>
      </c>
      <c r="K27" s="5" t="s">
        <v>16</v>
      </c>
      <c r="L27" s="5" t="s">
        <v>17</v>
      </c>
      <c r="M27" s="5" t="s">
        <v>17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5">
        <v>3144</v>
      </c>
      <c r="B28" s="6" t="s">
        <v>83</v>
      </c>
      <c r="C28" s="6" t="s">
        <v>84</v>
      </c>
      <c r="D28" s="7">
        <v>286</v>
      </c>
      <c r="E28" s="8">
        <v>10</v>
      </c>
      <c r="F28" s="6" t="s">
        <v>20</v>
      </c>
      <c r="G28" s="9">
        <v>23574</v>
      </c>
      <c r="H28" s="5">
        <v>1</v>
      </c>
      <c r="I28" s="5">
        <v>1</v>
      </c>
      <c r="J28" s="5">
        <v>3</v>
      </c>
      <c r="K28" s="5" t="s">
        <v>16</v>
      </c>
      <c r="L28" s="5" t="s">
        <v>16</v>
      </c>
      <c r="M28" s="5" t="s">
        <v>17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5">
        <v>3580</v>
      </c>
      <c r="B29" s="6" t="s">
        <v>85</v>
      </c>
      <c r="C29" s="6" t="s">
        <v>86</v>
      </c>
      <c r="D29" s="7">
        <v>156</v>
      </c>
      <c r="E29" s="8">
        <v>10</v>
      </c>
      <c r="F29" s="6" t="s">
        <v>37</v>
      </c>
      <c r="G29" s="9">
        <v>28040</v>
      </c>
      <c r="H29" s="5">
        <v>5</v>
      </c>
      <c r="I29" s="5">
        <v>2</v>
      </c>
      <c r="J29" s="5">
        <v>4</v>
      </c>
      <c r="K29" s="5" t="s">
        <v>17</v>
      </c>
      <c r="L29" s="5" t="s">
        <v>17</v>
      </c>
      <c r="M29" s="5" t="s">
        <v>17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5">
        <v>2309</v>
      </c>
      <c r="B30" s="6" t="s">
        <v>87</v>
      </c>
      <c r="C30" s="11" t="s">
        <v>88</v>
      </c>
      <c r="D30" s="7">
        <v>259</v>
      </c>
      <c r="E30" s="8">
        <v>9</v>
      </c>
      <c r="F30" s="6" t="s">
        <v>45</v>
      </c>
      <c r="G30" s="9">
        <v>33858</v>
      </c>
      <c r="H30" s="5">
        <v>7</v>
      </c>
      <c r="I30" s="5">
        <v>3</v>
      </c>
      <c r="J30" s="5">
        <v>10</v>
      </c>
      <c r="K30" s="5" t="s">
        <v>17</v>
      </c>
      <c r="L30" s="5" t="s">
        <v>16</v>
      </c>
      <c r="M30" s="5" t="s">
        <v>16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5">
        <v>4374</v>
      </c>
      <c r="B31" s="6" t="s">
        <v>89</v>
      </c>
      <c r="C31" s="6" t="s">
        <v>90</v>
      </c>
      <c r="D31" s="7">
        <v>273</v>
      </c>
      <c r="E31" s="8">
        <v>10</v>
      </c>
      <c r="F31" s="6" t="s">
        <v>91</v>
      </c>
      <c r="G31" s="9">
        <v>32159</v>
      </c>
      <c r="H31" s="5">
        <v>3</v>
      </c>
      <c r="I31" s="5">
        <v>3</v>
      </c>
      <c r="J31" s="5">
        <v>10</v>
      </c>
      <c r="K31" s="5" t="s">
        <v>17</v>
      </c>
      <c r="L31" s="5" t="s">
        <v>17</v>
      </c>
      <c r="M31" s="5" t="s">
        <v>16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5">
        <v>3470</v>
      </c>
      <c r="B32" s="6" t="s">
        <v>92</v>
      </c>
      <c r="C32" s="6" t="s">
        <v>93</v>
      </c>
      <c r="D32" s="7">
        <v>229</v>
      </c>
      <c r="E32" s="8">
        <v>8</v>
      </c>
      <c r="F32" s="6" t="s">
        <v>94</v>
      </c>
      <c r="G32" s="9">
        <v>22084</v>
      </c>
      <c r="H32" s="5">
        <v>1</v>
      </c>
      <c r="I32" s="5">
        <v>4</v>
      </c>
      <c r="J32" s="5">
        <v>3</v>
      </c>
      <c r="K32" s="5" t="s">
        <v>16</v>
      </c>
      <c r="L32" s="5" t="s">
        <v>17</v>
      </c>
      <c r="M32" s="5" t="s">
        <v>16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5">
        <v>2657</v>
      </c>
      <c r="B33" s="6" t="s">
        <v>95</v>
      </c>
      <c r="C33" s="6" t="s">
        <v>96</v>
      </c>
      <c r="D33" s="7">
        <v>254</v>
      </c>
      <c r="E33" s="8">
        <v>2</v>
      </c>
      <c r="F33" s="6" t="s">
        <v>53</v>
      </c>
      <c r="G33" s="9">
        <v>33258</v>
      </c>
      <c r="H33" s="5">
        <v>5</v>
      </c>
      <c r="I33" s="5">
        <v>2</v>
      </c>
      <c r="J33" s="5">
        <v>8</v>
      </c>
      <c r="K33" s="5" t="s">
        <v>16</v>
      </c>
      <c r="L33" s="5" t="s">
        <v>17</v>
      </c>
      <c r="M33" s="5" t="s">
        <v>16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5">
        <v>3617</v>
      </c>
      <c r="B34" s="6" t="s">
        <v>97</v>
      </c>
      <c r="C34" s="6" t="s">
        <v>98</v>
      </c>
      <c r="D34" s="7">
        <v>97</v>
      </c>
      <c r="E34" s="8">
        <v>4</v>
      </c>
      <c r="F34" s="6" t="s">
        <v>73</v>
      </c>
      <c r="G34" s="9">
        <v>24580</v>
      </c>
      <c r="H34" s="5">
        <v>2</v>
      </c>
      <c r="I34" s="5">
        <v>2</v>
      </c>
      <c r="J34" s="5">
        <v>4</v>
      </c>
      <c r="K34" s="5" t="s">
        <v>16</v>
      </c>
      <c r="L34" s="5" t="s">
        <v>17</v>
      </c>
      <c r="M34" s="5" t="s">
        <v>17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5">
        <v>2888</v>
      </c>
      <c r="B35" s="6" t="s">
        <v>99</v>
      </c>
      <c r="C35" s="6" t="s">
        <v>100</v>
      </c>
      <c r="D35" s="7">
        <v>271</v>
      </c>
      <c r="E35" s="8">
        <v>3</v>
      </c>
      <c r="F35" s="6" t="s">
        <v>101</v>
      </c>
      <c r="G35" s="10">
        <v>26644</v>
      </c>
      <c r="H35" s="5">
        <v>1</v>
      </c>
      <c r="I35" s="5">
        <v>1</v>
      </c>
      <c r="J35" s="5">
        <v>2</v>
      </c>
      <c r="K35" s="5" t="s">
        <v>17</v>
      </c>
      <c r="L35" s="5" t="s">
        <v>16</v>
      </c>
      <c r="M35" s="5" t="s">
        <v>16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5">
        <v>4364</v>
      </c>
      <c r="B36" s="6" t="s">
        <v>102</v>
      </c>
      <c r="C36" s="6" t="s">
        <v>103</v>
      </c>
      <c r="D36" s="7">
        <v>167</v>
      </c>
      <c r="E36" s="8">
        <v>9</v>
      </c>
      <c r="F36" s="6" t="s">
        <v>70</v>
      </c>
      <c r="G36" s="9">
        <v>34011</v>
      </c>
      <c r="H36" s="5">
        <v>5</v>
      </c>
      <c r="I36" s="5">
        <v>5</v>
      </c>
      <c r="J36" s="5">
        <v>2</v>
      </c>
      <c r="K36" s="5" t="s">
        <v>16</v>
      </c>
      <c r="L36" s="5" t="s">
        <v>16</v>
      </c>
      <c r="M36" s="5" t="s">
        <v>16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5">
        <v>3549</v>
      </c>
      <c r="B37" s="6" t="s">
        <v>104</v>
      </c>
      <c r="C37" s="6" t="s">
        <v>103</v>
      </c>
      <c r="D37" s="7">
        <v>148</v>
      </c>
      <c r="E37" s="8">
        <v>7</v>
      </c>
      <c r="F37" s="6" t="s">
        <v>45</v>
      </c>
      <c r="G37" s="10">
        <v>22980</v>
      </c>
      <c r="H37" s="5">
        <v>3</v>
      </c>
      <c r="I37" s="5">
        <v>1</v>
      </c>
      <c r="J37" s="5">
        <v>4</v>
      </c>
      <c r="K37" s="5" t="s">
        <v>17</v>
      </c>
      <c r="L37" s="5" t="s">
        <v>17</v>
      </c>
      <c r="M37" s="5" t="s">
        <v>16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5">
        <v>3987</v>
      </c>
      <c r="B38" s="6" t="s">
        <v>105</v>
      </c>
      <c r="C38" s="6" t="s">
        <v>106</v>
      </c>
      <c r="D38" s="7">
        <v>87</v>
      </c>
      <c r="E38" s="8">
        <v>3</v>
      </c>
      <c r="F38" s="6" t="s">
        <v>82</v>
      </c>
      <c r="G38" s="9">
        <v>23455</v>
      </c>
      <c r="H38" s="5">
        <v>2</v>
      </c>
      <c r="I38" s="5">
        <v>2</v>
      </c>
      <c r="J38" s="5">
        <v>6</v>
      </c>
      <c r="K38" s="5" t="s">
        <v>17</v>
      </c>
      <c r="L38" s="5" t="s">
        <v>17</v>
      </c>
      <c r="M38" s="5" t="s">
        <v>16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5">
        <v>3324</v>
      </c>
      <c r="B39" s="6" t="s">
        <v>107</v>
      </c>
      <c r="C39" s="6" t="s">
        <v>108</v>
      </c>
      <c r="D39" s="7">
        <v>62</v>
      </c>
      <c r="E39" s="8">
        <v>9</v>
      </c>
      <c r="F39" s="6" t="s">
        <v>109</v>
      </c>
      <c r="G39" s="9">
        <v>30833</v>
      </c>
      <c r="H39" s="5">
        <v>7</v>
      </c>
      <c r="I39" s="5">
        <v>3</v>
      </c>
      <c r="J39" s="5">
        <v>0</v>
      </c>
      <c r="K39" s="5" t="s">
        <v>16</v>
      </c>
      <c r="L39" s="5" t="s">
        <v>17</v>
      </c>
      <c r="M39" s="5" t="s">
        <v>17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5">
        <v>5525</v>
      </c>
      <c r="B40" s="6" t="s">
        <v>110</v>
      </c>
      <c r="C40" s="6" t="s">
        <v>111</v>
      </c>
      <c r="D40" s="7">
        <v>66</v>
      </c>
      <c r="E40" s="8">
        <v>5</v>
      </c>
      <c r="F40" s="6" t="s">
        <v>40</v>
      </c>
      <c r="G40" s="9">
        <v>32936</v>
      </c>
      <c r="H40" s="5">
        <v>7</v>
      </c>
      <c r="I40" s="5">
        <v>3</v>
      </c>
      <c r="J40" s="5">
        <v>10</v>
      </c>
      <c r="K40" s="5" t="s">
        <v>17</v>
      </c>
      <c r="L40" s="5" t="s">
        <v>16</v>
      </c>
      <c r="M40" s="5" t="s">
        <v>17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5">
        <v>4712</v>
      </c>
      <c r="B41" s="6" t="s">
        <v>112</v>
      </c>
      <c r="C41" s="12" t="s">
        <v>113</v>
      </c>
      <c r="D41" s="7">
        <v>240</v>
      </c>
      <c r="E41" s="8">
        <v>8</v>
      </c>
      <c r="F41" s="6" t="s">
        <v>40</v>
      </c>
      <c r="G41" s="9">
        <v>23639</v>
      </c>
      <c r="H41" s="5">
        <v>1</v>
      </c>
      <c r="I41" s="5">
        <v>4</v>
      </c>
      <c r="J41" s="5">
        <v>0</v>
      </c>
      <c r="K41" s="5" t="s">
        <v>17</v>
      </c>
      <c r="L41" s="5" t="s">
        <v>16</v>
      </c>
      <c r="M41" s="5" t="s">
        <v>17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5">
        <v>3474</v>
      </c>
      <c r="B42" s="6" t="s">
        <v>114</v>
      </c>
      <c r="C42" s="6" t="s">
        <v>115</v>
      </c>
      <c r="D42" s="7">
        <v>285</v>
      </c>
      <c r="E42" s="8">
        <v>4</v>
      </c>
      <c r="F42" s="6" t="s">
        <v>91</v>
      </c>
      <c r="G42" s="10">
        <v>29550</v>
      </c>
      <c r="H42" s="5">
        <v>2</v>
      </c>
      <c r="I42" s="5">
        <v>5</v>
      </c>
      <c r="J42" s="5">
        <v>9</v>
      </c>
      <c r="K42" s="5" t="s">
        <v>17</v>
      </c>
      <c r="L42" s="5" t="s">
        <v>16</v>
      </c>
      <c r="M42" s="5" t="s">
        <v>16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5">
        <v>2800</v>
      </c>
      <c r="B43" s="6" t="s">
        <v>116</v>
      </c>
      <c r="C43" s="6" t="s">
        <v>117</v>
      </c>
      <c r="D43" s="7">
        <v>101</v>
      </c>
      <c r="E43" s="8">
        <v>8</v>
      </c>
      <c r="F43" s="6" t="s">
        <v>40</v>
      </c>
      <c r="G43" s="9">
        <v>21855</v>
      </c>
      <c r="H43" s="5">
        <v>4</v>
      </c>
      <c r="I43" s="5">
        <v>1</v>
      </c>
      <c r="J43" s="5">
        <v>0</v>
      </c>
      <c r="K43" s="5" t="s">
        <v>17</v>
      </c>
      <c r="L43" s="5" t="s">
        <v>17</v>
      </c>
      <c r="M43" s="5" t="s">
        <v>17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5">
        <v>3527</v>
      </c>
      <c r="B44" s="6" t="s">
        <v>118</v>
      </c>
      <c r="C44" s="6" t="s">
        <v>119</v>
      </c>
      <c r="D44" s="7">
        <v>94</v>
      </c>
      <c r="E44" s="8">
        <v>6</v>
      </c>
      <c r="F44" s="6" t="s">
        <v>82</v>
      </c>
      <c r="G44" s="10">
        <v>25895</v>
      </c>
      <c r="H44" s="5">
        <v>7</v>
      </c>
      <c r="I44" s="5">
        <v>1</v>
      </c>
      <c r="J44" s="5">
        <v>0</v>
      </c>
      <c r="K44" s="5" t="s">
        <v>16</v>
      </c>
      <c r="L44" s="5" t="s">
        <v>16</v>
      </c>
      <c r="M44" s="5" t="s">
        <v>16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5">
        <v>4768</v>
      </c>
      <c r="B45" s="6" t="s">
        <v>120</v>
      </c>
      <c r="C45" s="6" t="s">
        <v>121</v>
      </c>
      <c r="D45" s="7">
        <v>22</v>
      </c>
      <c r="E45" s="8">
        <v>6</v>
      </c>
      <c r="F45" s="6" t="s">
        <v>48</v>
      </c>
      <c r="G45" s="9">
        <v>31635</v>
      </c>
      <c r="H45" s="5">
        <v>4</v>
      </c>
      <c r="I45" s="5">
        <v>3</v>
      </c>
      <c r="J45" s="5">
        <v>3</v>
      </c>
      <c r="K45" s="5" t="s">
        <v>17</v>
      </c>
      <c r="L45" s="5" t="s">
        <v>17</v>
      </c>
      <c r="M45" s="5" t="s">
        <v>16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5">
        <v>2792</v>
      </c>
      <c r="B46" s="6" t="s">
        <v>122</v>
      </c>
      <c r="C46" s="6" t="s">
        <v>123</v>
      </c>
      <c r="D46" s="7">
        <v>177</v>
      </c>
      <c r="E46" s="8">
        <v>3</v>
      </c>
      <c r="F46" s="6" t="s">
        <v>124</v>
      </c>
      <c r="G46" s="9">
        <v>20320</v>
      </c>
      <c r="H46" s="5">
        <v>7</v>
      </c>
      <c r="I46" s="5">
        <v>4</v>
      </c>
      <c r="J46" s="5">
        <v>1</v>
      </c>
      <c r="K46" s="5" t="s">
        <v>17</v>
      </c>
      <c r="L46" s="5" t="s">
        <v>17</v>
      </c>
      <c r="M46" s="5" t="s">
        <v>17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5">
        <v>4511</v>
      </c>
      <c r="B47" s="6" t="s">
        <v>125</v>
      </c>
      <c r="C47" s="6" t="s">
        <v>126</v>
      </c>
      <c r="D47" s="7">
        <v>151</v>
      </c>
      <c r="E47" s="8">
        <v>9</v>
      </c>
      <c r="F47" s="6" t="s">
        <v>127</v>
      </c>
      <c r="G47" s="9">
        <v>23122</v>
      </c>
      <c r="H47" s="5">
        <v>4</v>
      </c>
      <c r="I47" s="5">
        <v>4</v>
      </c>
      <c r="J47" s="5">
        <v>0</v>
      </c>
      <c r="K47" s="5" t="s">
        <v>16</v>
      </c>
      <c r="L47" s="5" t="s">
        <v>16</v>
      </c>
      <c r="M47" s="5" t="s">
        <v>16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5">
        <v>3746</v>
      </c>
      <c r="B48" s="6" t="s">
        <v>128</v>
      </c>
      <c r="C48" s="6" t="s">
        <v>129</v>
      </c>
      <c r="D48" s="7">
        <v>33</v>
      </c>
      <c r="E48" s="8">
        <v>9</v>
      </c>
      <c r="F48" s="6" t="s">
        <v>130</v>
      </c>
      <c r="G48" s="9">
        <v>22429</v>
      </c>
      <c r="H48" s="5">
        <v>4</v>
      </c>
      <c r="I48" s="5">
        <v>4</v>
      </c>
      <c r="J48" s="5">
        <v>4</v>
      </c>
      <c r="K48" s="5" t="s">
        <v>17</v>
      </c>
      <c r="L48" s="5" t="s">
        <v>17</v>
      </c>
      <c r="M48" s="5" t="s">
        <v>16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5">
        <v>5552</v>
      </c>
      <c r="B49" s="6" t="s">
        <v>131</v>
      </c>
      <c r="C49" s="6" t="s">
        <v>132</v>
      </c>
      <c r="D49" s="7">
        <v>199</v>
      </c>
      <c r="E49" s="8">
        <v>6</v>
      </c>
      <c r="F49" s="6" t="s">
        <v>63</v>
      </c>
      <c r="G49" s="10">
        <v>22603</v>
      </c>
      <c r="H49" s="5">
        <v>5</v>
      </c>
      <c r="I49" s="5">
        <v>1</v>
      </c>
      <c r="J49" s="5">
        <v>2</v>
      </c>
      <c r="K49" s="5" t="s">
        <v>17</v>
      </c>
      <c r="L49" s="5" t="s">
        <v>17</v>
      </c>
      <c r="M49" s="5" t="s">
        <v>16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5">
        <v>3875</v>
      </c>
      <c r="B50" s="6" t="s">
        <v>133</v>
      </c>
      <c r="C50" s="6" t="s">
        <v>134</v>
      </c>
      <c r="D50" s="7">
        <v>255</v>
      </c>
      <c r="E50" s="8">
        <v>3</v>
      </c>
      <c r="F50" s="6" t="s">
        <v>101</v>
      </c>
      <c r="G50" s="9">
        <v>30127</v>
      </c>
      <c r="H50" s="5">
        <v>4</v>
      </c>
      <c r="I50" s="5">
        <v>3</v>
      </c>
      <c r="J50" s="5">
        <v>2</v>
      </c>
      <c r="K50" s="5" t="s">
        <v>17</v>
      </c>
      <c r="L50" s="5" t="s">
        <v>17</v>
      </c>
      <c r="M50" s="5" t="s">
        <v>17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5">
        <v>4732</v>
      </c>
      <c r="B51" s="6" t="s">
        <v>135</v>
      </c>
      <c r="C51" s="6" t="s">
        <v>136</v>
      </c>
      <c r="D51" s="7">
        <v>28</v>
      </c>
      <c r="E51" s="8">
        <v>1</v>
      </c>
      <c r="F51" s="6" t="s">
        <v>137</v>
      </c>
      <c r="G51" s="9">
        <v>23797</v>
      </c>
      <c r="H51" s="5">
        <v>2</v>
      </c>
      <c r="I51" s="5">
        <v>5</v>
      </c>
      <c r="J51" s="5">
        <v>10</v>
      </c>
      <c r="K51" s="5" t="s">
        <v>17</v>
      </c>
      <c r="L51" s="5" t="s">
        <v>17</v>
      </c>
      <c r="M51" s="5" t="s">
        <v>17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5">
        <v>4316</v>
      </c>
      <c r="B52" s="6" t="s">
        <v>138</v>
      </c>
      <c r="C52" s="6" t="s">
        <v>139</v>
      </c>
      <c r="D52" s="7">
        <v>72</v>
      </c>
      <c r="E52" s="8">
        <v>2</v>
      </c>
      <c r="F52" s="6" t="s">
        <v>109</v>
      </c>
      <c r="G52" s="9">
        <v>27788</v>
      </c>
      <c r="H52" s="5">
        <v>2</v>
      </c>
      <c r="I52" s="5">
        <v>2</v>
      </c>
      <c r="J52" s="5">
        <v>2</v>
      </c>
      <c r="K52" s="5" t="s">
        <v>16</v>
      </c>
      <c r="L52" s="5" t="s">
        <v>16</v>
      </c>
      <c r="M52" s="5" t="s">
        <v>17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5">
        <v>5232</v>
      </c>
      <c r="B53" s="6" t="s">
        <v>140</v>
      </c>
      <c r="C53" s="6" t="s">
        <v>141</v>
      </c>
      <c r="D53" s="7">
        <v>253</v>
      </c>
      <c r="E53" s="8">
        <v>5</v>
      </c>
      <c r="F53" s="6" t="s">
        <v>142</v>
      </c>
      <c r="G53" s="9">
        <v>21768</v>
      </c>
      <c r="H53" s="5">
        <v>7</v>
      </c>
      <c r="I53" s="5">
        <v>1</v>
      </c>
      <c r="J53" s="5">
        <v>2</v>
      </c>
      <c r="K53" s="5" t="s">
        <v>16</v>
      </c>
      <c r="L53" s="5" t="s">
        <v>17</v>
      </c>
      <c r="M53" s="5" t="s">
        <v>16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5">
        <v>3637</v>
      </c>
      <c r="B54" s="6" t="s">
        <v>143</v>
      </c>
      <c r="C54" s="6" t="s">
        <v>144</v>
      </c>
      <c r="D54" s="7">
        <v>161</v>
      </c>
      <c r="E54" s="8">
        <v>10</v>
      </c>
      <c r="F54" s="6" t="s">
        <v>26</v>
      </c>
      <c r="G54" s="9">
        <v>32311</v>
      </c>
      <c r="H54" s="5">
        <v>5</v>
      </c>
      <c r="I54" s="5">
        <v>2</v>
      </c>
      <c r="J54" s="5">
        <v>4</v>
      </c>
      <c r="K54" s="5" t="s">
        <v>16</v>
      </c>
      <c r="L54" s="5" t="s">
        <v>17</v>
      </c>
      <c r="M54" s="5" t="s">
        <v>17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5">
        <v>4673</v>
      </c>
      <c r="B55" s="6" t="s">
        <v>145</v>
      </c>
      <c r="C55" s="11" t="s">
        <v>146</v>
      </c>
      <c r="D55" s="7">
        <v>73</v>
      </c>
      <c r="E55" s="8">
        <v>4</v>
      </c>
      <c r="F55" s="6" t="s">
        <v>147</v>
      </c>
      <c r="G55" s="9">
        <v>29893</v>
      </c>
      <c r="H55" s="5">
        <v>7</v>
      </c>
      <c r="I55" s="5">
        <v>3</v>
      </c>
      <c r="J55" s="5">
        <v>3</v>
      </c>
      <c r="K55" s="5" t="s">
        <v>16</v>
      </c>
      <c r="L55" s="5" t="s">
        <v>16</v>
      </c>
      <c r="M55" s="5" t="s">
        <v>17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5">
        <v>4699</v>
      </c>
      <c r="B56" s="6" t="s">
        <v>148</v>
      </c>
      <c r="C56" s="11" t="s">
        <v>149</v>
      </c>
      <c r="D56" s="7">
        <v>71</v>
      </c>
      <c r="E56" s="8">
        <v>5</v>
      </c>
      <c r="F56" s="6" t="s">
        <v>23</v>
      </c>
      <c r="G56" s="9">
        <v>20360</v>
      </c>
      <c r="H56" s="5">
        <v>7</v>
      </c>
      <c r="I56" s="5">
        <v>3</v>
      </c>
      <c r="J56" s="5">
        <v>7</v>
      </c>
      <c r="K56" s="5" t="s">
        <v>17</v>
      </c>
      <c r="L56" s="5" t="s">
        <v>17</v>
      </c>
      <c r="M56" s="5" t="s">
        <v>16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5">
        <v>2412</v>
      </c>
      <c r="B57" s="6" t="s">
        <v>150</v>
      </c>
      <c r="C57" s="11" t="s">
        <v>151</v>
      </c>
      <c r="D57" s="7">
        <v>178</v>
      </c>
      <c r="E57" s="8">
        <v>1</v>
      </c>
      <c r="F57" s="6" t="s">
        <v>40</v>
      </c>
      <c r="G57" s="9">
        <v>32649</v>
      </c>
      <c r="H57" s="5">
        <v>5</v>
      </c>
      <c r="I57" s="5">
        <v>5</v>
      </c>
      <c r="J57" s="5">
        <v>0</v>
      </c>
      <c r="K57" s="5" t="s">
        <v>16</v>
      </c>
      <c r="L57" s="5" t="s">
        <v>17</v>
      </c>
      <c r="M57" s="5" t="s">
        <v>17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5">
        <v>5019</v>
      </c>
      <c r="B58" s="6" t="s">
        <v>152</v>
      </c>
      <c r="C58" s="6" t="s">
        <v>153</v>
      </c>
      <c r="D58" s="7">
        <v>121</v>
      </c>
      <c r="E58" s="8">
        <v>5</v>
      </c>
      <c r="F58" s="6" t="s">
        <v>73</v>
      </c>
      <c r="G58" s="9">
        <v>23236</v>
      </c>
      <c r="H58" s="5">
        <v>5</v>
      </c>
      <c r="I58" s="5">
        <v>5</v>
      </c>
      <c r="J58" s="5">
        <v>8</v>
      </c>
      <c r="K58" s="5" t="s">
        <v>16</v>
      </c>
      <c r="L58" s="5" t="s">
        <v>17</v>
      </c>
      <c r="M58" s="5" t="s">
        <v>16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5">
        <v>4590</v>
      </c>
      <c r="B59" s="6" t="s">
        <v>154</v>
      </c>
      <c r="C59" s="11" t="s">
        <v>155</v>
      </c>
      <c r="D59" s="7">
        <v>119</v>
      </c>
      <c r="E59" s="8">
        <v>7</v>
      </c>
      <c r="F59" s="6" t="s">
        <v>15</v>
      </c>
      <c r="G59" s="10">
        <v>29545</v>
      </c>
      <c r="H59" s="5">
        <v>4</v>
      </c>
      <c r="I59" s="5">
        <v>2</v>
      </c>
      <c r="J59" s="5">
        <v>3</v>
      </c>
      <c r="K59" s="5" t="s">
        <v>16</v>
      </c>
      <c r="L59" s="5" t="s">
        <v>17</v>
      </c>
      <c r="M59" s="5" t="s">
        <v>16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5">
        <v>2713</v>
      </c>
      <c r="B60" s="6" t="s">
        <v>156</v>
      </c>
      <c r="C60" s="6" t="s">
        <v>157</v>
      </c>
      <c r="D60" s="7">
        <v>40</v>
      </c>
      <c r="E60" s="8">
        <v>7</v>
      </c>
      <c r="F60" s="6" t="s">
        <v>45</v>
      </c>
      <c r="G60" s="10">
        <v>33204</v>
      </c>
      <c r="H60" s="5">
        <v>2</v>
      </c>
      <c r="I60" s="5">
        <v>2</v>
      </c>
      <c r="J60" s="5">
        <v>1</v>
      </c>
      <c r="K60" s="5" t="s">
        <v>16</v>
      </c>
      <c r="L60" s="5" t="s">
        <v>16</v>
      </c>
      <c r="M60" s="5" t="s">
        <v>16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5">
        <v>2766</v>
      </c>
      <c r="B61" s="6" t="s">
        <v>158</v>
      </c>
      <c r="C61" s="6" t="s">
        <v>159</v>
      </c>
      <c r="D61" s="7">
        <v>140</v>
      </c>
      <c r="E61" s="8">
        <v>2</v>
      </c>
      <c r="F61" s="6" t="s">
        <v>101</v>
      </c>
      <c r="G61" s="10">
        <v>30986</v>
      </c>
      <c r="H61" s="5">
        <v>1</v>
      </c>
      <c r="I61" s="5">
        <v>2</v>
      </c>
      <c r="J61" s="5">
        <v>1</v>
      </c>
      <c r="K61" s="5" t="s">
        <v>17</v>
      </c>
      <c r="L61" s="5" t="s">
        <v>16</v>
      </c>
      <c r="M61" s="5" t="s">
        <v>16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5">
        <v>2523</v>
      </c>
      <c r="B62" s="6" t="s">
        <v>160</v>
      </c>
      <c r="C62" s="6" t="s">
        <v>161</v>
      </c>
      <c r="D62" s="7">
        <v>139</v>
      </c>
      <c r="E62" s="8">
        <v>8</v>
      </c>
      <c r="F62" s="6" t="s">
        <v>23</v>
      </c>
      <c r="G62" s="9">
        <v>33127</v>
      </c>
      <c r="H62" s="5">
        <v>2</v>
      </c>
      <c r="I62" s="5">
        <v>2</v>
      </c>
      <c r="J62" s="5">
        <v>4</v>
      </c>
      <c r="K62" s="5" t="s">
        <v>17</v>
      </c>
      <c r="L62" s="5" t="s">
        <v>16</v>
      </c>
      <c r="M62" s="5" t="s">
        <v>17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5">
        <v>4144</v>
      </c>
      <c r="B63" s="6" t="s">
        <v>162</v>
      </c>
      <c r="C63" s="6" t="s">
        <v>163</v>
      </c>
      <c r="D63" s="7">
        <v>89</v>
      </c>
      <c r="E63" s="8">
        <v>9</v>
      </c>
      <c r="F63" s="6" t="s">
        <v>164</v>
      </c>
      <c r="G63" s="9">
        <v>30746</v>
      </c>
      <c r="H63" s="5">
        <v>7</v>
      </c>
      <c r="I63" s="5">
        <v>1</v>
      </c>
      <c r="J63" s="5">
        <v>2</v>
      </c>
      <c r="K63" s="5" t="s">
        <v>17</v>
      </c>
      <c r="L63" s="5" t="s">
        <v>16</v>
      </c>
      <c r="M63" s="5" t="s">
        <v>17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5">
        <v>3552</v>
      </c>
      <c r="B64" s="6" t="s">
        <v>165</v>
      </c>
      <c r="C64" s="6" t="s">
        <v>166</v>
      </c>
      <c r="D64" s="7">
        <v>152</v>
      </c>
      <c r="E64" s="8">
        <v>9</v>
      </c>
      <c r="F64" s="6" t="s">
        <v>58</v>
      </c>
      <c r="G64" s="9">
        <v>25339</v>
      </c>
      <c r="H64" s="5">
        <v>2</v>
      </c>
      <c r="I64" s="5">
        <v>4</v>
      </c>
      <c r="J64" s="5">
        <v>8</v>
      </c>
      <c r="K64" s="5" t="s">
        <v>16</v>
      </c>
      <c r="L64" s="5" t="s">
        <v>17</v>
      </c>
      <c r="M64" s="5" t="s">
        <v>17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5">
        <v>3193</v>
      </c>
      <c r="B65" s="6" t="s">
        <v>167</v>
      </c>
      <c r="C65" s="11" t="s">
        <v>168</v>
      </c>
      <c r="D65" s="7">
        <v>36</v>
      </c>
      <c r="E65" s="8">
        <v>5</v>
      </c>
      <c r="F65" s="6" t="s">
        <v>94</v>
      </c>
      <c r="G65" s="9">
        <v>28734</v>
      </c>
      <c r="H65" s="5">
        <v>4</v>
      </c>
      <c r="I65" s="5">
        <v>5</v>
      </c>
      <c r="J65" s="5">
        <v>10</v>
      </c>
      <c r="K65" s="5" t="s">
        <v>17</v>
      </c>
      <c r="L65" s="5" t="s">
        <v>16</v>
      </c>
      <c r="M65" s="5" t="s">
        <v>16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5">
        <v>2790</v>
      </c>
      <c r="B66" s="6" t="s">
        <v>169</v>
      </c>
      <c r="C66" s="6" t="s">
        <v>170</v>
      </c>
      <c r="D66" s="7">
        <v>284</v>
      </c>
      <c r="E66" s="8">
        <v>1</v>
      </c>
      <c r="F66" s="6" t="s">
        <v>29</v>
      </c>
      <c r="G66" s="9">
        <v>29686</v>
      </c>
      <c r="H66" s="5">
        <v>1</v>
      </c>
      <c r="I66" s="5">
        <v>3</v>
      </c>
      <c r="J66" s="5">
        <v>6</v>
      </c>
      <c r="K66" s="5" t="s">
        <v>16</v>
      </c>
      <c r="L66" s="5" t="s">
        <v>16</v>
      </c>
      <c r="M66" s="5" t="s">
        <v>17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5">
        <v>2452</v>
      </c>
      <c r="B67" s="6" t="s">
        <v>171</v>
      </c>
      <c r="C67" s="6" t="s">
        <v>172</v>
      </c>
      <c r="D67" s="7">
        <v>141</v>
      </c>
      <c r="E67" s="8">
        <v>3</v>
      </c>
      <c r="F67" s="6" t="s">
        <v>20</v>
      </c>
      <c r="G67" s="9">
        <v>26015</v>
      </c>
      <c r="H67" s="5">
        <v>1</v>
      </c>
      <c r="I67" s="5">
        <v>1</v>
      </c>
      <c r="J67" s="5">
        <v>5</v>
      </c>
      <c r="K67" s="5" t="s">
        <v>16</v>
      </c>
      <c r="L67" s="5" t="s">
        <v>16</v>
      </c>
      <c r="M67" s="5" t="s">
        <v>16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5">
        <v>3648</v>
      </c>
      <c r="B68" s="6" t="s">
        <v>173</v>
      </c>
      <c r="C68" s="6" t="s">
        <v>174</v>
      </c>
      <c r="D68" s="7">
        <v>138</v>
      </c>
      <c r="E68" s="8">
        <v>4</v>
      </c>
      <c r="F68" s="6" t="s">
        <v>94</v>
      </c>
      <c r="G68" s="9">
        <v>34749</v>
      </c>
      <c r="H68" s="5">
        <v>5</v>
      </c>
      <c r="I68" s="5">
        <v>5</v>
      </c>
      <c r="J68" s="5">
        <v>2</v>
      </c>
      <c r="K68" s="5" t="s">
        <v>17</v>
      </c>
      <c r="L68" s="5" t="s">
        <v>16</v>
      </c>
      <c r="M68" s="5" t="s">
        <v>16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5">
        <v>3866</v>
      </c>
      <c r="B69" s="6" t="s">
        <v>175</v>
      </c>
      <c r="C69" s="6" t="s">
        <v>176</v>
      </c>
      <c r="D69" s="7">
        <v>157</v>
      </c>
      <c r="E69" s="8">
        <v>4</v>
      </c>
      <c r="F69" s="6" t="s">
        <v>48</v>
      </c>
      <c r="G69" s="9">
        <v>27787</v>
      </c>
      <c r="H69" s="5">
        <v>6</v>
      </c>
      <c r="I69" s="5">
        <v>4</v>
      </c>
      <c r="J69" s="5">
        <v>2</v>
      </c>
      <c r="K69" s="5" t="s">
        <v>16</v>
      </c>
      <c r="L69" s="5" t="s">
        <v>17</v>
      </c>
      <c r="M69" s="5" t="s">
        <v>16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5">
        <v>4811</v>
      </c>
      <c r="B70" s="6" t="s">
        <v>177</v>
      </c>
      <c r="C70" s="6" t="s">
        <v>178</v>
      </c>
      <c r="D70" s="7">
        <v>114</v>
      </c>
      <c r="E70" s="8">
        <v>4</v>
      </c>
      <c r="F70" s="6" t="s">
        <v>179</v>
      </c>
      <c r="G70" s="9">
        <v>34336</v>
      </c>
      <c r="H70" s="5">
        <v>6</v>
      </c>
      <c r="I70" s="5">
        <v>2</v>
      </c>
      <c r="J70" s="5">
        <v>3</v>
      </c>
      <c r="K70" s="5" t="s">
        <v>16</v>
      </c>
      <c r="L70" s="5" t="s">
        <v>17</v>
      </c>
      <c r="M70" s="5" t="s">
        <v>17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5">
        <v>4675</v>
      </c>
      <c r="B71" s="6" t="s">
        <v>180</v>
      </c>
      <c r="C71" s="6" t="s">
        <v>181</v>
      </c>
      <c r="D71" s="7">
        <v>98</v>
      </c>
      <c r="E71" s="8">
        <v>7</v>
      </c>
      <c r="F71" s="6" t="s">
        <v>26</v>
      </c>
      <c r="G71" s="9">
        <v>32217</v>
      </c>
      <c r="H71" s="5">
        <v>2</v>
      </c>
      <c r="I71" s="5">
        <v>1</v>
      </c>
      <c r="J71" s="5">
        <v>7</v>
      </c>
      <c r="K71" s="5" t="s">
        <v>16</v>
      </c>
      <c r="L71" s="5" t="s">
        <v>17</v>
      </c>
      <c r="M71" s="5" t="s">
        <v>16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5">
        <v>2356</v>
      </c>
      <c r="B72" s="6" t="s">
        <v>182</v>
      </c>
      <c r="C72" s="6" t="s">
        <v>183</v>
      </c>
      <c r="D72" s="7">
        <v>57</v>
      </c>
      <c r="E72" s="8">
        <v>10</v>
      </c>
      <c r="F72" s="6" t="s">
        <v>184</v>
      </c>
      <c r="G72" s="9">
        <v>20564</v>
      </c>
      <c r="H72" s="5">
        <v>4</v>
      </c>
      <c r="I72" s="5">
        <v>1</v>
      </c>
      <c r="J72" s="5">
        <v>7</v>
      </c>
      <c r="K72" s="5" t="s">
        <v>17</v>
      </c>
      <c r="L72" s="5" t="s">
        <v>16</v>
      </c>
      <c r="M72" s="5" t="s">
        <v>17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5">
        <v>5021</v>
      </c>
      <c r="B73" s="6" t="s">
        <v>185</v>
      </c>
      <c r="C73" s="6" t="s">
        <v>186</v>
      </c>
      <c r="D73" s="7">
        <v>107</v>
      </c>
      <c r="E73" s="8">
        <v>4</v>
      </c>
      <c r="F73" s="6" t="s">
        <v>82</v>
      </c>
      <c r="G73" s="9">
        <v>33324</v>
      </c>
      <c r="H73" s="5">
        <v>7</v>
      </c>
      <c r="I73" s="5">
        <v>3</v>
      </c>
      <c r="J73" s="5">
        <v>3</v>
      </c>
      <c r="K73" s="5" t="s">
        <v>17</v>
      </c>
      <c r="L73" s="5" t="s">
        <v>17</v>
      </c>
      <c r="M73" s="5" t="s">
        <v>16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5">
        <v>3022</v>
      </c>
      <c r="B74" s="6" t="s">
        <v>187</v>
      </c>
      <c r="C74" s="6" t="s">
        <v>188</v>
      </c>
      <c r="D74" s="7">
        <v>150</v>
      </c>
      <c r="E74" s="8">
        <v>3</v>
      </c>
      <c r="F74" s="6" t="s">
        <v>189</v>
      </c>
      <c r="G74" s="9">
        <v>32170</v>
      </c>
      <c r="H74" s="5">
        <v>6</v>
      </c>
      <c r="I74" s="5">
        <v>3</v>
      </c>
      <c r="J74" s="5">
        <v>0</v>
      </c>
      <c r="K74" s="5" t="s">
        <v>17</v>
      </c>
      <c r="L74" s="5" t="s">
        <v>16</v>
      </c>
      <c r="M74" s="5" t="s">
        <v>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5">
        <v>5567</v>
      </c>
      <c r="B75" s="6" t="s">
        <v>190</v>
      </c>
      <c r="C75" s="6" t="s">
        <v>191</v>
      </c>
      <c r="D75" s="7">
        <v>286</v>
      </c>
      <c r="E75" s="8">
        <v>2</v>
      </c>
      <c r="F75" s="6" t="s">
        <v>45</v>
      </c>
      <c r="G75" s="9">
        <v>28039</v>
      </c>
      <c r="H75" s="5">
        <v>1</v>
      </c>
      <c r="I75" s="5">
        <v>3</v>
      </c>
      <c r="J75" s="5">
        <v>6</v>
      </c>
      <c r="K75" s="5" t="s">
        <v>16</v>
      </c>
      <c r="L75" s="5" t="s">
        <v>16</v>
      </c>
      <c r="M75" s="5" t="s">
        <v>16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5">
        <v>5523</v>
      </c>
      <c r="B76" s="6" t="s">
        <v>192</v>
      </c>
      <c r="C76" s="6" t="s">
        <v>193</v>
      </c>
      <c r="D76" s="7">
        <v>151</v>
      </c>
      <c r="E76" s="8">
        <v>7</v>
      </c>
      <c r="F76" s="6" t="s">
        <v>194</v>
      </c>
      <c r="G76" s="9">
        <v>34647</v>
      </c>
      <c r="H76" s="5">
        <v>3</v>
      </c>
      <c r="I76" s="5">
        <v>2</v>
      </c>
      <c r="J76" s="5">
        <v>3</v>
      </c>
      <c r="K76" s="5" t="s">
        <v>17</v>
      </c>
      <c r="L76" s="5" t="s">
        <v>17</v>
      </c>
      <c r="M76" s="5" t="s">
        <v>16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5">
        <v>2498</v>
      </c>
      <c r="B77" s="6" t="s">
        <v>195</v>
      </c>
      <c r="C77" s="6" t="s">
        <v>196</v>
      </c>
      <c r="D77" s="7">
        <v>235</v>
      </c>
      <c r="E77" s="8">
        <v>7</v>
      </c>
      <c r="F77" s="6" t="s">
        <v>53</v>
      </c>
      <c r="G77" s="9">
        <v>26797</v>
      </c>
      <c r="H77" s="5">
        <v>5</v>
      </c>
      <c r="I77" s="5">
        <v>2</v>
      </c>
      <c r="J77" s="5">
        <v>7</v>
      </c>
      <c r="K77" s="5" t="s">
        <v>17</v>
      </c>
      <c r="L77" s="5" t="s">
        <v>16</v>
      </c>
      <c r="M77" s="5" t="s">
        <v>17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5">
        <v>2986</v>
      </c>
      <c r="B78" s="6" t="s">
        <v>197</v>
      </c>
      <c r="C78" s="6" t="s">
        <v>198</v>
      </c>
      <c r="D78" s="7">
        <v>226</v>
      </c>
      <c r="E78" s="8">
        <v>1</v>
      </c>
      <c r="F78" s="6" t="s">
        <v>53</v>
      </c>
      <c r="G78" s="9">
        <v>27105</v>
      </c>
      <c r="H78" s="5">
        <v>4</v>
      </c>
      <c r="I78" s="5">
        <v>1</v>
      </c>
      <c r="J78" s="5">
        <v>2</v>
      </c>
      <c r="K78" s="5" t="s">
        <v>16</v>
      </c>
      <c r="L78" s="5" t="s">
        <v>16</v>
      </c>
      <c r="M78" s="5" t="s">
        <v>16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5">
        <v>2739</v>
      </c>
      <c r="B79" s="6" t="s">
        <v>199</v>
      </c>
      <c r="C79" s="6" t="s">
        <v>200</v>
      </c>
      <c r="D79" s="7">
        <v>68</v>
      </c>
      <c r="E79" s="8">
        <v>6</v>
      </c>
      <c r="F79" s="6" t="s">
        <v>34</v>
      </c>
      <c r="G79" s="9">
        <v>21271</v>
      </c>
      <c r="H79" s="5">
        <v>3</v>
      </c>
      <c r="I79" s="5">
        <v>4</v>
      </c>
      <c r="J79" s="5">
        <v>9</v>
      </c>
      <c r="K79" s="5" t="s">
        <v>17</v>
      </c>
      <c r="L79" s="5" t="s">
        <v>16</v>
      </c>
      <c r="M79" s="5" t="s">
        <v>17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5">
        <v>5307</v>
      </c>
      <c r="B80" s="6" t="s">
        <v>201</v>
      </c>
      <c r="C80" s="6" t="s">
        <v>202</v>
      </c>
      <c r="D80" s="7">
        <v>209</v>
      </c>
      <c r="E80" s="8">
        <v>9</v>
      </c>
      <c r="F80" s="6" t="s">
        <v>67</v>
      </c>
      <c r="G80" s="9">
        <v>34232</v>
      </c>
      <c r="H80" s="5">
        <v>5</v>
      </c>
      <c r="I80" s="5">
        <v>5</v>
      </c>
      <c r="J80" s="5">
        <v>8</v>
      </c>
      <c r="K80" s="5" t="s">
        <v>16</v>
      </c>
      <c r="L80" s="5" t="s">
        <v>17</v>
      </c>
      <c r="M80" s="5" t="s">
        <v>16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5">
        <v>4932</v>
      </c>
      <c r="B81" s="6" t="s">
        <v>203</v>
      </c>
      <c r="C81" s="6" t="s">
        <v>204</v>
      </c>
      <c r="D81" s="7">
        <v>162</v>
      </c>
      <c r="E81" s="8">
        <v>8</v>
      </c>
      <c r="F81" s="6" t="s">
        <v>73</v>
      </c>
      <c r="G81" s="9">
        <v>31802</v>
      </c>
      <c r="H81" s="5">
        <v>7</v>
      </c>
      <c r="I81" s="5">
        <v>5</v>
      </c>
      <c r="J81" s="5">
        <v>3</v>
      </c>
      <c r="K81" s="5" t="s">
        <v>16</v>
      </c>
      <c r="L81" s="5" t="s">
        <v>17</v>
      </c>
      <c r="M81" s="5" t="s">
        <v>16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5">
        <v>4105</v>
      </c>
      <c r="B82" s="6" t="s">
        <v>205</v>
      </c>
      <c r="C82" s="6" t="s">
        <v>206</v>
      </c>
      <c r="D82" s="7">
        <v>266</v>
      </c>
      <c r="E82" s="8">
        <v>6</v>
      </c>
      <c r="F82" s="6" t="s">
        <v>109</v>
      </c>
      <c r="G82" s="9">
        <v>21931</v>
      </c>
      <c r="H82" s="5">
        <v>5</v>
      </c>
      <c r="I82" s="5">
        <v>5</v>
      </c>
      <c r="J82" s="5">
        <v>0</v>
      </c>
      <c r="K82" s="5" t="s">
        <v>16</v>
      </c>
      <c r="L82" s="5" t="s">
        <v>17</v>
      </c>
      <c r="M82" s="5" t="s">
        <v>17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5">
        <v>4431</v>
      </c>
      <c r="B83" s="6" t="s">
        <v>207</v>
      </c>
      <c r="C83" s="6" t="s">
        <v>208</v>
      </c>
      <c r="D83" s="7">
        <v>217</v>
      </c>
      <c r="E83" s="8">
        <v>3</v>
      </c>
      <c r="F83" s="6" t="s">
        <v>29</v>
      </c>
      <c r="G83" s="9">
        <v>34009</v>
      </c>
      <c r="H83" s="5">
        <v>7</v>
      </c>
      <c r="I83" s="5">
        <v>3</v>
      </c>
      <c r="J83" s="5">
        <v>2</v>
      </c>
      <c r="K83" s="5" t="s">
        <v>16</v>
      </c>
      <c r="L83" s="5" t="s">
        <v>16</v>
      </c>
      <c r="M83" s="5" t="s">
        <v>16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5">
        <v>4520</v>
      </c>
      <c r="B84" s="6" t="s">
        <v>209</v>
      </c>
      <c r="C84" s="6" t="s">
        <v>210</v>
      </c>
      <c r="D84" s="7">
        <v>180</v>
      </c>
      <c r="E84" s="8">
        <v>9</v>
      </c>
      <c r="F84" s="6" t="s">
        <v>40</v>
      </c>
      <c r="G84" s="9">
        <v>24612</v>
      </c>
      <c r="H84" s="5">
        <v>4</v>
      </c>
      <c r="I84" s="5">
        <v>4</v>
      </c>
      <c r="J84" s="5">
        <v>2</v>
      </c>
      <c r="K84" s="5" t="s">
        <v>17</v>
      </c>
      <c r="L84" s="5" t="s">
        <v>17</v>
      </c>
      <c r="M84" s="5" t="s">
        <v>17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5">
        <v>4034</v>
      </c>
      <c r="B85" s="6" t="s">
        <v>211</v>
      </c>
      <c r="C85" s="6" t="s">
        <v>212</v>
      </c>
      <c r="D85" s="7">
        <v>268</v>
      </c>
      <c r="E85" s="8">
        <v>5</v>
      </c>
      <c r="F85" s="6" t="s">
        <v>63</v>
      </c>
      <c r="G85" s="9">
        <v>23122</v>
      </c>
      <c r="H85" s="5">
        <v>4</v>
      </c>
      <c r="I85" s="5">
        <v>2</v>
      </c>
      <c r="J85" s="5">
        <v>5</v>
      </c>
      <c r="K85" s="5" t="s">
        <v>17</v>
      </c>
      <c r="L85" s="5" t="s">
        <v>17</v>
      </c>
      <c r="M85" s="5" t="s">
        <v>17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5">
        <v>3355</v>
      </c>
      <c r="B86" s="6" t="s">
        <v>213</v>
      </c>
      <c r="C86" s="6" t="s">
        <v>214</v>
      </c>
      <c r="D86" s="7">
        <v>99</v>
      </c>
      <c r="E86" s="8">
        <v>5</v>
      </c>
      <c r="F86" s="6" t="s">
        <v>53</v>
      </c>
      <c r="G86" s="9">
        <v>33815</v>
      </c>
      <c r="H86" s="5">
        <v>2</v>
      </c>
      <c r="I86" s="5">
        <v>3</v>
      </c>
      <c r="J86" s="5">
        <v>1</v>
      </c>
      <c r="K86" s="5" t="s">
        <v>17</v>
      </c>
      <c r="L86" s="5" t="s">
        <v>16</v>
      </c>
      <c r="M86" s="5" t="s">
        <v>16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5">
        <v>5439</v>
      </c>
      <c r="B87" s="6" t="s">
        <v>215</v>
      </c>
      <c r="C87" s="6" t="s">
        <v>216</v>
      </c>
      <c r="D87" s="7">
        <v>23</v>
      </c>
      <c r="E87" s="8">
        <v>5</v>
      </c>
      <c r="F87" s="6" t="s">
        <v>142</v>
      </c>
      <c r="G87" s="9">
        <v>30893</v>
      </c>
      <c r="H87" s="5">
        <v>4</v>
      </c>
      <c r="I87" s="5">
        <v>5</v>
      </c>
      <c r="J87" s="5">
        <v>8</v>
      </c>
      <c r="K87" s="5" t="s">
        <v>16</v>
      </c>
      <c r="L87" s="5" t="s">
        <v>17</v>
      </c>
      <c r="M87" s="5" t="s">
        <v>17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5">
        <v>5353</v>
      </c>
      <c r="B88" s="6" t="s">
        <v>217</v>
      </c>
      <c r="C88" s="6" t="s">
        <v>218</v>
      </c>
      <c r="D88" s="7">
        <v>275</v>
      </c>
      <c r="E88" s="8">
        <v>4</v>
      </c>
      <c r="F88" s="6" t="s">
        <v>29</v>
      </c>
      <c r="G88" s="9">
        <v>22717</v>
      </c>
      <c r="H88" s="5">
        <v>7</v>
      </c>
      <c r="I88" s="5">
        <v>2</v>
      </c>
      <c r="J88" s="5">
        <v>3</v>
      </c>
      <c r="K88" s="5" t="s">
        <v>17</v>
      </c>
      <c r="L88" s="5" t="s">
        <v>16</v>
      </c>
      <c r="M88" s="5" t="s">
        <v>16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5">
        <v>4083</v>
      </c>
      <c r="B89" s="6" t="s">
        <v>219</v>
      </c>
      <c r="C89" s="6" t="s">
        <v>220</v>
      </c>
      <c r="D89" s="7">
        <v>232</v>
      </c>
      <c r="E89" s="8">
        <v>10</v>
      </c>
      <c r="F89" s="6" t="s">
        <v>29</v>
      </c>
      <c r="G89" s="9">
        <v>30870</v>
      </c>
      <c r="H89" s="5">
        <v>2</v>
      </c>
      <c r="I89" s="5">
        <v>3</v>
      </c>
      <c r="J89" s="5">
        <v>9</v>
      </c>
      <c r="K89" s="5" t="s">
        <v>16</v>
      </c>
      <c r="L89" s="5" t="s">
        <v>16</v>
      </c>
      <c r="M89" s="5" t="s">
        <v>16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5">
        <v>4087</v>
      </c>
      <c r="B90" s="6" t="s">
        <v>221</v>
      </c>
      <c r="C90" s="11" t="s">
        <v>222</v>
      </c>
      <c r="D90" s="7">
        <v>209</v>
      </c>
      <c r="E90" s="8">
        <v>5</v>
      </c>
      <c r="F90" s="6" t="s">
        <v>130</v>
      </c>
      <c r="G90" s="9">
        <v>27455</v>
      </c>
      <c r="H90" s="5">
        <v>3</v>
      </c>
      <c r="I90" s="5">
        <v>2</v>
      </c>
      <c r="J90" s="5">
        <v>3</v>
      </c>
      <c r="K90" s="5" t="s">
        <v>16</v>
      </c>
      <c r="L90" s="5" t="s">
        <v>16</v>
      </c>
      <c r="M90" s="5" t="s">
        <v>17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5">
        <v>4944</v>
      </c>
      <c r="B91" s="6" t="s">
        <v>223</v>
      </c>
      <c r="C91" s="6" t="s">
        <v>224</v>
      </c>
      <c r="D91" s="7">
        <v>217</v>
      </c>
      <c r="E91" s="8">
        <v>2</v>
      </c>
      <c r="F91" s="6" t="s">
        <v>63</v>
      </c>
      <c r="G91" s="10">
        <v>20391</v>
      </c>
      <c r="H91" s="5">
        <v>4</v>
      </c>
      <c r="I91" s="5">
        <v>5</v>
      </c>
      <c r="J91" s="5">
        <v>6</v>
      </c>
      <c r="K91" s="5" t="s">
        <v>16</v>
      </c>
      <c r="L91" s="5" t="s">
        <v>16</v>
      </c>
      <c r="M91" s="5" t="s">
        <v>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5">
        <v>3527</v>
      </c>
      <c r="B92" s="6" t="s">
        <v>225</v>
      </c>
      <c r="C92" s="6" t="s">
        <v>226</v>
      </c>
      <c r="D92" s="7">
        <v>283</v>
      </c>
      <c r="E92" s="8">
        <v>5</v>
      </c>
      <c r="F92" s="6" t="s">
        <v>45</v>
      </c>
      <c r="G92" s="9">
        <v>22518</v>
      </c>
      <c r="H92" s="5">
        <v>2</v>
      </c>
      <c r="I92" s="5">
        <v>2</v>
      </c>
      <c r="J92" s="5">
        <v>9</v>
      </c>
      <c r="K92" s="5" t="s">
        <v>17</v>
      </c>
      <c r="L92" s="5" t="s">
        <v>17</v>
      </c>
      <c r="M92" s="5" t="s">
        <v>16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5">
        <v>4843</v>
      </c>
      <c r="B93" s="6" t="s">
        <v>227</v>
      </c>
      <c r="C93" s="6" t="s">
        <v>228</v>
      </c>
      <c r="D93" s="7">
        <v>163</v>
      </c>
      <c r="E93" s="8">
        <v>7</v>
      </c>
      <c r="F93" s="6" t="s">
        <v>34</v>
      </c>
      <c r="G93" s="9">
        <v>33279</v>
      </c>
      <c r="H93" s="5">
        <v>5</v>
      </c>
      <c r="I93" s="5">
        <v>3</v>
      </c>
      <c r="J93" s="5">
        <v>1</v>
      </c>
      <c r="K93" s="5" t="s">
        <v>16</v>
      </c>
      <c r="L93" s="5" t="s">
        <v>17</v>
      </c>
      <c r="M93" s="5" t="s">
        <v>16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5">
        <v>3299</v>
      </c>
      <c r="B94" s="6" t="s">
        <v>229</v>
      </c>
      <c r="C94" s="6" t="s">
        <v>230</v>
      </c>
      <c r="D94" s="7">
        <v>27</v>
      </c>
      <c r="E94" s="8">
        <v>3</v>
      </c>
      <c r="F94" s="6" t="s">
        <v>73</v>
      </c>
      <c r="G94" s="9">
        <v>34731</v>
      </c>
      <c r="H94" s="5">
        <v>3</v>
      </c>
      <c r="I94" s="5">
        <v>4</v>
      </c>
      <c r="J94" s="5">
        <v>4</v>
      </c>
      <c r="K94" s="5" t="s">
        <v>17</v>
      </c>
      <c r="L94" s="5" t="s">
        <v>17</v>
      </c>
      <c r="M94" s="5" t="s">
        <v>16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5">
        <v>2653</v>
      </c>
      <c r="B95" s="6" t="s">
        <v>231</v>
      </c>
      <c r="C95" s="6" t="s">
        <v>232</v>
      </c>
      <c r="D95" s="7">
        <v>188</v>
      </c>
      <c r="E95" s="8">
        <v>3</v>
      </c>
      <c r="F95" s="6" t="s">
        <v>127</v>
      </c>
      <c r="G95" s="9">
        <v>32536</v>
      </c>
      <c r="H95" s="5">
        <v>6</v>
      </c>
      <c r="I95" s="5">
        <v>5</v>
      </c>
      <c r="J95" s="5">
        <v>4</v>
      </c>
      <c r="K95" s="5" t="s">
        <v>16</v>
      </c>
      <c r="L95" s="5" t="s">
        <v>16</v>
      </c>
      <c r="M95" s="5" t="s">
        <v>16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5">
        <v>5065</v>
      </c>
      <c r="B96" s="6" t="s">
        <v>233</v>
      </c>
      <c r="C96" s="6" t="s">
        <v>234</v>
      </c>
      <c r="D96" s="7">
        <v>226</v>
      </c>
      <c r="E96" s="8">
        <v>1</v>
      </c>
      <c r="F96" s="6" t="s">
        <v>48</v>
      </c>
      <c r="G96" s="10">
        <v>24461</v>
      </c>
      <c r="H96" s="5">
        <v>2</v>
      </c>
      <c r="I96" s="5">
        <v>5</v>
      </c>
      <c r="J96" s="5">
        <v>5</v>
      </c>
      <c r="K96" s="5" t="s">
        <v>16</v>
      </c>
      <c r="L96" s="5" t="s">
        <v>17</v>
      </c>
      <c r="M96" s="5" t="s">
        <v>16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5">
        <v>3319</v>
      </c>
      <c r="B97" s="6" t="s">
        <v>235</v>
      </c>
      <c r="C97" s="6" t="s">
        <v>236</v>
      </c>
      <c r="D97" s="7">
        <v>207</v>
      </c>
      <c r="E97" s="8">
        <v>10</v>
      </c>
      <c r="F97" s="6" t="s">
        <v>189</v>
      </c>
      <c r="G97" s="10">
        <v>31732</v>
      </c>
      <c r="H97" s="5">
        <v>3</v>
      </c>
      <c r="I97" s="5">
        <v>3</v>
      </c>
      <c r="J97" s="5">
        <v>10</v>
      </c>
      <c r="K97" s="5" t="s">
        <v>16</v>
      </c>
      <c r="L97" s="5" t="s">
        <v>16</v>
      </c>
      <c r="M97" s="5" t="s">
        <v>17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5">
        <v>3357</v>
      </c>
      <c r="B98" s="6" t="s">
        <v>237</v>
      </c>
      <c r="C98" s="6" t="s">
        <v>238</v>
      </c>
      <c r="D98" s="7">
        <v>267</v>
      </c>
      <c r="E98" s="8">
        <v>5</v>
      </c>
      <c r="F98" s="6" t="s">
        <v>109</v>
      </c>
      <c r="G98" s="10">
        <v>24428</v>
      </c>
      <c r="H98" s="5">
        <v>7</v>
      </c>
      <c r="I98" s="5">
        <v>4</v>
      </c>
      <c r="J98" s="5">
        <v>8</v>
      </c>
      <c r="K98" s="5" t="s">
        <v>16</v>
      </c>
      <c r="L98" s="5" t="s">
        <v>16</v>
      </c>
      <c r="M98" s="5" t="s">
        <v>16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5">
        <v>4833</v>
      </c>
      <c r="B99" s="6" t="s">
        <v>239</v>
      </c>
      <c r="C99" s="6" t="s">
        <v>240</v>
      </c>
      <c r="D99" s="7">
        <v>97</v>
      </c>
      <c r="E99" s="8">
        <v>10</v>
      </c>
      <c r="F99" s="6" t="s">
        <v>34</v>
      </c>
      <c r="G99" s="9">
        <v>20362</v>
      </c>
      <c r="H99" s="5">
        <v>6</v>
      </c>
      <c r="I99" s="5">
        <v>1</v>
      </c>
      <c r="J99" s="5">
        <v>4</v>
      </c>
      <c r="K99" s="5" t="s">
        <v>17</v>
      </c>
      <c r="L99" s="5" t="s">
        <v>16</v>
      </c>
      <c r="M99" s="5" t="s">
        <v>16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5">
        <v>2998</v>
      </c>
      <c r="B100" s="6" t="s">
        <v>241</v>
      </c>
      <c r="C100" s="6" t="s">
        <v>242</v>
      </c>
      <c r="D100" s="7">
        <v>189</v>
      </c>
      <c r="E100" s="8">
        <v>10</v>
      </c>
      <c r="F100" s="6" t="s">
        <v>194</v>
      </c>
      <c r="G100" s="9">
        <v>32702</v>
      </c>
      <c r="H100" s="5">
        <v>1</v>
      </c>
      <c r="I100" s="5">
        <v>3</v>
      </c>
      <c r="J100" s="5">
        <v>2</v>
      </c>
      <c r="K100" s="5" t="s">
        <v>16</v>
      </c>
      <c r="L100" s="5" t="s">
        <v>17</v>
      </c>
      <c r="M100" s="5" t="s">
        <v>16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5">
        <v>3366</v>
      </c>
      <c r="B101" s="6" t="s">
        <v>243</v>
      </c>
      <c r="C101" s="11" t="s">
        <v>244</v>
      </c>
      <c r="D101" s="7">
        <v>179</v>
      </c>
      <c r="E101" s="8">
        <v>7</v>
      </c>
      <c r="F101" s="6" t="s">
        <v>127</v>
      </c>
      <c r="G101" s="9">
        <v>26496</v>
      </c>
      <c r="H101" s="5">
        <v>1</v>
      </c>
      <c r="I101" s="5">
        <v>5</v>
      </c>
      <c r="J101" s="5">
        <v>9</v>
      </c>
      <c r="K101" s="5" t="s">
        <v>17</v>
      </c>
      <c r="L101" s="5" t="s">
        <v>16</v>
      </c>
      <c r="M101" s="5" t="s">
        <v>16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5">
        <v>2731</v>
      </c>
      <c r="B102" s="6" t="s">
        <v>245</v>
      </c>
      <c r="C102" s="6" t="s">
        <v>42</v>
      </c>
      <c r="D102" s="7">
        <v>222</v>
      </c>
      <c r="E102" s="8">
        <v>10</v>
      </c>
      <c r="F102" s="6" t="s">
        <v>246</v>
      </c>
      <c r="G102" s="10">
        <v>34649</v>
      </c>
      <c r="H102" s="5">
        <v>3</v>
      </c>
      <c r="I102" s="5">
        <v>3</v>
      </c>
      <c r="J102" s="5">
        <v>8</v>
      </c>
      <c r="K102" s="5" t="s">
        <v>16</v>
      </c>
      <c r="L102" s="5" t="s">
        <v>17</v>
      </c>
      <c r="M102" s="5" t="s">
        <v>16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5">
        <v>4227</v>
      </c>
      <c r="B103" s="6" t="s">
        <v>247</v>
      </c>
      <c r="C103" s="6" t="s">
        <v>248</v>
      </c>
      <c r="D103" s="7">
        <v>129</v>
      </c>
      <c r="E103" s="8">
        <v>1</v>
      </c>
      <c r="F103" s="6" t="s">
        <v>164</v>
      </c>
      <c r="G103" s="9">
        <v>29003</v>
      </c>
      <c r="H103" s="5">
        <v>4</v>
      </c>
      <c r="I103" s="5">
        <v>2</v>
      </c>
      <c r="J103" s="5">
        <v>7</v>
      </c>
      <c r="K103" s="5" t="s">
        <v>16</v>
      </c>
      <c r="L103" s="5" t="s">
        <v>16</v>
      </c>
      <c r="M103" s="5" t="s">
        <v>16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5">
        <v>3778</v>
      </c>
      <c r="B104" s="6" t="s">
        <v>249</v>
      </c>
      <c r="C104" s="6" t="s">
        <v>250</v>
      </c>
      <c r="D104" s="7">
        <v>35</v>
      </c>
      <c r="E104" s="8">
        <v>7</v>
      </c>
      <c r="F104" s="6" t="s">
        <v>137</v>
      </c>
      <c r="G104" s="10">
        <v>34650</v>
      </c>
      <c r="H104" s="5">
        <v>2</v>
      </c>
      <c r="I104" s="5">
        <v>2</v>
      </c>
      <c r="J104" s="5">
        <v>5</v>
      </c>
      <c r="K104" s="5" t="s">
        <v>17</v>
      </c>
      <c r="L104" s="5" t="s">
        <v>16</v>
      </c>
      <c r="M104" s="5" t="s">
        <v>17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5">
        <v>3188</v>
      </c>
      <c r="B105" s="6" t="s">
        <v>251</v>
      </c>
      <c r="C105" s="6" t="s">
        <v>252</v>
      </c>
      <c r="D105" s="7">
        <v>89</v>
      </c>
      <c r="E105" s="8">
        <v>9</v>
      </c>
      <c r="F105" s="6" t="s">
        <v>73</v>
      </c>
      <c r="G105" s="9">
        <v>20919</v>
      </c>
      <c r="H105" s="5">
        <v>1</v>
      </c>
      <c r="I105" s="5">
        <v>3</v>
      </c>
      <c r="J105" s="5">
        <v>7</v>
      </c>
      <c r="K105" s="5" t="s">
        <v>16</v>
      </c>
      <c r="L105" s="5" t="s">
        <v>16</v>
      </c>
      <c r="M105" s="5" t="s">
        <v>17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5">
        <v>2894</v>
      </c>
      <c r="B106" s="6" t="s">
        <v>253</v>
      </c>
      <c r="C106" s="6" t="s">
        <v>254</v>
      </c>
      <c r="D106" s="7">
        <v>32</v>
      </c>
      <c r="E106" s="8">
        <v>8</v>
      </c>
      <c r="F106" s="6" t="s">
        <v>164</v>
      </c>
      <c r="G106" s="9">
        <v>30823</v>
      </c>
      <c r="H106" s="5">
        <v>4</v>
      </c>
      <c r="I106" s="5">
        <v>5</v>
      </c>
      <c r="J106" s="5">
        <v>2</v>
      </c>
      <c r="K106" s="5" t="s">
        <v>17</v>
      </c>
      <c r="L106" s="5" t="s">
        <v>16</v>
      </c>
      <c r="M106" s="5" t="s">
        <v>17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5">
        <v>2569</v>
      </c>
      <c r="B107" s="6" t="s">
        <v>255</v>
      </c>
      <c r="C107" s="6" t="s">
        <v>256</v>
      </c>
      <c r="D107" s="7">
        <v>49</v>
      </c>
      <c r="E107" s="8">
        <v>2</v>
      </c>
      <c r="F107" s="6" t="s">
        <v>82</v>
      </c>
      <c r="G107" s="9">
        <v>34932</v>
      </c>
      <c r="H107" s="5">
        <v>7</v>
      </c>
      <c r="I107" s="5">
        <v>5</v>
      </c>
      <c r="J107" s="5">
        <v>4</v>
      </c>
      <c r="K107" s="5" t="s">
        <v>17</v>
      </c>
      <c r="L107" s="5" t="s">
        <v>17</v>
      </c>
      <c r="M107" s="5" t="s">
        <v>16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5">
        <v>2800</v>
      </c>
      <c r="B108" s="6" t="s">
        <v>257</v>
      </c>
      <c r="C108" s="11" t="s">
        <v>258</v>
      </c>
      <c r="D108" s="7">
        <v>38</v>
      </c>
      <c r="E108" s="8">
        <v>8</v>
      </c>
      <c r="F108" s="6" t="s">
        <v>67</v>
      </c>
      <c r="G108" s="10">
        <v>20817</v>
      </c>
      <c r="H108" s="5">
        <v>1</v>
      </c>
      <c r="I108" s="5">
        <v>5</v>
      </c>
      <c r="J108" s="5">
        <v>4</v>
      </c>
      <c r="K108" s="5" t="s">
        <v>16</v>
      </c>
      <c r="L108" s="5" t="s">
        <v>16</v>
      </c>
      <c r="M108" s="5" t="s">
        <v>16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5">
        <v>2629</v>
      </c>
      <c r="B109" s="6" t="s">
        <v>259</v>
      </c>
      <c r="C109" s="6" t="s">
        <v>260</v>
      </c>
      <c r="D109" s="7">
        <v>156</v>
      </c>
      <c r="E109" s="8">
        <v>8</v>
      </c>
      <c r="F109" s="6" t="s">
        <v>20</v>
      </c>
      <c r="G109" s="10">
        <v>32061</v>
      </c>
      <c r="H109" s="5">
        <v>7</v>
      </c>
      <c r="I109" s="5">
        <v>4</v>
      </c>
      <c r="J109" s="5">
        <v>4</v>
      </c>
      <c r="K109" s="5" t="s">
        <v>17</v>
      </c>
      <c r="L109" s="5" t="s">
        <v>17</v>
      </c>
      <c r="M109" s="5" t="s">
        <v>16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5">
        <v>3838</v>
      </c>
      <c r="B110" s="6" t="s">
        <v>261</v>
      </c>
      <c r="C110" s="6" t="s">
        <v>262</v>
      </c>
      <c r="D110" s="7">
        <v>158</v>
      </c>
      <c r="E110" s="8">
        <v>4</v>
      </c>
      <c r="F110" s="6" t="s">
        <v>130</v>
      </c>
      <c r="G110" s="9">
        <v>31897</v>
      </c>
      <c r="H110" s="5">
        <v>6</v>
      </c>
      <c r="I110" s="5">
        <v>2</v>
      </c>
      <c r="J110" s="5">
        <v>2</v>
      </c>
      <c r="K110" s="5" t="s">
        <v>16</v>
      </c>
      <c r="L110" s="5" t="s">
        <v>16</v>
      </c>
      <c r="M110" s="5" t="s">
        <v>16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5">
        <v>5047</v>
      </c>
      <c r="B111" s="6" t="s">
        <v>263</v>
      </c>
      <c r="C111" s="6" t="s">
        <v>264</v>
      </c>
      <c r="D111" s="7">
        <v>162</v>
      </c>
      <c r="E111" s="8">
        <v>10</v>
      </c>
      <c r="F111" s="6" t="s">
        <v>58</v>
      </c>
      <c r="G111" s="9">
        <v>23261</v>
      </c>
      <c r="H111" s="5">
        <v>3</v>
      </c>
      <c r="I111" s="5">
        <v>3</v>
      </c>
      <c r="J111" s="5">
        <v>0</v>
      </c>
      <c r="K111" s="5" t="s">
        <v>16</v>
      </c>
      <c r="L111" s="5" t="s">
        <v>16</v>
      </c>
      <c r="M111" s="5" t="s">
        <v>16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5">
        <v>4124</v>
      </c>
      <c r="B112" s="6" t="s">
        <v>265</v>
      </c>
      <c r="C112" s="6" t="s">
        <v>266</v>
      </c>
      <c r="D112" s="7">
        <v>142</v>
      </c>
      <c r="E112" s="8">
        <v>7</v>
      </c>
      <c r="F112" s="6" t="s">
        <v>246</v>
      </c>
      <c r="G112" s="10">
        <v>29518</v>
      </c>
      <c r="H112" s="5">
        <v>2</v>
      </c>
      <c r="I112" s="5">
        <v>3</v>
      </c>
      <c r="J112" s="5">
        <v>10</v>
      </c>
      <c r="K112" s="5" t="s">
        <v>17</v>
      </c>
      <c r="L112" s="5" t="s">
        <v>17</v>
      </c>
      <c r="M112" s="5" t="s">
        <v>17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5">
        <v>2688</v>
      </c>
      <c r="B113" s="6" t="s">
        <v>267</v>
      </c>
      <c r="C113" s="6" t="s">
        <v>268</v>
      </c>
      <c r="D113" s="7">
        <v>227</v>
      </c>
      <c r="E113" s="8">
        <v>9</v>
      </c>
      <c r="F113" s="6" t="s">
        <v>23</v>
      </c>
      <c r="G113" s="9">
        <v>21827</v>
      </c>
      <c r="H113" s="5">
        <v>4</v>
      </c>
      <c r="I113" s="5">
        <v>2</v>
      </c>
      <c r="J113" s="5">
        <v>1</v>
      </c>
      <c r="K113" s="5" t="s">
        <v>16</v>
      </c>
      <c r="L113" s="5" t="s">
        <v>16</v>
      </c>
      <c r="M113" s="5" t="s">
        <v>16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5">
        <v>3586</v>
      </c>
      <c r="B114" s="6" t="s">
        <v>269</v>
      </c>
      <c r="C114" s="11" t="s">
        <v>270</v>
      </c>
      <c r="D114" s="7">
        <v>91</v>
      </c>
      <c r="E114" s="8">
        <v>5</v>
      </c>
      <c r="F114" s="6" t="s">
        <v>137</v>
      </c>
      <c r="G114" s="9">
        <v>20676</v>
      </c>
      <c r="H114" s="5">
        <v>7</v>
      </c>
      <c r="I114" s="5">
        <v>5</v>
      </c>
      <c r="J114" s="5">
        <v>3</v>
      </c>
      <c r="K114" s="5" t="s">
        <v>16</v>
      </c>
      <c r="L114" s="5" t="s">
        <v>17</v>
      </c>
      <c r="M114" s="5" t="s">
        <v>17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5">
        <v>4465</v>
      </c>
      <c r="B115" s="6" t="s">
        <v>271</v>
      </c>
      <c r="C115" s="6" t="s">
        <v>272</v>
      </c>
      <c r="D115" s="7">
        <v>99</v>
      </c>
      <c r="E115" s="8">
        <v>5</v>
      </c>
      <c r="F115" s="6" t="s">
        <v>58</v>
      </c>
      <c r="G115" s="9">
        <v>33717</v>
      </c>
      <c r="H115" s="5">
        <v>3</v>
      </c>
      <c r="I115" s="5">
        <v>3</v>
      </c>
      <c r="J115" s="5">
        <v>2</v>
      </c>
      <c r="K115" s="5" t="s">
        <v>16</v>
      </c>
      <c r="L115" s="5" t="s">
        <v>17</v>
      </c>
      <c r="M115" s="5" t="s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5">
        <v>3956</v>
      </c>
      <c r="B116" s="6" t="s">
        <v>273</v>
      </c>
      <c r="C116" s="6" t="s">
        <v>274</v>
      </c>
      <c r="D116" s="7">
        <v>25</v>
      </c>
      <c r="E116" s="8">
        <v>4</v>
      </c>
      <c r="F116" s="6" t="s">
        <v>164</v>
      </c>
      <c r="G116" s="10">
        <v>20738</v>
      </c>
      <c r="H116" s="5">
        <v>2</v>
      </c>
      <c r="I116" s="5">
        <v>2</v>
      </c>
      <c r="J116" s="5">
        <v>6</v>
      </c>
      <c r="K116" s="5" t="s">
        <v>16</v>
      </c>
      <c r="L116" s="5" t="s">
        <v>16</v>
      </c>
      <c r="M116" s="5" t="s">
        <v>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5">
        <v>3233</v>
      </c>
      <c r="B117" s="6" t="s">
        <v>275</v>
      </c>
      <c r="C117" s="6" t="s">
        <v>276</v>
      </c>
      <c r="D117" s="7">
        <v>250</v>
      </c>
      <c r="E117" s="8">
        <v>5</v>
      </c>
      <c r="F117" s="6" t="s">
        <v>82</v>
      </c>
      <c r="G117" s="9">
        <v>20875</v>
      </c>
      <c r="H117" s="5">
        <v>2</v>
      </c>
      <c r="I117" s="5">
        <v>5</v>
      </c>
      <c r="J117" s="5">
        <v>7</v>
      </c>
      <c r="K117" s="5" t="s">
        <v>16</v>
      </c>
      <c r="L117" s="5" t="s">
        <v>17</v>
      </c>
      <c r="M117" s="5" t="s">
        <v>17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5">
        <v>2911</v>
      </c>
      <c r="B118" s="6" t="s">
        <v>277</v>
      </c>
      <c r="C118" s="6" t="s">
        <v>278</v>
      </c>
      <c r="D118" s="7">
        <v>24</v>
      </c>
      <c r="E118" s="8">
        <v>9</v>
      </c>
      <c r="F118" s="6" t="s">
        <v>189</v>
      </c>
      <c r="G118" s="10">
        <v>23356</v>
      </c>
      <c r="H118" s="5">
        <v>5</v>
      </c>
      <c r="I118" s="5">
        <v>1</v>
      </c>
      <c r="J118" s="5">
        <v>0</v>
      </c>
      <c r="K118" s="5" t="s">
        <v>16</v>
      </c>
      <c r="L118" s="5" t="s">
        <v>16</v>
      </c>
      <c r="M118" s="5" t="s">
        <v>16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5">
        <v>4307</v>
      </c>
      <c r="B119" s="6" t="s">
        <v>279</v>
      </c>
      <c r="C119" s="6" t="s">
        <v>280</v>
      </c>
      <c r="D119" s="7">
        <v>229</v>
      </c>
      <c r="E119" s="8">
        <v>8</v>
      </c>
      <c r="F119" s="6" t="s">
        <v>184</v>
      </c>
      <c r="G119" s="10">
        <v>34694</v>
      </c>
      <c r="H119" s="5">
        <v>4</v>
      </c>
      <c r="I119" s="5">
        <v>5</v>
      </c>
      <c r="J119" s="5">
        <v>2</v>
      </c>
      <c r="K119" s="5" t="s">
        <v>17</v>
      </c>
      <c r="L119" s="5" t="s">
        <v>16</v>
      </c>
      <c r="M119" s="5" t="s">
        <v>16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5">
        <v>3736</v>
      </c>
      <c r="B120" s="6" t="s">
        <v>281</v>
      </c>
      <c r="C120" s="6" t="s">
        <v>282</v>
      </c>
      <c r="D120" s="7">
        <v>30</v>
      </c>
      <c r="E120" s="8">
        <v>4</v>
      </c>
      <c r="F120" s="6" t="s">
        <v>34</v>
      </c>
      <c r="G120" s="9">
        <v>33375</v>
      </c>
      <c r="H120" s="5">
        <v>3</v>
      </c>
      <c r="I120" s="5">
        <v>1</v>
      </c>
      <c r="J120" s="5">
        <v>1</v>
      </c>
      <c r="K120" s="5" t="s">
        <v>16</v>
      </c>
      <c r="L120" s="5" t="s">
        <v>17</v>
      </c>
      <c r="M120" s="5" t="s">
        <v>16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5">
        <v>4135</v>
      </c>
      <c r="B121" s="6" t="s">
        <v>283</v>
      </c>
      <c r="C121" s="6" t="s">
        <v>284</v>
      </c>
      <c r="D121" s="7">
        <v>187</v>
      </c>
      <c r="E121" s="8">
        <v>4</v>
      </c>
      <c r="F121" s="6" t="s">
        <v>130</v>
      </c>
      <c r="G121" s="9">
        <v>32902</v>
      </c>
      <c r="H121" s="5">
        <v>4</v>
      </c>
      <c r="I121" s="5">
        <v>4</v>
      </c>
      <c r="J121" s="5">
        <v>8</v>
      </c>
      <c r="K121" s="5" t="s">
        <v>16</v>
      </c>
      <c r="L121" s="5" t="s">
        <v>16</v>
      </c>
      <c r="M121" s="5" t="s">
        <v>17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5">
        <v>3275</v>
      </c>
      <c r="B122" s="6" t="s">
        <v>285</v>
      </c>
      <c r="C122" s="6" t="s">
        <v>286</v>
      </c>
      <c r="D122" s="7">
        <v>276</v>
      </c>
      <c r="E122" s="8">
        <v>10</v>
      </c>
      <c r="F122" s="6" t="s">
        <v>40</v>
      </c>
      <c r="G122" s="9">
        <v>20641</v>
      </c>
      <c r="H122" s="5">
        <v>6</v>
      </c>
      <c r="I122" s="5">
        <v>5</v>
      </c>
      <c r="J122" s="5">
        <v>4</v>
      </c>
      <c r="K122" s="5" t="s">
        <v>16</v>
      </c>
      <c r="L122" s="5" t="s">
        <v>16</v>
      </c>
      <c r="M122" s="5" t="s">
        <v>17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5">
        <v>4357</v>
      </c>
      <c r="B123" s="6" t="s">
        <v>287</v>
      </c>
      <c r="C123" s="6" t="s">
        <v>288</v>
      </c>
      <c r="D123" s="7">
        <v>156</v>
      </c>
      <c r="E123" s="8">
        <v>1</v>
      </c>
      <c r="F123" s="6" t="s">
        <v>67</v>
      </c>
      <c r="G123" s="9">
        <v>26240</v>
      </c>
      <c r="H123" s="5">
        <v>5</v>
      </c>
      <c r="I123" s="5">
        <v>4</v>
      </c>
      <c r="J123" s="5">
        <v>2</v>
      </c>
      <c r="K123" s="5" t="s">
        <v>16</v>
      </c>
      <c r="L123" s="5" t="s">
        <v>16</v>
      </c>
      <c r="M123" s="5" t="s">
        <v>16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5">
        <v>3294</v>
      </c>
      <c r="B124" s="6" t="s">
        <v>289</v>
      </c>
      <c r="C124" s="6" t="s">
        <v>290</v>
      </c>
      <c r="D124" s="7">
        <v>158</v>
      </c>
      <c r="E124" s="8">
        <v>6</v>
      </c>
      <c r="F124" s="6" t="s">
        <v>291</v>
      </c>
      <c r="G124" s="9">
        <v>27908</v>
      </c>
      <c r="H124" s="5">
        <v>4</v>
      </c>
      <c r="I124" s="5">
        <v>5</v>
      </c>
      <c r="J124" s="5">
        <v>5</v>
      </c>
      <c r="K124" s="5" t="s">
        <v>16</v>
      </c>
      <c r="L124" s="5" t="s">
        <v>16</v>
      </c>
      <c r="M124" s="5" t="s">
        <v>16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5">
        <v>4754</v>
      </c>
      <c r="B125" s="6" t="s">
        <v>292</v>
      </c>
      <c r="C125" s="6" t="s">
        <v>293</v>
      </c>
      <c r="D125" s="7">
        <v>161</v>
      </c>
      <c r="E125" s="8">
        <v>2</v>
      </c>
      <c r="F125" s="6" t="s">
        <v>40</v>
      </c>
      <c r="G125" s="10">
        <v>22644</v>
      </c>
      <c r="H125" s="5">
        <v>4</v>
      </c>
      <c r="I125" s="5">
        <v>2</v>
      </c>
      <c r="J125" s="5">
        <v>10</v>
      </c>
      <c r="K125" s="5" t="s">
        <v>16</v>
      </c>
      <c r="L125" s="5" t="s">
        <v>16</v>
      </c>
      <c r="M125" s="5" t="s">
        <v>16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5">
        <v>3654</v>
      </c>
      <c r="B126" s="6" t="s">
        <v>294</v>
      </c>
      <c r="C126" s="11" t="s">
        <v>295</v>
      </c>
      <c r="D126" s="7">
        <v>29</v>
      </c>
      <c r="E126" s="8">
        <v>10</v>
      </c>
      <c r="F126" s="6" t="s">
        <v>94</v>
      </c>
      <c r="G126" s="10">
        <v>33166</v>
      </c>
      <c r="H126" s="5">
        <v>4</v>
      </c>
      <c r="I126" s="5">
        <v>4</v>
      </c>
      <c r="J126" s="5">
        <v>6</v>
      </c>
      <c r="K126" s="5" t="s">
        <v>17</v>
      </c>
      <c r="L126" s="5" t="s">
        <v>16</v>
      </c>
      <c r="M126" s="5" t="s">
        <v>16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5">
        <v>3953</v>
      </c>
      <c r="B127" s="6" t="s">
        <v>296</v>
      </c>
      <c r="C127" s="6" t="s">
        <v>297</v>
      </c>
      <c r="D127" s="7">
        <v>169</v>
      </c>
      <c r="E127" s="8">
        <v>1</v>
      </c>
      <c r="F127" s="6" t="s">
        <v>20</v>
      </c>
      <c r="G127" s="9">
        <v>28921</v>
      </c>
      <c r="H127" s="5">
        <v>6</v>
      </c>
      <c r="I127" s="5">
        <v>1</v>
      </c>
      <c r="J127" s="5">
        <v>5</v>
      </c>
      <c r="K127" s="5" t="s">
        <v>17</v>
      </c>
      <c r="L127" s="5" t="s">
        <v>17</v>
      </c>
      <c r="M127" s="5" t="s">
        <v>17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5">
        <v>3379</v>
      </c>
      <c r="B128" s="6" t="s">
        <v>298</v>
      </c>
      <c r="C128" s="11" t="s">
        <v>299</v>
      </c>
      <c r="D128" s="7">
        <v>278</v>
      </c>
      <c r="E128" s="8">
        <v>1</v>
      </c>
      <c r="F128" s="6" t="s">
        <v>73</v>
      </c>
      <c r="G128" s="9">
        <v>33211</v>
      </c>
      <c r="H128" s="5">
        <v>4</v>
      </c>
      <c r="I128" s="5">
        <v>3</v>
      </c>
      <c r="J128" s="5">
        <v>4</v>
      </c>
      <c r="K128" s="5" t="s">
        <v>17</v>
      </c>
      <c r="L128" s="5" t="s">
        <v>16</v>
      </c>
      <c r="M128" s="5" t="s">
        <v>17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5">
        <v>3624</v>
      </c>
      <c r="B129" s="6" t="s">
        <v>300</v>
      </c>
      <c r="C129" s="6" t="s">
        <v>301</v>
      </c>
      <c r="D129" s="7">
        <v>275</v>
      </c>
      <c r="E129" s="8">
        <v>4</v>
      </c>
      <c r="F129" s="6" t="s">
        <v>37</v>
      </c>
      <c r="G129" s="9">
        <v>29245</v>
      </c>
      <c r="H129" s="5">
        <v>5</v>
      </c>
      <c r="I129" s="5">
        <v>2</v>
      </c>
      <c r="J129" s="5">
        <v>6</v>
      </c>
      <c r="K129" s="5" t="s">
        <v>16</v>
      </c>
      <c r="L129" s="5" t="s">
        <v>16</v>
      </c>
      <c r="M129" s="5" t="s">
        <v>17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5">
        <v>2672</v>
      </c>
      <c r="B130" s="6" t="s">
        <v>302</v>
      </c>
      <c r="C130" s="11" t="s">
        <v>303</v>
      </c>
      <c r="D130" s="7">
        <v>165</v>
      </c>
      <c r="E130" s="8">
        <v>3</v>
      </c>
      <c r="F130" s="6" t="s">
        <v>23</v>
      </c>
      <c r="G130" s="9">
        <v>20917</v>
      </c>
      <c r="H130" s="5">
        <v>6</v>
      </c>
      <c r="I130" s="5">
        <v>2</v>
      </c>
      <c r="J130" s="5">
        <v>2</v>
      </c>
      <c r="K130" s="5" t="s">
        <v>16</v>
      </c>
      <c r="L130" s="5" t="s">
        <v>16</v>
      </c>
      <c r="M130" s="5" t="s">
        <v>17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5">
        <v>4575</v>
      </c>
      <c r="B131" s="6" t="s">
        <v>304</v>
      </c>
      <c r="C131" s="6" t="s">
        <v>305</v>
      </c>
      <c r="D131" s="7">
        <v>183</v>
      </c>
      <c r="E131" s="8">
        <v>4</v>
      </c>
      <c r="F131" s="6" t="s">
        <v>101</v>
      </c>
      <c r="G131" s="9">
        <v>34770</v>
      </c>
      <c r="H131" s="5">
        <v>5</v>
      </c>
      <c r="I131" s="5">
        <v>1</v>
      </c>
      <c r="J131" s="5">
        <v>2</v>
      </c>
      <c r="K131" s="5" t="s">
        <v>16</v>
      </c>
      <c r="L131" s="5" t="s">
        <v>16</v>
      </c>
      <c r="M131" s="5" t="s">
        <v>17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5">
        <v>4070</v>
      </c>
      <c r="B132" s="6" t="s">
        <v>306</v>
      </c>
      <c r="C132" s="6" t="s">
        <v>307</v>
      </c>
      <c r="D132" s="7">
        <v>278</v>
      </c>
      <c r="E132" s="8">
        <v>3</v>
      </c>
      <c r="F132" s="6" t="s">
        <v>246</v>
      </c>
      <c r="G132" s="10">
        <v>27353</v>
      </c>
      <c r="H132" s="5">
        <v>1</v>
      </c>
      <c r="I132" s="5">
        <v>4</v>
      </c>
      <c r="J132" s="5">
        <v>1</v>
      </c>
      <c r="K132" s="5" t="s">
        <v>16</v>
      </c>
      <c r="L132" s="5" t="s">
        <v>16</v>
      </c>
      <c r="M132" s="5" t="s">
        <v>17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5">
        <v>3273</v>
      </c>
      <c r="B133" s="6" t="s">
        <v>308</v>
      </c>
      <c r="C133" s="6" t="s">
        <v>309</v>
      </c>
      <c r="D133" s="7">
        <v>61</v>
      </c>
      <c r="E133" s="8">
        <v>9</v>
      </c>
      <c r="F133" s="6" t="s">
        <v>45</v>
      </c>
      <c r="G133" s="10">
        <v>26225</v>
      </c>
      <c r="H133" s="5">
        <v>5</v>
      </c>
      <c r="I133" s="5">
        <v>5</v>
      </c>
      <c r="J133" s="5">
        <v>3</v>
      </c>
      <c r="K133" s="5" t="s">
        <v>16</v>
      </c>
      <c r="L133" s="5" t="s">
        <v>16</v>
      </c>
      <c r="M133" s="5" t="s">
        <v>17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5">
        <v>3368</v>
      </c>
      <c r="B134" s="6" t="s">
        <v>310</v>
      </c>
      <c r="C134" s="6" t="s">
        <v>311</v>
      </c>
      <c r="D134" s="7">
        <v>247</v>
      </c>
      <c r="E134" s="8">
        <v>10</v>
      </c>
      <c r="F134" s="6" t="s">
        <v>109</v>
      </c>
      <c r="G134" s="9">
        <v>30839</v>
      </c>
      <c r="H134" s="5">
        <v>2</v>
      </c>
      <c r="I134" s="5">
        <v>4</v>
      </c>
      <c r="J134" s="5">
        <v>9</v>
      </c>
      <c r="K134" s="5" t="s">
        <v>17</v>
      </c>
      <c r="L134" s="5" t="s">
        <v>17</v>
      </c>
      <c r="M134" s="5" t="s">
        <v>16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5">
        <v>5134</v>
      </c>
      <c r="B135" s="6" t="s">
        <v>312</v>
      </c>
      <c r="C135" s="6" t="s">
        <v>313</v>
      </c>
      <c r="D135" s="7">
        <v>57</v>
      </c>
      <c r="E135" s="8">
        <v>3</v>
      </c>
      <c r="F135" s="6" t="s">
        <v>26</v>
      </c>
      <c r="G135" s="9">
        <v>28436</v>
      </c>
      <c r="H135" s="5">
        <v>3</v>
      </c>
      <c r="I135" s="5">
        <v>4</v>
      </c>
      <c r="J135" s="5">
        <v>0</v>
      </c>
      <c r="K135" s="5" t="s">
        <v>16</v>
      </c>
      <c r="L135" s="5" t="s">
        <v>17</v>
      </c>
      <c r="M135" s="5" t="s">
        <v>17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5">
        <v>3827</v>
      </c>
      <c r="B136" s="6" t="s">
        <v>314</v>
      </c>
      <c r="C136" s="6" t="s">
        <v>315</v>
      </c>
      <c r="D136" s="7">
        <v>54</v>
      </c>
      <c r="E136" s="8">
        <v>1</v>
      </c>
      <c r="F136" s="6" t="s">
        <v>73</v>
      </c>
      <c r="G136" s="9">
        <v>22432</v>
      </c>
      <c r="H136" s="5">
        <v>5</v>
      </c>
      <c r="I136" s="5">
        <v>4</v>
      </c>
      <c r="J136" s="5">
        <v>3</v>
      </c>
      <c r="K136" s="5" t="s">
        <v>17</v>
      </c>
      <c r="L136" s="5" t="s">
        <v>17</v>
      </c>
      <c r="M136" s="5" t="s">
        <v>17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5">
        <v>4593</v>
      </c>
      <c r="B137" s="6" t="s">
        <v>316</v>
      </c>
      <c r="C137" s="6" t="s">
        <v>317</v>
      </c>
      <c r="D137" s="7">
        <v>246</v>
      </c>
      <c r="E137" s="8">
        <v>3</v>
      </c>
      <c r="F137" s="6" t="s">
        <v>94</v>
      </c>
      <c r="G137" s="9">
        <v>20943</v>
      </c>
      <c r="H137" s="5">
        <v>7</v>
      </c>
      <c r="I137" s="5">
        <v>2</v>
      </c>
      <c r="J137" s="5">
        <v>4</v>
      </c>
      <c r="K137" s="5" t="s">
        <v>16</v>
      </c>
      <c r="L137" s="5" t="s">
        <v>16</v>
      </c>
      <c r="M137" s="5" t="s">
        <v>16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5">
        <v>5548</v>
      </c>
      <c r="B138" s="6" t="s">
        <v>318</v>
      </c>
      <c r="C138" s="6" t="s">
        <v>319</v>
      </c>
      <c r="D138" s="7">
        <v>139</v>
      </c>
      <c r="E138" s="8">
        <v>4</v>
      </c>
      <c r="F138" s="6" t="s">
        <v>82</v>
      </c>
      <c r="G138" s="10">
        <v>24456</v>
      </c>
      <c r="H138" s="5">
        <v>1</v>
      </c>
      <c r="I138" s="5">
        <v>4</v>
      </c>
      <c r="J138" s="5">
        <v>0</v>
      </c>
      <c r="K138" s="5" t="s">
        <v>16</v>
      </c>
      <c r="L138" s="5" t="s">
        <v>16</v>
      </c>
      <c r="M138" s="5" t="s">
        <v>16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5">
        <v>3128</v>
      </c>
      <c r="B139" s="6" t="s">
        <v>320</v>
      </c>
      <c r="C139" s="6" t="s">
        <v>321</v>
      </c>
      <c r="D139" s="7">
        <v>245</v>
      </c>
      <c r="E139" s="8">
        <v>6</v>
      </c>
      <c r="F139" s="6" t="s">
        <v>29</v>
      </c>
      <c r="G139" s="9">
        <v>32935</v>
      </c>
      <c r="H139" s="5">
        <v>1</v>
      </c>
      <c r="I139" s="5">
        <v>5</v>
      </c>
      <c r="J139" s="5">
        <v>9</v>
      </c>
      <c r="K139" s="5" t="s">
        <v>17</v>
      </c>
      <c r="L139" s="5" t="s">
        <v>16</v>
      </c>
      <c r="M139" s="5" t="s">
        <v>17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5">
        <v>4918</v>
      </c>
      <c r="B140" s="6" t="s">
        <v>322</v>
      </c>
      <c r="C140" s="6" t="s">
        <v>323</v>
      </c>
      <c r="D140" s="7">
        <v>291</v>
      </c>
      <c r="E140" s="8">
        <v>2</v>
      </c>
      <c r="F140" s="6" t="s">
        <v>26</v>
      </c>
      <c r="G140" s="9">
        <v>20197</v>
      </c>
      <c r="H140" s="5">
        <v>4</v>
      </c>
      <c r="I140" s="5">
        <v>1</v>
      </c>
      <c r="J140" s="5">
        <v>3</v>
      </c>
      <c r="K140" s="5" t="s">
        <v>16</v>
      </c>
      <c r="L140" s="5" t="s">
        <v>16</v>
      </c>
      <c r="M140" s="5" t="s">
        <v>16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5">
        <v>4453</v>
      </c>
      <c r="B141" s="6" t="s">
        <v>324</v>
      </c>
      <c r="C141" s="6" t="s">
        <v>325</v>
      </c>
      <c r="D141" s="7">
        <v>284</v>
      </c>
      <c r="E141" s="8">
        <v>5</v>
      </c>
      <c r="F141" s="6" t="s">
        <v>94</v>
      </c>
      <c r="G141" s="10">
        <v>34283</v>
      </c>
      <c r="H141" s="5">
        <v>3</v>
      </c>
      <c r="I141" s="5">
        <v>2</v>
      </c>
      <c r="J141" s="5">
        <v>5</v>
      </c>
      <c r="K141" s="5" t="s">
        <v>16</v>
      </c>
      <c r="L141" s="5" t="s">
        <v>16</v>
      </c>
      <c r="M141" s="5" t="s">
        <v>17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5">
        <v>4769</v>
      </c>
      <c r="B142" s="6" t="s">
        <v>326</v>
      </c>
      <c r="C142" s="6" t="s">
        <v>327</v>
      </c>
      <c r="D142" s="7">
        <v>285</v>
      </c>
      <c r="E142" s="8">
        <v>5</v>
      </c>
      <c r="F142" s="6" t="s">
        <v>142</v>
      </c>
      <c r="G142" s="9">
        <v>21961</v>
      </c>
      <c r="H142" s="5">
        <v>7</v>
      </c>
      <c r="I142" s="5">
        <v>3</v>
      </c>
      <c r="J142" s="5">
        <v>1</v>
      </c>
      <c r="K142" s="5" t="s">
        <v>16</v>
      </c>
      <c r="L142" s="5" t="s">
        <v>17</v>
      </c>
      <c r="M142" s="5" t="s">
        <v>16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5">
        <v>4375</v>
      </c>
      <c r="B143" s="6" t="s">
        <v>328</v>
      </c>
      <c r="C143" s="6" t="s">
        <v>329</v>
      </c>
      <c r="D143" s="7">
        <v>197</v>
      </c>
      <c r="E143" s="8">
        <v>6</v>
      </c>
      <c r="F143" s="6" t="s">
        <v>53</v>
      </c>
      <c r="G143" s="9">
        <v>24852</v>
      </c>
      <c r="H143" s="5">
        <v>7</v>
      </c>
      <c r="I143" s="5">
        <v>4</v>
      </c>
      <c r="J143" s="5">
        <v>9</v>
      </c>
      <c r="K143" s="5" t="s">
        <v>17</v>
      </c>
      <c r="L143" s="5" t="s">
        <v>16</v>
      </c>
      <c r="M143" s="5" t="s">
        <v>16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5">
        <v>5241</v>
      </c>
      <c r="B144" s="6" t="s">
        <v>330</v>
      </c>
      <c r="C144" s="6" t="s">
        <v>331</v>
      </c>
      <c r="D144" s="7">
        <v>234</v>
      </c>
      <c r="E144" s="8">
        <v>6</v>
      </c>
      <c r="F144" s="6" t="s">
        <v>76</v>
      </c>
      <c r="G144" s="9">
        <v>20114</v>
      </c>
      <c r="H144" s="5">
        <v>5</v>
      </c>
      <c r="I144" s="5">
        <v>4</v>
      </c>
      <c r="J144" s="5">
        <v>5</v>
      </c>
      <c r="K144" s="5" t="s">
        <v>17</v>
      </c>
      <c r="L144" s="5" t="s">
        <v>17</v>
      </c>
      <c r="M144" s="5" t="s">
        <v>17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5">
        <v>3445</v>
      </c>
      <c r="B145" s="6" t="s">
        <v>332</v>
      </c>
      <c r="C145" s="6" t="s">
        <v>333</v>
      </c>
      <c r="D145" s="7">
        <v>270</v>
      </c>
      <c r="E145" s="8">
        <v>10</v>
      </c>
      <c r="F145" s="6" t="s">
        <v>73</v>
      </c>
      <c r="G145" s="9">
        <v>27924</v>
      </c>
      <c r="H145" s="5">
        <v>3</v>
      </c>
      <c r="I145" s="5">
        <v>1</v>
      </c>
      <c r="J145" s="5">
        <v>10</v>
      </c>
      <c r="K145" s="5" t="s">
        <v>16</v>
      </c>
      <c r="L145" s="5" t="s">
        <v>16</v>
      </c>
      <c r="M145" s="5" t="s">
        <v>16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5">
        <v>4862</v>
      </c>
      <c r="B146" s="6" t="s">
        <v>334</v>
      </c>
      <c r="C146" s="6" t="s">
        <v>335</v>
      </c>
      <c r="D146" s="7">
        <v>56</v>
      </c>
      <c r="E146" s="8">
        <v>2</v>
      </c>
      <c r="F146" s="6" t="s">
        <v>246</v>
      </c>
      <c r="G146" s="9">
        <v>33396</v>
      </c>
      <c r="H146" s="5">
        <v>7</v>
      </c>
      <c r="I146" s="5">
        <v>2</v>
      </c>
      <c r="J146" s="5">
        <v>5</v>
      </c>
      <c r="K146" s="5" t="s">
        <v>16</v>
      </c>
      <c r="L146" s="5" t="s">
        <v>16</v>
      </c>
      <c r="M146" s="5" t="s">
        <v>17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5">
        <v>4024</v>
      </c>
      <c r="B147" s="6" t="s">
        <v>336</v>
      </c>
      <c r="C147" s="6" t="s">
        <v>337</v>
      </c>
      <c r="D147" s="7">
        <v>210</v>
      </c>
      <c r="E147" s="8">
        <v>5</v>
      </c>
      <c r="F147" s="6" t="s">
        <v>23</v>
      </c>
      <c r="G147" s="9">
        <v>22033</v>
      </c>
      <c r="H147" s="5">
        <v>5</v>
      </c>
      <c r="I147" s="5">
        <v>1</v>
      </c>
      <c r="J147" s="5">
        <v>0</v>
      </c>
      <c r="K147" s="5" t="s">
        <v>16</v>
      </c>
      <c r="L147" s="5" t="s">
        <v>17</v>
      </c>
      <c r="M147" s="5" t="s">
        <v>17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5">
        <v>4039</v>
      </c>
      <c r="B148" s="6" t="s">
        <v>338</v>
      </c>
      <c r="C148" s="6" t="s">
        <v>339</v>
      </c>
      <c r="D148" s="7">
        <v>251</v>
      </c>
      <c r="E148" s="8">
        <v>8</v>
      </c>
      <c r="F148" s="6" t="s">
        <v>127</v>
      </c>
      <c r="G148" s="9">
        <v>28716</v>
      </c>
      <c r="H148" s="5">
        <v>5</v>
      </c>
      <c r="I148" s="5">
        <v>1</v>
      </c>
      <c r="J148" s="5">
        <v>4</v>
      </c>
      <c r="K148" s="5" t="s">
        <v>16</v>
      </c>
      <c r="L148" s="5" t="s">
        <v>16</v>
      </c>
      <c r="M148" s="5" t="s">
        <v>16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5">
        <v>5017</v>
      </c>
      <c r="B149" s="6" t="s">
        <v>340</v>
      </c>
      <c r="C149" s="6" t="s">
        <v>341</v>
      </c>
      <c r="D149" s="7">
        <v>296</v>
      </c>
      <c r="E149" s="8">
        <v>9</v>
      </c>
      <c r="F149" s="6" t="s">
        <v>184</v>
      </c>
      <c r="G149" s="9">
        <v>21338</v>
      </c>
      <c r="H149" s="5">
        <v>1</v>
      </c>
      <c r="I149" s="5">
        <v>2</v>
      </c>
      <c r="J149" s="5">
        <v>0</v>
      </c>
      <c r="K149" s="5" t="s">
        <v>17</v>
      </c>
      <c r="L149" s="5" t="s">
        <v>16</v>
      </c>
      <c r="M149" s="5" t="s">
        <v>17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5">
        <v>4388</v>
      </c>
      <c r="B150" s="6" t="s">
        <v>342</v>
      </c>
      <c r="C150" s="6" t="s">
        <v>343</v>
      </c>
      <c r="D150" s="7">
        <v>50</v>
      </c>
      <c r="E150" s="8">
        <v>8</v>
      </c>
      <c r="F150" s="6" t="s">
        <v>94</v>
      </c>
      <c r="G150" s="9">
        <v>25813</v>
      </c>
      <c r="H150" s="5">
        <v>3</v>
      </c>
      <c r="I150" s="5">
        <v>4</v>
      </c>
      <c r="J150" s="5">
        <v>7</v>
      </c>
      <c r="K150" s="5" t="s">
        <v>17</v>
      </c>
      <c r="L150" s="5" t="s">
        <v>16</v>
      </c>
      <c r="M150" s="5" t="s">
        <v>17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5">
        <v>3092</v>
      </c>
      <c r="B151" s="6" t="s">
        <v>344</v>
      </c>
      <c r="C151" s="6" t="s">
        <v>345</v>
      </c>
      <c r="D151" s="7">
        <v>105</v>
      </c>
      <c r="E151" s="8">
        <v>4</v>
      </c>
      <c r="F151" s="6" t="s">
        <v>20</v>
      </c>
      <c r="G151" s="9">
        <v>34761</v>
      </c>
      <c r="H151" s="5">
        <v>1</v>
      </c>
      <c r="I151" s="5">
        <v>1</v>
      </c>
      <c r="J151" s="5">
        <v>7</v>
      </c>
      <c r="K151" s="5" t="s">
        <v>17</v>
      </c>
      <c r="L151" s="5" t="s">
        <v>17</v>
      </c>
      <c r="M151" s="5" t="s">
        <v>16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5">
        <v>4770</v>
      </c>
      <c r="B152" s="6" t="s">
        <v>346</v>
      </c>
      <c r="C152" s="11" t="s">
        <v>347</v>
      </c>
      <c r="D152" s="7">
        <v>42</v>
      </c>
      <c r="E152" s="8">
        <v>10</v>
      </c>
      <c r="F152" s="6" t="s">
        <v>63</v>
      </c>
      <c r="G152" s="9">
        <v>26330</v>
      </c>
      <c r="H152" s="5">
        <v>1</v>
      </c>
      <c r="I152" s="5">
        <v>2</v>
      </c>
      <c r="J152" s="5">
        <v>4</v>
      </c>
      <c r="K152" s="5" t="s">
        <v>17</v>
      </c>
      <c r="L152" s="5" t="s">
        <v>17</v>
      </c>
      <c r="M152" s="5" t="s">
        <v>16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5">
        <v>5395</v>
      </c>
      <c r="B153" s="6" t="s">
        <v>348</v>
      </c>
      <c r="C153" s="6" t="s">
        <v>349</v>
      </c>
      <c r="D153" s="7">
        <v>300</v>
      </c>
      <c r="E153" s="8">
        <v>1</v>
      </c>
      <c r="F153" s="6" t="s">
        <v>246</v>
      </c>
      <c r="G153" s="10">
        <v>30234</v>
      </c>
      <c r="H153" s="5">
        <v>4</v>
      </c>
      <c r="I153" s="5">
        <v>4</v>
      </c>
      <c r="J153" s="5">
        <v>7</v>
      </c>
      <c r="K153" s="5" t="s">
        <v>17</v>
      </c>
      <c r="L153" s="5" t="s">
        <v>16</v>
      </c>
      <c r="M153" s="5" t="s">
        <v>17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5">
        <v>4665</v>
      </c>
      <c r="B154" s="6" t="s">
        <v>350</v>
      </c>
      <c r="C154" s="6" t="s">
        <v>351</v>
      </c>
      <c r="D154" s="7">
        <v>133</v>
      </c>
      <c r="E154" s="8">
        <v>8</v>
      </c>
      <c r="F154" s="6" t="s">
        <v>15</v>
      </c>
      <c r="G154" s="9">
        <v>33809</v>
      </c>
      <c r="H154" s="5">
        <v>3</v>
      </c>
      <c r="I154" s="5">
        <v>3</v>
      </c>
      <c r="J154" s="5">
        <v>9</v>
      </c>
      <c r="K154" s="5" t="s">
        <v>17</v>
      </c>
      <c r="L154" s="5" t="s">
        <v>16</v>
      </c>
      <c r="M154" s="5" t="s">
        <v>16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5">
        <v>4901</v>
      </c>
      <c r="B155" s="6" t="s">
        <v>352</v>
      </c>
      <c r="C155" s="6" t="s">
        <v>353</v>
      </c>
      <c r="D155" s="7">
        <v>230</v>
      </c>
      <c r="E155" s="8">
        <v>10</v>
      </c>
      <c r="F155" s="6" t="s">
        <v>91</v>
      </c>
      <c r="G155" s="9">
        <v>34219</v>
      </c>
      <c r="H155" s="5">
        <v>3</v>
      </c>
      <c r="I155" s="5">
        <v>1</v>
      </c>
      <c r="J155" s="5">
        <v>0</v>
      </c>
      <c r="K155" s="5" t="s">
        <v>17</v>
      </c>
      <c r="L155" s="5" t="s">
        <v>16</v>
      </c>
      <c r="M155" s="5" t="s">
        <v>16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5">
        <v>4346</v>
      </c>
      <c r="B156" s="6" t="s">
        <v>354</v>
      </c>
      <c r="C156" s="6" t="s">
        <v>355</v>
      </c>
      <c r="D156" s="7">
        <v>195</v>
      </c>
      <c r="E156" s="8">
        <v>4</v>
      </c>
      <c r="F156" s="6" t="s">
        <v>23</v>
      </c>
      <c r="G156" s="9">
        <v>28142</v>
      </c>
      <c r="H156" s="5">
        <v>2</v>
      </c>
      <c r="I156" s="5">
        <v>1</v>
      </c>
      <c r="J156" s="5">
        <v>4</v>
      </c>
      <c r="K156" s="5" t="s">
        <v>16</v>
      </c>
      <c r="L156" s="5" t="s">
        <v>16</v>
      </c>
      <c r="M156" s="5" t="s">
        <v>16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5">
        <v>4840</v>
      </c>
      <c r="B157" s="6" t="s">
        <v>356</v>
      </c>
      <c r="C157" s="11" t="s">
        <v>357</v>
      </c>
      <c r="D157" s="7">
        <v>51</v>
      </c>
      <c r="E157" s="8">
        <v>4</v>
      </c>
      <c r="F157" s="6" t="s">
        <v>101</v>
      </c>
      <c r="G157" s="9">
        <v>21950</v>
      </c>
      <c r="H157" s="5">
        <v>1</v>
      </c>
      <c r="I157" s="5">
        <v>4</v>
      </c>
      <c r="J157" s="5">
        <v>8</v>
      </c>
      <c r="K157" s="5" t="s">
        <v>17</v>
      </c>
      <c r="L157" s="5" t="s">
        <v>17</v>
      </c>
      <c r="M157" s="5" t="s">
        <v>17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5">
        <v>2565</v>
      </c>
      <c r="B158" s="6" t="s">
        <v>358</v>
      </c>
      <c r="C158" s="11" t="s">
        <v>359</v>
      </c>
      <c r="D158" s="7">
        <v>116</v>
      </c>
      <c r="E158" s="8">
        <v>7</v>
      </c>
      <c r="F158" s="6" t="s">
        <v>73</v>
      </c>
      <c r="G158" s="10">
        <v>22246</v>
      </c>
      <c r="H158" s="5">
        <v>5</v>
      </c>
      <c r="I158" s="5">
        <v>2</v>
      </c>
      <c r="J158" s="5">
        <v>6</v>
      </c>
      <c r="K158" s="5" t="s">
        <v>17</v>
      </c>
      <c r="L158" s="5" t="s">
        <v>17</v>
      </c>
      <c r="M158" s="5" t="s">
        <v>16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5">
        <v>3789</v>
      </c>
      <c r="B159" s="6" t="s">
        <v>360</v>
      </c>
      <c r="C159" s="6" t="s">
        <v>361</v>
      </c>
      <c r="D159" s="7">
        <v>258</v>
      </c>
      <c r="E159" s="8">
        <v>10</v>
      </c>
      <c r="F159" s="6" t="s">
        <v>142</v>
      </c>
      <c r="G159" s="9">
        <v>25639</v>
      </c>
      <c r="H159" s="5">
        <v>4</v>
      </c>
      <c r="I159" s="5">
        <v>2</v>
      </c>
      <c r="J159" s="5">
        <v>8</v>
      </c>
      <c r="K159" s="5" t="s">
        <v>16</v>
      </c>
      <c r="L159" s="5" t="s">
        <v>17</v>
      </c>
      <c r="M159" s="5" t="s">
        <v>16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5">
        <v>2445</v>
      </c>
      <c r="B160" s="6" t="s">
        <v>362</v>
      </c>
      <c r="C160" s="6" t="s">
        <v>363</v>
      </c>
      <c r="D160" s="7">
        <v>169</v>
      </c>
      <c r="E160" s="8">
        <v>2</v>
      </c>
      <c r="F160" s="6" t="s">
        <v>246</v>
      </c>
      <c r="G160" s="9">
        <v>31301</v>
      </c>
      <c r="H160" s="5">
        <v>4</v>
      </c>
      <c r="I160" s="5">
        <v>2</v>
      </c>
      <c r="J160" s="5">
        <v>3</v>
      </c>
      <c r="K160" s="5" t="s">
        <v>16</v>
      </c>
      <c r="L160" s="5" t="s">
        <v>17</v>
      </c>
      <c r="M160" s="5" t="s">
        <v>17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5">
        <v>5272</v>
      </c>
      <c r="B161" s="6" t="s">
        <v>364</v>
      </c>
      <c r="C161" s="6" t="s">
        <v>365</v>
      </c>
      <c r="D161" s="7">
        <v>296</v>
      </c>
      <c r="E161" s="8">
        <v>1</v>
      </c>
      <c r="F161" s="6" t="s">
        <v>34</v>
      </c>
      <c r="G161" s="9">
        <v>30854</v>
      </c>
      <c r="H161" s="5">
        <v>6</v>
      </c>
      <c r="I161" s="5">
        <v>1</v>
      </c>
      <c r="J161" s="5">
        <v>9</v>
      </c>
      <c r="K161" s="5" t="s">
        <v>17</v>
      </c>
      <c r="L161" s="5" t="s">
        <v>17</v>
      </c>
      <c r="M161" s="5" t="s">
        <v>16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5">
        <v>2560</v>
      </c>
      <c r="B162" s="6" t="s">
        <v>366</v>
      </c>
      <c r="C162" s="6" t="s">
        <v>367</v>
      </c>
      <c r="D162" s="7">
        <v>125</v>
      </c>
      <c r="E162" s="8">
        <v>7</v>
      </c>
      <c r="F162" s="6" t="s">
        <v>45</v>
      </c>
      <c r="G162" s="9">
        <v>30929</v>
      </c>
      <c r="H162" s="5">
        <v>2</v>
      </c>
      <c r="I162" s="5">
        <v>5</v>
      </c>
      <c r="J162" s="5">
        <v>7</v>
      </c>
      <c r="K162" s="5" t="s">
        <v>16</v>
      </c>
      <c r="L162" s="5" t="s">
        <v>17</v>
      </c>
      <c r="M162" s="5" t="s">
        <v>17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5">
        <v>4373</v>
      </c>
      <c r="B163" s="6" t="s">
        <v>368</v>
      </c>
      <c r="C163" s="6" t="s">
        <v>369</v>
      </c>
      <c r="D163" s="7">
        <v>125</v>
      </c>
      <c r="E163" s="8">
        <v>2</v>
      </c>
      <c r="F163" s="6" t="s">
        <v>130</v>
      </c>
      <c r="G163" s="9">
        <v>20623</v>
      </c>
      <c r="H163" s="5">
        <v>6</v>
      </c>
      <c r="I163" s="5">
        <v>1</v>
      </c>
      <c r="J163" s="5">
        <v>2</v>
      </c>
      <c r="K163" s="5" t="s">
        <v>17</v>
      </c>
      <c r="L163" s="5" t="s">
        <v>17</v>
      </c>
      <c r="M163" s="5" t="s">
        <v>17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5">
        <v>4847</v>
      </c>
      <c r="B164" s="6" t="s">
        <v>370</v>
      </c>
      <c r="C164" s="11" t="s">
        <v>371</v>
      </c>
      <c r="D164" s="7">
        <v>118</v>
      </c>
      <c r="E164" s="8">
        <v>1</v>
      </c>
      <c r="F164" s="6" t="s">
        <v>23</v>
      </c>
      <c r="G164" s="10">
        <v>26599</v>
      </c>
      <c r="H164" s="5">
        <v>2</v>
      </c>
      <c r="I164" s="5">
        <v>1</v>
      </c>
      <c r="J164" s="5">
        <v>10</v>
      </c>
      <c r="K164" s="5" t="s">
        <v>16</v>
      </c>
      <c r="L164" s="5" t="s">
        <v>16</v>
      </c>
      <c r="M164" s="5" t="s">
        <v>17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5">
        <v>5174</v>
      </c>
      <c r="B165" s="6" t="s">
        <v>372</v>
      </c>
      <c r="C165" s="6" t="s">
        <v>373</v>
      </c>
      <c r="D165" s="7">
        <v>166</v>
      </c>
      <c r="E165" s="8">
        <v>3</v>
      </c>
      <c r="F165" s="6" t="s">
        <v>70</v>
      </c>
      <c r="G165" s="9">
        <v>30960</v>
      </c>
      <c r="H165" s="5">
        <v>7</v>
      </c>
      <c r="I165" s="5">
        <v>5</v>
      </c>
      <c r="J165" s="5">
        <v>4</v>
      </c>
      <c r="K165" s="5" t="s">
        <v>16</v>
      </c>
      <c r="L165" s="5" t="s">
        <v>17</v>
      </c>
      <c r="M165" s="5" t="s">
        <v>17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5">
        <v>4520</v>
      </c>
      <c r="B166" s="6" t="s">
        <v>374</v>
      </c>
      <c r="C166" s="6" t="s">
        <v>375</v>
      </c>
      <c r="D166" s="7">
        <v>35</v>
      </c>
      <c r="E166" s="8">
        <v>3</v>
      </c>
      <c r="F166" s="6" t="s">
        <v>15</v>
      </c>
      <c r="G166" s="9">
        <v>23186</v>
      </c>
      <c r="H166" s="5">
        <v>4</v>
      </c>
      <c r="I166" s="5">
        <v>1</v>
      </c>
      <c r="J166" s="5">
        <v>5</v>
      </c>
      <c r="K166" s="5" t="s">
        <v>17</v>
      </c>
      <c r="L166" s="5" t="s">
        <v>17</v>
      </c>
      <c r="M166" s="5" t="s">
        <v>17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5">
        <v>5440</v>
      </c>
      <c r="B167" s="6" t="s">
        <v>376</v>
      </c>
      <c r="C167" s="6" t="s">
        <v>377</v>
      </c>
      <c r="D167" s="7">
        <v>92</v>
      </c>
      <c r="E167" s="8">
        <v>6</v>
      </c>
      <c r="F167" s="6" t="s">
        <v>53</v>
      </c>
      <c r="G167" s="9">
        <v>33285</v>
      </c>
      <c r="H167" s="5">
        <v>7</v>
      </c>
      <c r="I167" s="5">
        <v>5</v>
      </c>
      <c r="J167" s="5">
        <v>10</v>
      </c>
      <c r="K167" s="5" t="s">
        <v>16</v>
      </c>
      <c r="L167" s="5" t="s">
        <v>16</v>
      </c>
      <c r="M167" s="5" t="s">
        <v>17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5">
        <v>2786</v>
      </c>
      <c r="B168" s="6" t="s">
        <v>378</v>
      </c>
      <c r="C168" s="6" t="s">
        <v>379</v>
      </c>
      <c r="D168" s="7">
        <v>236</v>
      </c>
      <c r="E168" s="8">
        <v>10</v>
      </c>
      <c r="F168" s="6" t="s">
        <v>34</v>
      </c>
      <c r="G168" s="9">
        <v>26474</v>
      </c>
      <c r="H168" s="5">
        <v>6</v>
      </c>
      <c r="I168" s="5">
        <v>3</v>
      </c>
      <c r="J168" s="5">
        <v>3</v>
      </c>
      <c r="K168" s="5" t="s">
        <v>17</v>
      </c>
      <c r="L168" s="5" t="s">
        <v>16</v>
      </c>
      <c r="M168" s="5" t="s">
        <v>17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5">
        <v>3986</v>
      </c>
      <c r="B169" s="6" t="s">
        <v>380</v>
      </c>
      <c r="C169" s="6" t="s">
        <v>381</v>
      </c>
      <c r="D169" s="7">
        <v>201</v>
      </c>
      <c r="E169" s="8">
        <v>10</v>
      </c>
      <c r="F169" s="6" t="s">
        <v>34</v>
      </c>
      <c r="G169" s="9">
        <v>22803</v>
      </c>
      <c r="H169" s="5">
        <v>2</v>
      </c>
      <c r="I169" s="5">
        <v>2</v>
      </c>
      <c r="J169" s="5">
        <v>5</v>
      </c>
      <c r="K169" s="5" t="s">
        <v>17</v>
      </c>
      <c r="L169" s="5" t="s">
        <v>17</v>
      </c>
      <c r="M169" s="5" t="s">
        <v>17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5">
        <v>5065</v>
      </c>
      <c r="B170" s="6" t="s">
        <v>382</v>
      </c>
      <c r="C170" s="6" t="s">
        <v>383</v>
      </c>
      <c r="D170" s="7">
        <v>192</v>
      </c>
      <c r="E170" s="8">
        <v>9</v>
      </c>
      <c r="F170" s="6" t="s">
        <v>40</v>
      </c>
      <c r="G170" s="10">
        <v>33602</v>
      </c>
      <c r="H170" s="5">
        <v>2</v>
      </c>
      <c r="I170" s="5">
        <v>5</v>
      </c>
      <c r="J170" s="5">
        <v>1</v>
      </c>
      <c r="K170" s="5" t="s">
        <v>16</v>
      </c>
      <c r="L170" s="5" t="s">
        <v>16</v>
      </c>
      <c r="M170" s="5" t="s">
        <v>16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5">
        <v>3150</v>
      </c>
      <c r="B171" s="6" t="s">
        <v>384</v>
      </c>
      <c r="C171" s="6" t="s">
        <v>385</v>
      </c>
      <c r="D171" s="7">
        <v>51</v>
      </c>
      <c r="E171" s="8">
        <v>8</v>
      </c>
      <c r="F171" s="6" t="s">
        <v>70</v>
      </c>
      <c r="G171" s="9">
        <v>22688</v>
      </c>
      <c r="H171" s="5">
        <v>1</v>
      </c>
      <c r="I171" s="5">
        <v>4</v>
      </c>
      <c r="J171" s="5">
        <v>7</v>
      </c>
      <c r="K171" s="5" t="s">
        <v>17</v>
      </c>
      <c r="L171" s="5" t="s">
        <v>17</v>
      </c>
      <c r="M171" s="5" t="s">
        <v>17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5">
        <v>5410</v>
      </c>
      <c r="B172" s="6" t="s">
        <v>386</v>
      </c>
      <c r="C172" s="6" t="s">
        <v>218</v>
      </c>
      <c r="D172" s="7">
        <v>233</v>
      </c>
      <c r="E172" s="8">
        <v>1</v>
      </c>
      <c r="F172" s="6" t="s">
        <v>29</v>
      </c>
      <c r="G172" s="9">
        <v>21801</v>
      </c>
      <c r="H172" s="5">
        <v>4</v>
      </c>
      <c r="I172" s="5">
        <v>4</v>
      </c>
      <c r="J172" s="5">
        <v>3</v>
      </c>
      <c r="K172" s="5" t="s">
        <v>17</v>
      </c>
      <c r="L172" s="5" t="s">
        <v>16</v>
      </c>
      <c r="M172" s="5" t="s">
        <v>16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5">
        <v>4411</v>
      </c>
      <c r="B173" s="6" t="s">
        <v>387</v>
      </c>
      <c r="C173" s="6" t="s">
        <v>388</v>
      </c>
      <c r="D173" s="7">
        <v>107</v>
      </c>
      <c r="E173" s="8">
        <v>9</v>
      </c>
      <c r="F173" s="6" t="s">
        <v>246</v>
      </c>
      <c r="G173" s="10">
        <v>33158</v>
      </c>
      <c r="H173" s="5">
        <v>4</v>
      </c>
      <c r="I173" s="5">
        <v>1</v>
      </c>
      <c r="J173" s="5">
        <v>2</v>
      </c>
      <c r="K173" s="5" t="s">
        <v>16</v>
      </c>
      <c r="L173" s="5" t="s">
        <v>16</v>
      </c>
      <c r="M173" s="5" t="s">
        <v>17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5">
        <v>4747</v>
      </c>
      <c r="B174" s="6" t="s">
        <v>389</v>
      </c>
      <c r="C174" s="6" t="s">
        <v>390</v>
      </c>
      <c r="D174" s="7">
        <v>96</v>
      </c>
      <c r="E174" s="8">
        <v>2</v>
      </c>
      <c r="F174" s="6" t="s">
        <v>15</v>
      </c>
      <c r="G174" s="9">
        <v>31615</v>
      </c>
      <c r="H174" s="5">
        <v>5</v>
      </c>
      <c r="I174" s="5">
        <v>5</v>
      </c>
      <c r="J174" s="5">
        <v>2</v>
      </c>
      <c r="K174" s="5" t="s">
        <v>16</v>
      </c>
      <c r="L174" s="5" t="s">
        <v>17</v>
      </c>
      <c r="M174" s="5" t="s">
        <v>17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5">
        <v>5186</v>
      </c>
      <c r="B175" s="6" t="s">
        <v>391</v>
      </c>
      <c r="C175" s="6" t="s">
        <v>392</v>
      </c>
      <c r="D175" s="7">
        <v>190</v>
      </c>
      <c r="E175" s="8">
        <v>7</v>
      </c>
      <c r="F175" s="6" t="s">
        <v>20</v>
      </c>
      <c r="G175" s="9">
        <v>28255</v>
      </c>
      <c r="H175" s="5">
        <v>5</v>
      </c>
      <c r="I175" s="5">
        <v>4</v>
      </c>
      <c r="J175" s="5">
        <v>4</v>
      </c>
      <c r="K175" s="5" t="s">
        <v>17</v>
      </c>
      <c r="L175" s="5" t="s">
        <v>16</v>
      </c>
      <c r="M175" s="5" t="s">
        <v>17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5">
        <v>4270</v>
      </c>
      <c r="B176" s="6" t="s">
        <v>393</v>
      </c>
      <c r="C176" s="6" t="s">
        <v>394</v>
      </c>
      <c r="D176" s="7">
        <v>245</v>
      </c>
      <c r="E176" s="8">
        <v>3</v>
      </c>
      <c r="F176" s="6" t="s">
        <v>164</v>
      </c>
      <c r="G176" s="10">
        <v>28478</v>
      </c>
      <c r="H176" s="5">
        <v>1</v>
      </c>
      <c r="I176" s="5">
        <v>3</v>
      </c>
      <c r="J176" s="5">
        <v>6</v>
      </c>
      <c r="K176" s="5" t="s">
        <v>16</v>
      </c>
      <c r="L176" s="5" t="s">
        <v>17</v>
      </c>
      <c r="M176" s="5" t="s">
        <v>16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5">
        <v>2531</v>
      </c>
      <c r="B177" s="6" t="s">
        <v>395</v>
      </c>
      <c r="C177" s="6" t="s">
        <v>396</v>
      </c>
      <c r="D177" s="7">
        <v>233</v>
      </c>
      <c r="E177" s="8">
        <v>9</v>
      </c>
      <c r="F177" s="6" t="s">
        <v>189</v>
      </c>
      <c r="G177" s="9">
        <v>20114</v>
      </c>
      <c r="H177" s="5">
        <v>3</v>
      </c>
      <c r="I177" s="5">
        <v>3</v>
      </c>
      <c r="J177" s="5">
        <v>2</v>
      </c>
      <c r="K177" s="5" t="s">
        <v>16</v>
      </c>
      <c r="L177" s="5" t="s">
        <v>17</v>
      </c>
      <c r="M177" s="5" t="s">
        <v>17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5">
        <v>2440</v>
      </c>
      <c r="B178" s="6" t="s">
        <v>397</v>
      </c>
      <c r="C178" s="6" t="s">
        <v>398</v>
      </c>
      <c r="D178" s="7">
        <v>279</v>
      </c>
      <c r="E178" s="8">
        <v>5</v>
      </c>
      <c r="F178" s="6" t="s">
        <v>29</v>
      </c>
      <c r="G178" s="9">
        <v>27118</v>
      </c>
      <c r="H178" s="5">
        <v>4</v>
      </c>
      <c r="I178" s="5">
        <v>2</v>
      </c>
      <c r="J178" s="5">
        <v>2</v>
      </c>
      <c r="K178" s="5" t="s">
        <v>16</v>
      </c>
      <c r="L178" s="5" t="s">
        <v>16</v>
      </c>
      <c r="M178" s="5" t="s">
        <v>16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5">
        <v>4761</v>
      </c>
      <c r="B179" s="6" t="s">
        <v>399</v>
      </c>
      <c r="C179" s="6" t="s">
        <v>400</v>
      </c>
      <c r="D179" s="7">
        <v>252</v>
      </c>
      <c r="E179" s="8">
        <v>9</v>
      </c>
      <c r="F179" s="6" t="s">
        <v>109</v>
      </c>
      <c r="G179" s="9">
        <v>26695</v>
      </c>
      <c r="H179" s="5">
        <v>3</v>
      </c>
      <c r="I179" s="5">
        <v>1</v>
      </c>
      <c r="J179" s="5">
        <v>8</v>
      </c>
      <c r="K179" s="5" t="s">
        <v>17</v>
      </c>
      <c r="L179" s="5" t="s">
        <v>17</v>
      </c>
      <c r="M179" s="5" t="s">
        <v>17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5">
        <v>5491</v>
      </c>
      <c r="B180" s="6" t="s">
        <v>401</v>
      </c>
      <c r="C180" s="6" t="s">
        <v>402</v>
      </c>
      <c r="D180" s="7">
        <v>281</v>
      </c>
      <c r="E180" s="8">
        <v>2</v>
      </c>
      <c r="F180" s="6" t="s">
        <v>67</v>
      </c>
      <c r="G180" s="9">
        <v>31244</v>
      </c>
      <c r="H180" s="5">
        <v>2</v>
      </c>
      <c r="I180" s="5">
        <v>2</v>
      </c>
      <c r="J180" s="5">
        <v>5</v>
      </c>
      <c r="K180" s="5" t="s">
        <v>16</v>
      </c>
      <c r="L180" s="5" t="s">
        <v>17</v>
      </c>
      <c r="M180" s="5" t="s">
        <v>17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5">
        <v>5171</v>
      </c>
      <c r="B181" s="6" t="s">
        <v>403</v>
      </c>
      <c r="C181" s="6" t="s">
        <v>404</v>
      </c>
      <c r="D181" s="7">
        <v>97</v>
      </c>
      <c r="E181" s="8">
        <v>2</v>
      </c>
      <c r="F181" s="6" t="s">
        <v>246</v>
      </c>
      <c r="G181" s="9">
        <v>33243</v>
      </c>
      <c r="H181" s="5">
        <v>4</v>
      </c>
      <c r="I181" s="5">
        <v>3</v>
      </c>
      <c r="J181" s="5">
        <v>4</v>
      </c>
      <c r="K181" s="5" t="s">
        <v>16</v>
      </c>
      <c r="L181" s="5" t="s">
        <v>16</v>
      </c>
      <c r="M181" s="5" t="s">
        <v>17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5">
        <v>4990</v>
      </c>
      <c r="B182" s="6" t="s">
        <v>405</v>
      </c>
      <c r="C182" s="6" t="s">
        <v>406</v>
      </c>
      <c r="D182" s="7">
        <v>81</v>
      </c>
      <c r="E182" s="8">
        <v>6</v>
      </c>
      <c r="F182" s="6" t="s">
        <v>142</v>
      </c>
      <c r="G182" s="9">
        <v>28147</v>
      </c>
      <c r="H182" s="5">
        <v>7</v>
      </c>
      <c r="I182" s="5">
        <v>3</v>
      </c>
      <c r="J182" s="5">
        <v>7</v>
      </c>
      <c r="K182" s="5" t="s">
        <v>17</v>
      </c>
      <c r="L182" s="5" t="s">
        <v>16</v>
      </c>
      <c r="M182" s="5" t="s">
        <v>16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5">
        <v>4501</v>
      </c>
      <c r="B183" s="6" t="s">
        <v>407</v>
      </c>
      <c r="C183" s="6" t="s">
        <v>408</v>
      </c>
      <c r="D183" s="7">
        <v>147</v>
      </c>
      <c r="E183" s="8">
        <v>8</v>
      </c>
      <c r="F183" s="6" t="s">
        <v>76</v>
      </c>
      <c r="G183" s="9">
        <v>23956</v>
      </c>
      <c r="H183" s="5">
        <v>1</v>
      </c>
      <c r="I183" s="5">
        <v>3</v>
      </c>
      <c r="J183" s="5">
        <v>4</v>
      </c>
      <c r="K183" s="5" t="s">
        <v>16</v>
      </c>
      <c r="L183" s="5" t="s">
        <v>17</v>
      </c>
      <c r="M183" s="5" t="s">
        <v>17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5">
        <v>4150</v>
      </c>
      <c r="B184" s="6" t="s">
        <v>409</v>
      </c>
      <c r="C184" s="6" t="s">
        <v>410</v>
      </c>
      <c r="D184" s="7">
        <v>182</v>
      </c>
      <c r="E184" s="8">
        <v>9</v>
      </c>
      <c r="F184" s="6" t="s">
        <v>48</v>
      </c>
      <c r="G184" s="9">
        <v>33355</v>
      </c>
      <c r="H184" s="5">
        <v>6</v>
      </c>
      <c r="I184" s="5">
        <v>2</v>
      </c>
      <c r="J184" s="5">
        <v>7</v>
      </c>
      <c r="K184" s="5" t="s">
        <v>17</v>
      </c>
      <c r="L184" s="5" t="s">
        <v>16</v>
      </c>
      <c r="M184" s="5" t="s">
        <v>17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5">
        <v>4230</v>
      </c>
      <c r="B185" s="6" t="s">
        <v>411</v>
      </c>
      <c r="C185" s="6" t="s">
        <v>412</v>
      </c>
      <c r="D185" s="7">
        <v>152</v>
      </c>
      <c r="E185" s="8">
        <v>2</v>
      </c>
      <c r="F185" s="6" t="s">
        <v>147</v>
      </c>
      <c r="G185" s="9">
        <v>31471</v>
      </c>
      <c r="H185" s="5">
        <v>4</v>
      </c>
      <c r="I185" s="5">
        <v>1</v>
      </c>
      <c r="J185" s="5">
        <v>3</v>
      </c>
      <c r="K185" s="5" t="s">
        <v>17</v>
      </c>
      <c r="L185" s="5" t="s">
        <v>16</v>
      </c>
      <c r="M185" s="5" t="s">
        <v>17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5">
        <v>2611</v>
      </c>
      <c r="B186" s="6" t="s">
        <v>413</v>
      </c>
      <c r="C186" s="6" t="s">
        <v>414</v>
      </c>
      <c r="D186" s="7">
        <v>75</v>
      </c>
      <c r="E186" s="8">
        <v>9</v>
      </c>
      <c r="F186" s="6" t="s">
        <v>40</v>
      </c>
      <c r="G186" s="9">
        <v>29420</v>
      </c>
      <c r="H186" s="5">
        <v>1</v>
      </c>
      <c r="I186" s="5">
        <v>4</v>
      </c>
      <c r="J186" s="5">
        <v>6</v>
      </c>
      <c r="K186" s="5" t="s">
        <v>17</v>
      </c>
      <c r="L186" s="5" t="s">
        <v>16</v>
      </c>
      <c r="M186" s="5" t="s">
        <v>17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5">
        <v>2332</v>
      </c>
      <c r="B187" s="6" t="s">
        <v>415</v>
      </c>
      <c r="C187" s="6" t="s">
        <v>416</v>
      </c>
      <c r="D187" s="7">
        <v>35</v>
      </c>
      <c r="E187" s="8">
        <v>5</v>
      </c>
      <c r="F187" s="6" t="s">
        <v>147</v>
      </c>
      <c r="G187" s="9">
        <v>34105</v>
      </c>
      <c r="H187" s="5">
        <v>4</v>
      </c>
      <c r="I187" s="5">
        <v>3</v>
      </c>
      <c r="J187" s="5">
        <v>4</v>
      </c>
      <c r="K187" s="5" t="s">
        <v>17</v>
      </c>
      <c r="L187" s="5" t="s">
        <v>17</v>
      </c>
      <c r="M187" s="5" t="s">
        <v>17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5">
        <v>3884</v>
      </c>
      <c r="B188" s="6" t="s">
        <v>417</v>
      </c>
      <c r="C188" s="6" t="s">
        <v>418</v>
      </c>
      <c r="D188" s="7">
        <v>144</v>
      </c>
      <c r="E188" s="8">
        <v>7</v>
      </c>
      <c r="F188" s="6" t="s">
        <v>82</v>
      </c>
      <c r="G188" s="9">
        <v>27447</v>
      </c>
      <c r="H188" s="5">
        <v>3</v>
      </c>
      <c r="I188" s="5">
        <v>1</v>
      </c>
      <c r="J188" s="5">
        <v>5</v>
      </c>
      <c r="K188" s="5" t="s">
        <v>17</v>
      </c>
      <c r="L188" s="5" t="s">
        <v>16</v>
      </c>
      <c r="M188" s="5" t="s">
        <v>17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5">
        <v>4176</v>
      </c>
      <c r="B189" s="6" t="s">
        <v>419</v>
      </c>
      <c r="C189" s="6" t="s">
        <v>420</v>
      </c>
      <c r="D189" s="7">
        <v>297</v>
      </c>
      <c r="E189" s="8">
        <v>2</v>
      </c>
      <c r="F189" s="6" t="s">
        <v>58</v>
      </c>
      <c r="G189" s="9">
        <v>25298</v>
      </c>
      <c r="H189" s="5">
        <v>6</v>
      </c>
      <c r="I189" s="5">
        <v>4</v>
      </c>
      <c r="J189" s="5">
        <v>1</v>
      </c>
      <c r="K189" s="5" t="s">
        <v>17</v>
      </c>
      <c r="L189" s="5" t="s">
        <v>16</v>
      </c>
      <c r="M189" s="5" t="s">
        <v>17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5">
        <v>4635</v>
      </c>
      <c r="B190" s="6" t="s">
        <v>421</v>
      </c>
      <c r="C190" s="6" t="s">
        <v>422</v>
      </c>
      <c r="D190" s="7">
        <v>80</v>
      </c>
      <c r="E190" s="8">
        <v>2</v>
      </c>
      <c r="F190" s="6" t="s">
        <v>67</v>
      </c>
      <c r="G190" s="9">
        <v>25011</v>
      </c>
      <c r="H190" s="5">
        <v>6</v>
      </c>
      <c r="I190" s="5">
        <v>3</v>
      </c>
      <c r="J190" s="5">
        <v>6</v>
      </c>
      <c r="K190" s="5" t="s">
        <v>17</v>
      </c>
      <c r="L190" s="5" t="s">
        <v>17</v>
      </c>
      <c r="M190" s="5" t="s">
        <v>16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5">
        <v>3614</v>
      </c>
      <c r="B191" s="6" t="s">
        <v>423</v>
      </c>
      <c r="C191" s="11" t="s">
        <v>424</v>
      </c>
      <c r="D191" s="7">
        <v>62</v>
      </c>
      <c r="E191" s="8">
        <v>1</v>
      </c>
      <c r="F191" s="6" t="s">
        <v>189</v>
      </c>
      <c r="G191" s="9">
        <v>26451</v>
      </c>
      <c r="H191" s="5">
        <v>7</v>
      </c>
      <c r="I191" s="5">
        <v>5</v>
      </c>
      <c r="J191" s="5">
        <v>2</v>
      </c>
      <c r="K191" s="5" t="s">
        <v>17</v>
      </c>
      <c r="L191" s="5" t="s">
        <v>16</v>
      </c>
      <c r="M191" s="5" t="s">
        <v>16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5">
        <v>3610</v>
      </c>
      <c r="B192" s="6" t="s">
        <v>425</v>
      </c>
      <c r="C192" s="6" t="s">
        <v>426</v>
      </c>
      <c r="D192" s="7">
        <v>87</v>
      </c>
      <c r="E192" s="8">
        <v>9</v>
      </c>
      <c r="F192" s="6" t="s">
        <v>82</v>
      </c>
      <c r="G192" s="9">
        <v>30463</v>
      </c>
      <c r="H192" s="5">
        <v>5</v>
      </c>
      <c r="I192" s="5">
        <v>3</v>
      </c>
      <c r="J192" s="5">
        <v>5</v>
      </c>
      <c r="K192" s="5" t="s">
        <v>16</v>
      </c>
      <c r="L192" s="5" t="s">
        <v>17</v>
      </c>
      <c r="M192" s="5" t="s">
        <v>16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5">
        <v>3116</v>
      </c>
      <c r="B193" s="6" t="s">
        <v>427</v>
      </c>
      <c r="C193" s="6" t="s">
        <v>428</v>
      </c>
      <c r="D193" s="7">
        <v>20</v>
      </c>
      <c r="E193" s="8">
        <v>5</v>
      </c>
      <c r="F193" s="6" t="s">
        <v>124</v>
      </c>
      <c r="G193" s="9">
        <v>27124</v>
      </c>
      <c r="H193" s="5">
        <v>4</v>
      </c>
      <c r="I193" s="5">
        <v>3</v>
      </c>
      <c r="J193" s="5">
        <v>10</v>
      </c>
      <c r="K193" s="5" t="s">
        <v>17</v>
      </c>
      <c r="L193" s="5" t="s">
        <v>17</v>
      </c>
      <c r="M193" s="5" t="s">
        <v>16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5">
        <v>3585</v>
      </c>
      <c r="B194" s="6" t="s">
        <v>429</v>
      </c>
      <c r="C194" s="6" t="s">
        <v>430</v>
      </c>
      <c r="D194" s="7">
        <v>103</v>
      </c>
      <c r="E194" s="8">
        <v>4</v>
      </c>
      <c r="F194" s="6" t="s">
        <v>23</v>
      </c>
      <c r="G194" s="9">
        <v>24477</v>
      </c>
      <c r="H194" s="5">
        <v>2</v>
      </c>
      <c r="I194" s="5">
        <v>5</v>
      </c>
      <c r="J194" s="5">
        <v>7</v>
      </c>
      <c r="K194" s="5" t="s">
        <v>16</v>
      </c>
      <c r="L194" s="5" t="s">
        <v>17</v>
      </c>
      <c r="M194" s="5" t="s">
        <v>17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5">
        <v>3535</v>
      </c>
      <c r="B195" s="6" t="s">
        <v>431</v>
      </c>
      <c r="C195" s="6" t="s">
        <v>432</v>
      </c>
      <c r="D195" s="7">
        <v>279</v>
      </c>
      <c r="E195" s="8">
        <v>8</v>
      </c>
      <c r="F195" s="6" t="s">
        <v>184</v>
      </c>
      <c r="G195" s="9">
        <v>23086</v>
      </c>
      <c r="H195" s="5">
        <v>5</v>
      </c>
      <c r="I195" s="5">
        <v>2</v>
      </c>
      <c r="J195" s="5">
        <v>3</v>
      </c>
      <c r="K195" s="5" t="s">
        <v>17</v>
      </c>
      <c r="L195" s="5" t="s">
        <v>17</v>
      </c>
      <c r="M195" s="5" t="s">
        <v>17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5">
        <v>3088</v>
      </c>
      <c r="B196" s="6" t="s">
        <v>433</v>
      </c>
      <c r="C196" s="11" t="s">
        <v>434</v>
      </c>
      <c r="D196" s="7">
        <v>122</v>
      </c>
      <c r="E196" s="8">
        <v>1</v>
      </c>
      <c r="F196" s="6" t="s">
        <v>291</v>
      </c>
      <c r="G196" s="10">
        <v>32074</v>
      </c>
      <c r="H196" s="5">
        <v>2</v>
      </c>
      <c r="I196" s="5">
        <v>3</v>
      </c>
      <c r="J196" s="5">
        <v>6</v>
      </c>
      <c r="K196" s="5" t="s">
        <v>17</v>
      </c>
      <c r="L196" s="5" t="s">
        <v>17</v>
      </c>
      <c r="M196" s="5" t="s">
        <v>17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5">
        <v>4719</v>
      </c>
      <c r="B197" s="6" t="s">
        <v>435</v>
      </c>
      <c r="C197" s="6" t="s">
        <v>436</v>
      </c>
      <c r="D197" s="7">
        <v>181</v>
      </c>
      <c r="E197" s="8">
        <v>8</v>
      </c>
      <c r="F197" s="6" t="s">
        <v>20</v>
      </c>
      <c r="G197" s="9">
        <v>28153</v>
      </c>
      <c r="H197" s="5">
        <v>4</v>
      </c>
      <c r="I197" s="5">
        <v>3</v>
      </c>
      <c r="J197" s="5">
        <v>8</v>
      </c>
      <c r="K197" s="5" t="s">
        <v>17</v>
      </c>
      <c r="L197" s="5" t="s">
        <v>17</v>
      </c>
      <c r="M197" s="5" t="s">
        <v>16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5">
        <v>2517</v>
      </c>
      <c r="B198" s="6" t="s">
        <v>437</v>
      </c>
      <c r="C198" s="6" t="s">
        <v>438</v>
      </c>
      <c r="D198" s="7">
        <v>139</v>
      </c>
      <c r="E198" s="8">
        <v>3</v>
      </c>
      <c r="F198" s="6" t="s">
        <v>101</v>
      </c>
      <c r="G198" s="9">
        <v>28186</v>
      </c>
      <c r="H198" s="5">
        <v>2</v>
      </c>
      <c r="I198" s="5">
        <v>5</v>
      </c>
      <c r="J198" s="5">
        <v>8</v>
      </c>
      <c r="K198" s="5" t="s">
        <v>16</v>
      </c>
      <c r="L198" s="5" t="s">
        <v>17</v>
      </c>
      <c r="M198" s="5" t="s">
        <v>17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5">
        <v>3314</v>
      </c>
      <c r="B199" s="6" t="s">
        <v>439</v>
      </c>
      <c r="C199" s="6" t="s">
        <v>440</v>
      </c>
      <c r="D199" s="7">
        <v>239</v>
      </c>
      <c r="E199" s="8">
        <v>7</v>
      </c>
      <c r="F199" s="6" t="s">
        <v>164</v>
      </c>
      <c r="G199" s="9">
        <v>31416</v>
      </c>
      <c r="H199" s="5">
        <v>6</v>
      </c>
      <c r="I199" s="5">
        <v>3</v>
      </c>
      <c r="J199" s="5">
        <v>4</v>
      </c>
      <c r="K199" s="5" t="s">
        <v>17</v>
      </c>
      <c r="L199" s="5" t="s">
        <v>17</v>
      </c>
      <c r="M199" s="5" t="s">
        <v>16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5">
        <v>5294</v>
      </c>
      <c r="B200" s="6" t="s">
        <v>441</v>
      </c>
      <c r="C200" s="6" t="s">
        <v>442</v>
      </c>
      <c r="D200" s="7">
        <v>281</v>
      </c>
      <c r="E200" s="8">
        <v>4</v>
      </c>
      <c r="F200" s="6" t="s">
        <v>37</v>
      </c>
      <c r="G200" s="9">
        <v>27267</v>
      </c>
      <c r="H200" s="5">
        <v>1</v>
      </c>
      <c r="I200" s="5">
        <v>3</v>
      </c>
      <c r="J200" s="5">
        <v>3</v>
      </c>
      <c r="K200" s="5" t="s">
        <v>16</v>
      </c>
      <c r="L200" s="5" t="s">
        <v>16</v>
      </c>
      <c r="M200" s="5" t="s">
        <v>17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5">
        <v>4821</v>
      </c>
      <c r="B201" s="6" t="s">
        <v>443</v>
      </c>
      <c r="C201" s="11" t="s">
        <v>444</v>
      </c>
      <c r="D201" s="7">
        <v>239</v>
      </c>
      <c r="E201" s="8">
        <v>3</v>
      </c>
      <c r="F201" s="6" t="s">
        <v>291</v>
      </c>
      <c r="G201" s="9">
        <v>24630</v>
      </c>
      <c r="H201" s="5">
        <v>4</v>
      </c>
      <c r="I201" s="5">
        <v>3</v>
      </c>
      <c r="J201" s="5">
        <v>6</v>
      </c>
      <c r="K201" s="5" t="s">
        <v>17</v>
      </c>
      <c r="L201" s="5" t="s">
        <v>17</v>
      </c>
      <c r="M201" s="5" t="s">
        <v>17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5">
        <v>2640</v>
      </c>
      <c r="B202" s="6" t="s">
        <v>445</v>
      </c>
      <c r="C202" s="6" t="s">
        <v>446</v>
      </c>
      <c r="D202" s="7">
        <v>178</v>
      </c>
      <c r="E202" s="8">
        <v>7</v>
      </c>
      <c r="F202" s="6" t="s">
        <v>127</v>
      </c>
      <c r="G202" s="10">
        <v>33220</v>
      </c>
      <c r="H202" s="5">
        <v>5</v>
      </c>
      <c r="I202" s="5">
        <v>2</v>
      </c>
      <c r="J202" s="5">
        <v>7</v>
      </c>
      <c r="K202" s="5" t="s">
        <v>17</v>
      </c>
      <c r="L202" s="5" t="s">
        <v>16</v>
      </c>
      <c r="M202" s="5" t="s">
        <v>16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5">
        <v>4456</v>
      </c>
      <c r="B203" s="6" t="s">
        <v>447</v>
      </c>
      <c r="C203" s="6" t="s">
        <v>448</v>
      </c>
      <c r="D203" s="7">
        <v>28</v>
      </c>
      <c r="E203" s="8">
        <v>1</v>
      </c>
      <c r="F203" s="6" t="s">
        <v>291</v>
      </c>
      <c r="G203" s="9">
        <v>33279</v>
      </c>
      <c r="H203" s="5">
        <v>2</v>
      </c>
      <c r="I203" s="5">
        <v>3</v>
      </c>
      <c r="J203" s="5">
        <v>9</v>
      </c>
      <c r="K203" s="5" t="s">
        <v>17</v>
      </c>
      <c r="L203" s="5" t="s">
        <v>17</v>
      </c>
      <c r="M203" s="5" t="s">
        <v>16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5">
        <v>3850</v>
      </c>
      <c r="B204" s="6" t="s">
        <v>449</v>
      </c>
      <c r="C204" s="6" t="s">
        <v>450</v>
      </c>
      <c r="D204" s="7">
        <v>38</v>
      </c>
      <c r="E204" s="8">
        <v>3</v>
      </c>
      <c r="F204" s="6" t="s">
        <v>70</v>
      </c>
      <c r="G204" s="9">
        <v>24723</v>
      </c>
      <c r="H204" s="5">
        <v>5</v>
      </c>
      <c r="I204" s="5">
        <v>2</v>
      </c>
      <c r="J204" s="5">
        <v>6</v>
      </c>
      <c r="K204" s="5" t="s">
        <v>16</v>
      </c>
      <c r="L204" s="5" t="s">
        <v>17</v>
      </c>
      <c r="M204" s="5" t="s">
        <v>17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5">
        <v>5254</v>
      </c>
      <c r="B205" s="6" t="s">
        <v>451</v>
      </c>
      <c r="C205" s="6" t="s">
        <v>452</v>
      </c>
      <c r="D205" s="7">
        <v>30</v>
      </c>
      <c r="E205" s="8">
        <v>3</v>
      </c>
      <c r="F205" s="6" t="s">
        <v>189</v>
      </c>
      <c r="G205" s="9">
        <v>29838</v>
      </c>
      <c r="H205" s="5">
        <v>7</v>
      </c>
      <c r="I205" s="5">
        <v>4</v>
      </c>
      <c r="J205" s="5">
        <v>0</v>
      </c>
      <c r="K205" s="5" t="s">
        <v>17</v>
      </c>
      <c r="L205" s="5" t="s">
        <v>17</v>
      </c>
      <c r="M205" s="5" t="s">
        <v>16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5">
        <v>4023</v>
      </c>
      <c r="B206" s="6" t="s">
        <v>453</v>
      </c>
      <c r="C206" s="6" t="s">
        <v>454</v>
      </c>
      <c r="D206" s="7">
        <v>83</v>
      </c>
      <c r="E206" s="8">
        <v>6</v>
      </c>
      <c r="F206" s="6" t="s">
        <v>127</v>
      </c>
      <c r="G206" s="10">
        <v>31007</v>
      </c>
      <c r="H206" s="5">
        <v>5</v>
      </c>
      <c r="I206" s="5">
        <v>5</v>
      </c>
      <c r="J206" s="5">
        <v>1</v>
      </c>
      <c r="K206" s="5" t="s">
        <v>17</v>
      </c>
      <c r="L206" s="5" t="s">
        <v>16</v>
      </c>
      <c r="M206" s="5" t="s">
        <v>16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5">
        <v>5142</v>
      </c>
      <c r="B207" s="6" t="s">
        <v>455</v>
      </c>
      <c r="C207" s="6" t="s">
        <v>456</v>
      </c>
      <c r="D207" s="7">
        <v>100</v>
      </c>
      <c r="E207" s="8">
        <v>8</v>
      </c>
      <c r="F207" s="6" t="s">
        <v>137</v>
      </c>
      <c r="G207" s="9">
        <v>22497</v>
      </c>
      <c r="H207" s="5">
        <v>3</v>
      </c>
      <c r="I207" s="5">
        <v>3</v>
      </c>
      <c r="J207" s="5">
        <v>7</v>
      </c>
      <c r="K207" s="5" t="s">
        <v>17</v>
      </c>
      <c r="L207" s="5" t="s">
        <v>17</v>
      </c>
      <c r="M207" s="5" t="s">
        <v>17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5">
        <v>3596</v>
      </c>
      <c r="B208" s="6" t="s">
        <v>457</v>
      </c>
      <c r="C208" s="6" t="s">
        <v>458</v>
      </c>
      <c r="D208" s="7">
        <v>64</v>
      </c>
      <c r="E208" s="8">
        <v>1</v>
      </c>
      <c r="F208" s="6" t="s">
        <v>246</v>
      </c>
      <c r="G208" s="9">
        <v>31453</v>
      </c>
      <c r="H208" s="5">
        <v>5</v>
      </c>
      <c r="I208" s="5">
        <v>2</v>
      </c>
      <c r="J208" s="5">
        <v>3</v>
      </c>
      <c r="K208" s="5" t="s">
        <v>17</v>
      </c>
      <c r="L208" s="5" t="s">
        <v>16</v>
      </c>
      <c r="M208" s="5" t="s">
        <v>16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5">
        <v>2339</v>
      </c>
      <c r="B209" s="6" t="s">
        <v>459</v>
      </c>
      <c r="C209" s="6" t="s">
        <v>460</v>
      </c>
      <c r="D209" s="7">
        <v>100</v>
      </c>
      <c r="E209" s="8">
        <v>3</v>
      </c>
      <c r="F209" s="6" t="s">
        <v>179</v>
      </c>
      <c r="G209" s="9">
        <v>31835</v>
      </c>
      <c r="H209" s="5">
        <v>2</v>
      </c>
      <c r="I209" s="5">
        <v>4</v>
      </c>
      <c r="J209" s="5">
        <v>3</v>
      </c>
      <c r="K209" s="5" t="s">
        <v>17</v>
      </c>
      <c r="L209" s="5" t="s">
        <v>17</v>
      </c>
      <c r="M209" s="5" t="s">
        <v>17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5">
        <v>4756</v>
      </c>
      <c r="B210" s="6" t="s">
        <v>461</v>
      </c>
      <c r="C210" s="11" t="s">
        <v>462</v>
      </c>
      <c r="D210" s="7">
        <v>168</v>
      </c>
      <c r="E210" s="8">
        <v>10</v>
      </c>
      <c r="F210" s="6" t="s">
        <v>137</v>
      </c>
      <c r="G210" s="9">
        <v>28729</v>
      </c>
      <c r="H210" s="5">
        <v>1</v>
      </c>
      <c r="I210" s="5">
        <v>2</v>
      </c>
      <c r="J210" s="5">
        <v>4</v>
      </c>
      <c r="K210" s="5" t="s">
        <v>17</v>
      </c>
      <c r="L210" s="5" t="s">
        <v>17</v>
      </c>
      <c r="M210" s="5" t="s">
        <v>16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5">
        <v>4203</v>
      </c>
      <c r="B211" s="6" t="s">
        <v>463</v>
      </c>
      <c r="C211" s="6" t="s">
        <v>464</v>
      </c>
      <c r="D211" s="7">
        <v>64</v>
      </c>
      <c r="E211" s="8">
        <v>7</v>
      </c>
      <c r="F211" s="6" t="s">
        <v>127</v>
      </c>
      <c r="G211" s="10">
        <v>30283</v>
      </c>
      <c r="H211" s="5">
        <v>3</v>
      </c>
      <c r="I211" s="5">
        <v>3</v>
      </c>
      <c r="J211" s="5">
        <v>8</v>
      </c>
      <c r="K211" s="5" t="s">
        <v>17</v>
      </c>
      <c r="L211" s="5" t="s">
        <v>17</v>
      </c>
      <c r="M211" s="5" t="s">
        <v>16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5">
        <v>3789</v>
      </c>
      <c r="B212" s="6" t="s">
        <v>465</v>
      </c>
      <c r="C212" s="6" t="s">
        <v>466</v>
      </c>
      <c r="D212" s="7">
        <v>225</v>
      </c>
      <c r="E212" s="8">
        <v>4</v>
      </c>
      <c r="F212" s="6" t="s">
        <v>20</v>
      </c>
      <c r="G212" s="10">
        <v>27375</v>
      </c>
      <c r="H212" s="5">
        <v>7</v>
      </c>
      <c r="I212" s="5">
        <v>3</v>
      </c>
      <c r="J212" s="5">
        <v>0</v>
      </c>
      <c r="K212" s="5" t="s">
        <v>16</v>
      </c>
      <c r="L212" s="5" t="s">
        <v>16</v>
      </c>
      <c r="M212" s="5" t="s">
        <v>16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5">
        <v>3474</v>
      </c>
      <c r="B213" s="6" t="s">
        <v>467</v>
      </c>
      <c r="C213" s="6" t="s">
        <v>468</v>
      </c>
      <c r="D213" s="7">
        <v>85</v>
      </c>
      <c r="E213" s="8">
        <v>9</v>
      </c>
      <c r="F213" s="6" t="s">
        <v>91</v>
      </c>
      <c r="G213" s="9">
        <v>28225</v>
      </c>
      <c r="H213" s="5">
        <v>1</v>
      </c>
      <c r="I213" s="5">
        <v>1</v>
      </c>
      <c r="J213" s="5">
        <v>1</v>
      </c>
      <c r="K213" s="5" t="s">
        <v>16</v>
      </c>
      <c r="L213" s="5" t="s">
        <v>17</v>
      </c>
      <c r="M213" s="5" t="s">
        <v>16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5">
        <v>4918</v>
      </c>
      <c r="B214" s="6" t="s">
        <v>469</v>
      </c>
      <c r="C214" s="6" t="s">
        <v>470</v>
      </c>
      <c r="D214" s="7">
        <v>126</v>
      </c>
      <c r="E214" s="8">
        <v>6</v>
      </c>
      <c r="F214" s="6" t="s">
        <v>20</v>
      </c>
      <c r="G214" s="9">
        <v>29824</v>
      </c>
      <c r="H214" s="5">
        <v>7</v>
      </c>
      <c r="I214" s="5">
        <v>4</v>
      </c>
      <c r="J214" s="5">
        <v>5</v>
      </c>
      <c r="K214" s="5" t="s">
        <v>16</v>
      </c>
      <c r="L214" s="5" t="s">
        <v>17</v>
      </c>
      <c r="M214" s="5" t="s">
        <v>17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5">
        <v>4203</v>
      </c>
      <c r="B215" s="6" t="s">
        <v>471</v>
      </c>
      <c r="C215" s="6" t="s">
        <v>472</v>
      </c>
      <c r="D215" s="7">
        <v>259</v>
      </c>
      <c r="E215" s="8">
        <v>5</v>
      </c>
      <c r="F215" s="6" t="s">
        <v>34</v>
      </c>
      <c r="G215" s="9">
        <v>26755</v>
      </c>
      <c r="H215" s="5">
        <v>3</v>
      </c>
      <c r="I215" s="5">
        <v>2</v>
      </c>
      <c r="J215" s="5">
        <v>6</v>
      </c>
      <c r="K215" s="5" t="s">
        <v>16</v>
      </c>
      <c r="L215" s="5" t="s">
        <v>17</v>
      </c>
      <c r="M215" s="5" t="s">
        <v>17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5">
        <v>4627</v>
      </c>
      <c r="B216" s="6" t="s">
        <v>473</v>
      </c>
      <c r="C216" s="6" t="s">
        <v>474</v>
      </c>
      <c r="D216" s="7">
        <v>296</v>
      </c>
      <c r="E216" s="8">
        <v>8</v>
      </c>
      <c r="F216" s="6" t="s">
        <v>37</v>
      </c>
      <c r="G216" s="9">
        <v>28675</v>
      </c>
      <c r="H216" s="5">
        <v>7</v>
      </c>
      <c r="I216" s="5">
        <v>3</v>
      </c>
      <c r="J216" s="5">
        <v>10</v>
      </c>
      <c r="K216" s="5" t="s">
        <v>17</v>
      </c>
      <c r="L216" s="5" t="s">
        <v>17</v>
      </c>
      <c r="M216" s="5" t="s">
        <v>16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5">
        <v>4240</v>
      </c>
      <c r="B217" s="6" t="s">
        <v>475</v>
      </c>
      <c r="C217" s="6" t="s">
        <v>476</v>
      </c>
      <c r="D217" s="7">
        <v>215</v>
      </c>
      <c r="E217" s="8">
        <v>2</v>
      </c>
      <c r="F217" s="6" t="s">
        <v>142</v>
      </c>
      <c r="G217" s="9">
        <v>28602</v>
      </c>
      <c r="H217" s="5">
        <v>4</v>
      </c>
      <c r="I217" s="5">
        <v>3</v>
      </c>
      <c r="J217" s="5">
        <v>8</v>
      </c>
      <c r="K217" s="5" t="s">
        <v>17</v>
      </c>
      <c r="L217" s="5" t="s">
        <v>17</v>
      </c>
      <c r="M217" s="5" t="s">
        <v>16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5">
        <v>3074</v>
      </c>
      <c r="B218" s="6" t="s">
        <v>477</v>
      </c>
      <c r="C218" s="6" t="s">
        <v>353</v>
      </c>
      <c r="D218" s="7">
        <v>199</v>
      </c>
      <c r="E218" s="8">
        <v>9</v>
      </c>
      <c r="F218" s="6" t="s">
        <v>29</v>
      </c>
      <c r="G218" s="10">
        <v>34637</v>
      </c>
      <c r="H218" s="5">
        <v>5</v>
      </c>
      <c r="I218" s="5">
        <v>5</v>
      </c>
      <c r="J218" s="5">
        <v>6</v>
      </c>
      <c r="K218" s="5" t="s">
        <v>17</v>
      </c>
      <c r="L218" s="5" t="s">
        <v>17</v>
      </c>
      <c r="M218" s="5" t="s">
        <v>16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5">
        <v>3651</v>
      </c>
      <c r="B219" s="6" t="s">
        <v>478</v>
      </c>
      <c r="C219" s="6" t="s">
        <v>479</v>
      </c>
      <c r="D219" s="7">
        <v>261</v>
      </c>
      <c r="E219" s="8">
        <v>10</v>
      </c>
      <c r="F219" s="6" t="s">
        <v>189</v>
      </c>
      <c r="G219" s="9">
        <v>28610</v>
      </c>
      <c r="H219" s="5">
        <v>3</v>
      </c>
      <c r="I219" s="5">
        <v>2</v>
      </c>
      <c r="J219" s="5">
        <v>1</v>
      </c>
      <c r="K219" s="5" t="s">
        <v>16</v>
      </c>
      <c r="L219" s="5" t="s">
        <v>17</v>
      </c>
      <c r="M219" s="5" t="s">
        <v>16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5">
        <v>2304</v>
      </c>
      <c r="B220" s="6" t="s">
        <v>480</v>
      </c>
      <c r="C220" s="6" t="s">
        <v>438</v>
      </c>
      <c r="D220" s="7">
        <v>80</v>
      </c>
      <c r="E220" s="8">
        <v>4</v>
      </c>
      <c r="F220" s="6" t="s">
        <v>164</v>
      </c>
      <c r="G220" s="9">
        <v>31089</v>
      </c>
      <c r="H220" s="5">
        <v>3</v>
      </c>
      <c r="I220" s="5">
        <v>4</v>
      </c>
      <c r="J220" s="5">
        <v>6</v>
      </c>
      <c r="K220" s="5" t="s">
        <v>17</v>
      </c>
      <c r="L220" s="5" t="s">
        <v>16</v>
      </c>
      <c r="M220" s="5" t="s">
        <v>16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5">
        <v>2983</v>
      </c>
      <c r="B221" s="6" t="s">
        <v>481</v>
      </c>
      <c r="C221" s="6" t="s">
        <v>482</v>
      </c>
      <c r="D221" s="7">
        <v>88</v>
      </c>
      <c r="E221" s="8">
        <v>2</v>
      </c>
      <c r="F221" s="6" t="s">
        <v>94</v>
      </c>
      <c r="G221" s="9">
        <v>33547</v>
      </c>
      <c r="H221" s="5">
        <v>2</v>
      </c>
      <c r="I221" s="5">
        <v>4</v>
      </c>
      <c r="J221" s="5">
        <v>5</v>
      </c>
      <c r="K221" s="5" t="s">
        <v>16</v>
      </c>
      <c r="L221" s="5" t="s">
        <v>16</v>
      </c>
      <c r="M221" s="5" t="s">
        <v>16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5">
        <v>4106</v>
      </c>
      <c r="B222" s="6" t="s">
        <v>483</v>
      </c>
      <c r="C222" s="6" t="s">
        <v>484</v>
      </c>
      <c r="D222" s="7">
        <v>279</v>
      </c>
      <c r="E222" s="8">
        <v>10</v>
      </c>
      <c r="F222" s="6" t="s">
        <v>67</v>
      </c>
      <c r="G222" s="9">
        <v>31595</v>
      </c>
      <c r="H222" s="5">
        <v>2</v>
      </c>
      <c r="I222" s="5">
        <v>5</v>
      </c>
      <c r="J222" s="5">
        <v>8</v>
      </c>
      <c r="K222" s="5" t="s">
        <v>17</v>
      </c>
      <c r="L222" s="5" t="s">
        <v>16</v>
      </c>
      <c r="M222" s="5" t="s">
        <v>17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5">
        <v>5407</v>
      </c>
      <c r="B223" s="6" t="s">
        <v>485</v>
      </c>
      <c r="C223" s="6" t="s">
        <v>486</v>
      </c>
      <c r="D223" s="7">
        <v>69</v>
      </c>
      <c r="E223" s="8">
        <v>9</v>
      </c>
      <c r="F223" s="6" t="s">
        <v>37</v>
      </c>
      <c r="G223" s="9">
        <v>31662</v>
      </c>
      <c r="H223" s="5">
        <v>5</v>
      </c>
      <c r="I223" s="5">
        <v>3</v>
      </c>
      <c r="J223" s="5">
        <v>5</v>
      </c>
      <c r="K223" s="5" t="s">
        <v>17</v>
      </c>
      <c r="L223" s="5" t="s">
        <v>16</v>
      </c>
      <c r="M223" s="5" t="s">
        <v>17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5">
        <v>3569</v>
      </c>
      <c r="B224" s="6" t="s">
        <v>487</v>
      </c>
      <c r="C224" s="6" t="s">
        <v>488</v>
      </c>
      <c r="D224" s="7">
        <v>54</v>
      </c>
      <c r="E224" s="8">
        <v>5</v>
      </c>
      <c r="F224" s="6" t="s">
        <v>164</v>
      </c>
      <c r="G224" s="9">
        <v>23974</v>
      </c>
      <c r="H224" s="5">
        <v>6</v>
      </c>
      <c r="I224" s="5">
        <v>3</v>
      </c>
      <c r="J224" s="5">
        <v>6</v>
      </c>
      <c r="K224" s="5" t="s">
        <v>16</v>
      </c>
      <c r="L224" s="5" t="s">
        <v>17</v>
      </c>
      <c r="M224" s="5" t="s">
        <v>17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5">
        <v>3262</v>
      </c>
      <c r="B225" s="6" t="s">
        <v>489</v>
      </c>
      <c r="C225" s="6" t="s">
        <v>490</v>
      </c>
      <c r="D225" s="7">
        <v>40</v>
      </c>
      <c r="E225" s="8">
        <v>4</v>
      </c>
      <c r="F225" s="6" t="s">
        <v>82</v>
      </c>
      <c r="G225" s="10">
        <v>20416</v>
      </c>
      <c r="H225" s="5">
        <v>4</v>
      </c>
      <c r="I225" s="5">
        <v>5</v>
      </c>
      <c r="J225" s="5">
        <v>4</v>
      </c>
      <c r="K225" s="5" t="s">
        <v>16</v>
      </c>
      <c r="L225" s="5" t="s">
        <v>17</v>
      </c>
      <c r="M225" s="5" t="s">
        <v>16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5">
        <v>4565</v>
      </c>
      <c r="B226" s="6" t="s">
        <v>491</v>
      </c>
      <c r="C226" s="6" t="s">
        <v>492</v>
      </c>
      <c r="D226" s="7">
        <v>47</v>
      </c>
      <c r="E226" s="8">
        <v>8</v>
      </c>
      <c r="F226" s="6" t="s">
        <v>34</v>
      </c>
      <c r="G226" s="9">
        <v>20918</v>
      </c>
      <c r="H226" s="5">
        <v>5</v>
      </c>
      <c r="I226" s="5">
        <v>5</v>
      </c>
      <c r="J226" s="5">
        <v>9</v>
      </c>
      <c r="K226" s="5" t="s">
        <v>17</v>
      </c>
      <c r="L226" s="5" t="s">
        <v>17</v>
      </c>
      <c r="M226" s="5" t="s">
        <v>17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5">
        <v>4457</v>
      </c>
      <c r="B227" s="6" t="s">
        <v>493</v>
      </c>
      <c r="C227" s="6" t="s">
        <v>494</v>
      </c>
      <c r="D227" s="7">
        <v>69</v>
      </c>
      <c r="E227" s="8">
        <v>2</v>
      </c>
      <c r="F227" s="6" t="s">
        <v>246</v>
      </c>
      <c r="G227" s="9">
        <v>27121</v>
      </c>
      <c r="H227" s="5">
        <v>1</v>
      </c>
      <c r="I227" s="5">
        <v>1</v>
      </c>
      <c r="J227" s="5">
        <v>10</v>
      </c>
      <c r="K227" s="5" t="s">
        <v>16</v>
      </c>
      <c r="L227" s="5" t="s">
        <v>16</v>
      </c>
      <c r="M227" s="5" t="s">
        <v>17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5">
        <v>4598</v>
      </c>
      <c r="B228" s="6" t="s">
        <v>495</v>
      </c>
      <c r="C228" s="6" t="s">
        <v>496</v>
      </c>
      <c r="D228" s="7">
        <v>145</v>
      </c>
      <c r="E228" s="8">
        <v>9</v>
      </c>
      <c r="F228" s="6" t="s">
        <v>58</v>
      </c>
      <c r="G228" s="10">
        <v>21470</v>
      </c>
      <c r="H228" s="5">
        <v>3</v>
      </c>
      <c r="I228" s="5">
        <v>1</v>
      </c>
      <c r="J228" s="5">
        <v>1</v>
      </c>
      <c r="K228" s="5" t="s">
        <v>16</v>
      </c>
      <c r="L228" s="5" t="s">
        <v>17</v>
      </c>
      <c r="M228" s="5" t="s">
        <v>16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5">
        <v>2810</v>
      </c>
      <c r="B229" s="6" t="s">
        <v>497</v>
      </c>
      <c r="C229" s="6" t="s">
        <v>293</v>
      </c>
      <c r="D229" s="7">
        <v>153</v>
      </c>
      <c r="E229" s="8">
        <v>3</v>
      </c>
      <c r="F229" s="6" t="s">
        <v>34</v>
      </c>
      <c r="G229" s="9">
        <v>32740</v>
      </c>
      <c r="H229" s="5">
        <v>7</v>
      </c>
      <c r="I229" s="5">
        <v>2</v>
      </c>
      <c r="J229" s="5">
        <v>2</v>
      </c>
      <c r="K229" s="5" t="s">
        <v>17</v>
      </c>
      <c r="L229" s="5" t="s">
        <v>16</v>
      </c>
      <c r="M229" s="5" t="s">
        <v>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5">
        <v>4801</v>
      </c>
      <c r="B230" s="6" t="s">
        <v>498</v>
      </c>
      <c r="C230" s="6" t="s">
        <v>331</v>
      </c>
      <c r="D230" s="7">
        <v>231</v>
      </c>
      <c r="E230" s="8">
        <v>3</v>
      </c>
      <c r="F230" s="6" t="s">
        <v>73</v>
      </c>
      <c r="G230" s="9">
        <v>22439</v>
      </c>
      <c r="H230" s="5">
        <v>4</v>
      </c>
      <c r="I230" s="5">
        <v>1</v>
      </c>
      <c r="J230" s="5">
        <v>0</v>
      </c>
      <c r="K230" s="5" t="s">
        <v>16</v>
      </c>
      <c r="L230" s="5" t="s">
        <v>17</v>
      </c>
      <c r="M230" s="5" t="s">
        <v>16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5">
        <v>5575</v>
      </c>
      <c r="B231" s="6" t="s">
        <v>499</v>
      </c>
      <c r="C231" s="6" t="s">
        <v>500</v>
      </c>
      <c r="D231" s="7">
        <v>142</v>
      </c>
      <c r="E231" s="8">
        <v>4</v>
      </c>
      <c r="F231" s="6" t="s">
        <v>20</v>
      </c>
      <c r="G231" s="9">
        <v>21389</v>
      </c>
      <c r="H231" s="5">
        <v>6</v>
      </c>
      <c r="I231" s="5">
        <v>2</v>
      </c>
      <c r="J231" s="5">
        <v>1</v>
      </c>
      <c r="K231" s="5" t="s">
        <v>17</v>
      </c>
      <c r="L231" s="5" t="s">
        <v>17</v>
      </c>
      <c r="M231" s="5" t="s">
        <v>16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5">
        <v>3239</v>
      </c>
      <c r="B232" s="6" t="s">
        <v>501</v>
      </c>
      <c r="C232" s="6" t="s">
        <v>502</v>
      </c>
      <c r="D232" s="7">
        <v>54</v>
      </c>
      <c r="E232" s="8">
        <v>9</v>
      </c>
      <c r="F232" s="6" t="s">
        <v>53</v>
      </c>
      <c r="G232" s="10">
        <v>24432</v>
      </c>
      <c r="H232" s="5">
        <v>7</v>
      </c>
      <c r="I232" s="5">
        <v>5</v>
      </c>
      <c r="J232" s="5">
        <v>2</v>
      </c>
      <c r="K232" s="5" t="s">
        <v>16</v>
      </c>
      <c r="L232" s="5" t="s">
        <v>16</v>
      </c>
      <c r="M232" s="5" t="s">
        <v>16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5">
        <v>5308</v>
      </c>
      <c r="B233" s="6" t="s">
        <v>503</v>
      </c>
      <c r="C233" s="6" t="s">
        <v>504</v>
      </c>
      <c r="D233" s="7">
        <v>169</v>
      </c>
      <c r="E233" s="8">
        <v>7</v>
      </c>
      <c r="F233" s="6" t="s">
        <v>63</v>
      </c>
      <c r="G233" s="9">
        <v>25294</v>
      </c>
      <c r="H233" s="5">
        <v>3</v>
      </c>
      <c r="I233" s="5">
        <v>3</v>
      </c>
      <c r="J233" s="5">
        <v>3</v>
      </c>
      <c r="K233" s="5" t="s">
        <v>16</v>
      </c>
      <c r="L233" s="5" t="s">
        <v>16</v>
      </c>
      <c r="M233" s="5" t="s">
        <v>17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5">
        <v>3660</v>
      </c>
      <c r="B234" s="6" t="s">
        <v>505</v>
      </c>
      <c r="C234" s="6" t="s">
        <v>506</v>
      </c>
      <c r="D234" s="7">
        <v>280</v>
      </c>
      <c r="E234" s="8">
        <v>3</v>
      </c>
      <c r="F234" s="6" t="s">
        <v>130</v>
      </c>
      <c r="G234" s="9">
        <v>27110</v>
      </c>
      <c r="H234" s="5">
        <v>7</v>
      </c>
      <c r="I234" s="5">
        <v>2</v>
      </c>
      <c r="J234" s="5">
        <v>8</v>
      </c>
      <c r="K234" s="5" t="s">
        <v>16</v>
      </c>
      <c r="L234" s="5" t="s">
        <v>17</v>
      </c>
      <c r="M234" s="5" t="s">
        <v>16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5">
        <v>3312</v>
      </c>
      <c r="B235" s="6" t="s">
        <v>507</v>
      </c>
      <c r="C235" s="6" t="s">
        <v>508</v>
      </c>
      <c r="D235" s="7">
        <v>95</v>
      </c>
      <c r="E235" s="8">
        <v>2</v>
      </c>
      <c r="F235" s="6" t="s">
        <v>26</v>
      </c>
      <c r="G235" s="10">
        <v>22569</v>
      </c>
      <c r="H235" s="5">
        <v>5</v>
      </c>
      <c r="I235" s="5">
        <v>4</v>
      </c>
      <c r="J235" s="5">
        <v>5</v>
      </c>
      <c r="K235" s="5" t="s">
        <v>16</v>
      </c>
      <c r="L235" s="5" t="s">
        <v>16</v>
      </c>
      <c r="M235" s="5" t="s">
        <v>17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5">
        <v>5402</v>
      </c>
      <c r="B236" s="6" t="s">
        <v>509</v>
      </c>
      <c r="C236" s="6" t="s">
        <v>510</v>
      </c>
      <c r="D236" s="7">
        <v>186</v>
      </c>
      <c r="E236" s="8">
        <v>8</v>
      </c>
      <c r="F236" s="6" t="s">
        <v>70</v>
      </c>
      <c r="G236" s="10">
        <v>33966</v>
      </c>
      <c r="H236" s="5">
        <v>2</v>
      </c>
      <c r="I236" s="5">
        <v>4</v>
      </c>
      <c r="J236" s="5">
        <v>5</v>
      </c>
      <c r="K236" s="5" t="s">
        <v>17</v>
      </c>
      <c r="L236" s="5" t="s">
        <v>16</v>
      </c>
      <c r="M236" s="5" t="s">
        <v>17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5">
        <v>4067</v>
      </c>
      <c r="B237" s="6" t="s">
        <v>511</v>
      </c>
      <c r="C237" s="6" t="s">
        <v>472</v>
      </c>
      <c r="D237" s="7">
        <v>271</v>
      </c>
      <c r="E237" s="8">
        <v>3</v>
      </c>
      <c r="F237" s="6" t="s">
        <v>53</v>
      </c>
      <c r="G237" s="9">
        <v>30087</v>
      </c>
      <c r="H237" s="5">
        <v>6</v>
      </c>
      <c r="I237" s="5">
        <v>3</v>
      </c>
      <c r="J237" s="5">
        <v>0</v>
      </c>
      <c r="K237" s="5" t="s">
        <v>17</v>
      </c>
      <c r="L237" s="5" t="s">
        <v>17</v>
      </c>
      <c r="M237" s="5" t="s">
        <v>17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5">
        <v>5253</v>
      </c>
      <c r="B238" s="6" t="s">
        <v>512</v>
      </c>
      <c r="C238" s="6" t="s">
        <v>513</v>
      </c>
      <c r="D238" s="7">
        <v>185</v>
      </c>
      <c r="E238" s="8">
        <v>7</v>
      </c>
      <c r="F238" s="6" t="s">
        <v>127</v>
      </c>
      <c r="G238" s="9">
        <v>30702</v>
      </c>
      <c r="H238" s="5">
        <v>4</v>
      </c>
      <c r="I238" s="5">
        <v>1</v>
      </c>
      <c r="J238" s="5">
        <v>4</v>
      </c>
      <c r="K238" s="5" t="s">
        <v>16</v>
      </c>
      <c r="L238" s="5" t="s">
        <v>16</v>
      </c>
      <c r="M238" s="5" t="s">
        <v>16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5">
        <v>4412</v>
      </c>
      <c r="B239" s="6" t="s">
        <v>514</v>
      </c>
      <c r="C239" s="6" t="s">
        <v>515</v>
      </c>
      <c r="D239" s="7">
        <v>184</v>
      </c>
      <c r="E239" s="8">
        <v>8</v>
      </c>
      <c r="F239" s="6" t="s">
        <v>189</v>
      </c>
      <c r="G239" s="9">
        <v>31129</v>
      </c>
      <c r="H239" s="5">
        <v>4</v>
      </c>
      <c r="I239" s="5">
        <v>1</v>
      </c>
      <c r="J239" s="5">
        <v>3</v>
      </c>
      <c r="K239" s="5" t="s">
        <v>16</v>
      </c>
      <c r="L239" s="5" t="s">
        <v>17</v>
      </c>
      <c r="M239" s="5" t="s">
        <v>17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5">
        <v>3911</v>
      </c>
      <c r="B240" s="6" t="s">
        <v>516</v>
      </c>
      <c r="C240" s="6" t="s">
        <v>517</v>
      </c>
      <c r="D240" s="7">
        <v>45</v>
      </c>
      <c r="E240" s="8">
        <v>6</v>
      </c>
      <c r="F240" s="6" t="s">
        <v>34</v>
      </c>
      <c r="G240" s="9">
        <v>33093</v>
      </c>
      <c r="H240" s="5">
        <v>6</v>
      </c>
      <c r="I240" s="5">
        <v>1</v>
      </c>
      <c r="J240" s="5">
        <v>9</v>
      </c>
      <c r="K240" s="5" t="s">
        <v>16</v>
      </c>
      <c r="L240" s="5" t="s">
        <v>16</v>
      </c>
      <c r="M240" s="5" t="s">
        <v>16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5">
        <v>3924</v>
      </c>
      <c r="B241" s="6" t="s">
        <v>518</v>
      </c>
      <c r="C241" s="6" t="s">
        <v>519</v>
      </c>
      <c r="D241" s="7">
        <v>169</v>
      </c>
      <c r="E241" s="8">
        <v>3</v>
      </c>
      <c r="F241" s="6" t="s">
        <v>164</v>
      </c>
      <c r="G241" s="9">
        <v>25474</v>
      </c>
      <c r="H241" s="5">
        <v>7</v>
      </c>
      <c r="I241" s="5">
        <v>2</v>
      </c>
      <c r="J241" s="5">
        <v>8</v>
      </c>
      <c r="K241" s="5" t="s">
        <v>16</v>
      </c>
      <c r="L241" s="5" t="s">
        <v>16</v>
      </c>
      <c r="M241" s="5" t="s">
        <v>16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5">
        <v>5584</v>
      </c>
      <c r="B242" s="6" t="s">
        <v>520</v>
      </c>
      <c r="C242" s="6" t="s">
        <v>521</v>
      </c>
      <c r="D242" s="7">
        <v>201</v>
      </c>
      <c r="E242" s="8">
        <v>4</v>
      </c>
      <c r="F242" s="6" t="s">
        <v>91</v>
      </c>
      <c r="G242" s="9">
        <v>31609</v>
      </c>
      <c r="H242" s="5">
        <v>4</v>
      </c>
      <c r="I242" s="5">
        <v>3</v>
      </c>
      <c r="J242" s="5">
        <v>4</v>
      </c>
      <c r="K242" s="5" t="s">
        <v>16</v>
      </c>
      <c r="L242" s="5" t="s">
        <v>16</v>
      </c>
      <c r="M242" s="5" t="s">
        <v>17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5">
        <v>5284</v>
      </c>
      <c r="B243" s="6" t="s">
        <v>522</v>
      </c>
      <c r="C243" s="6" t="s">
        <v>523</v>
      </c>
      <c r="D243" s="7">
        <v>175</v>
      </c>
      <c r="E243" s="8">
        <v>6</v>
      </c>
      <c r="F243" s="6" t="s">
        <v>124</v>
      </c>
      <c r="G243" s="9">
        <v>27371</v>
      </c>
      <c r="H243" s="5">
        <v>6</v>
      </c>
      <c r="I243" s="5">
        <v>2</v>
      </c>
      <c r="J243" s="5">
        <v>9</v>
      </c>
      <c r="K243" s="5" t="s">
        <v>16</v>
      </c>
      <c r="L243" s="5" t="s">
        <v>16</v>
      </c>
      <c r="M243" s="5" t="s">
        <v>17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5">
        <v>2521</v>
      </c>
      <c r="B244" s="6" t="s">
        <v>524</v>
      </c>
      <c r="C244" s="6" t="s">
        <v>525</v>
      </c>
      <c r="D244" s="7">
        <v>263</v>
      </c>
      <c r="E244" s="8">
        <v>9</v>
      </c>
      <c r="F244" s="6" t="s">
        <v>130</v>
      </c>
      <c r="G244" s="9">
        <v>22719</v>
      </c>
      <c r="H244" s="5">
        <v>2</v>
      </c>
      <c r="I244" s="5">
        <v>5</v>
      </c>
      <c r="J244" s="5">
        <v>4</v>
      </c>
      <c r="K244" s="5" t="s">
        <v>17</v>
      </c>
      <c r="L244" s="5" t="s">
        <v>17</v>
      </c>
      <c r="M244" s="5" t="s">
        <v>17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5">
        <v>5305</v>
      </c>
      <c r="B245" s="6" t="s">
        <v>526</v>
      </c>
      <c r="C245" s="6" t="s">
        <v>527</v>
      </c>
      <c r="D245" s="7">
        <v>126</v>
      </c>
      <c r="E245" s="8">
        <v>3</v>
      </c>
      <c r="F245" s="6" t="s">
        <v>70</v>
      </c>
      <c r="G245" s="9">
        <v>21336</v>
      </c>
      <c r="H245" s="5">
        <v>6</v>
      </c>
      <c r="I245" s="5">
        <v>3</v>
      </c>
      <c r="J245" s="5">
        <v>5</v>
      </c>
      <c r="K245" s="5" t="s">
        <v>17</v>
      </c>
      <c r="L245" s="5" t="s">
        <v>17</v>
      </c>
      <c r="M245" s="5" t="s">
        <v>17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5">
        <v>2468</v>
      </c>
      <c r="B246" s="6" t="s">
        <v>528</v>
      </c>
      <c r="C246" s="6" t="s">
        <v>529</v>
      </c>
      <c r="D246" s="7">
        <v>71</v>
      </c>
      <c r="E246" s="8">
        <v>1</v>
      </c>
      <c r="F246" s="6" t="s">
        <v>147</v>
      </c>
      <c r="G246" s="10">
        <v>32079</v>
      </c>
      <c r="H246" s="5">
        <v>6</v>
      </c>
      <c r="I246" s="5">
        <v>1</v>
      </c>
      <c r="J246" s="5">
        <v>6</v>
      </c>
      <c r="K246" s="5" t="s">
        <v>17</v>
      </c>
      <c r="L246" s="5" t="s">
        <v>16</v>
      </c>
      <c r="M246" s="5" t="s">
        <v>17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5">
        <v>4753</v>
      </c>
      <c r="B247" s="6" t="s">
        <v>530</v>
      </c>
      <c r="C247" s="6" t="s">
        <v>531</v>
      </c>
      <c r="D247" s="7">
        <v>283</v>
      </c>
      <c r="E247" s="8">
        <v>8</v>
      </c>
      <c r="F247" s="6" t="s">
        <v>147</v>
      </c>
      <c r="G247" s="9">
        <v>23107</v>
      </c>
      <c r="H247" s="5">
        <v>3</v>
      </c>
      <c r="I247" s="5">
        <v>2</v>
      </c>
      <c r="J247" s="5">
        <v>3</v>
      </c>
      <c r="K247" s="5" t="s">
        <v>16</v>
      </c>
      <c r="L247" s="5" t="s">
        <v>16</v>
      </c>
      <c r="M247" s="5" t="s">
        <v>17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5">
        <v>2722</v>
      </c>
      <c r="B248" s="6" t="s">
        <v>532</v>
      </c>
      <c r="C248" s="6" t="s">
        <v>236</v>
      </c>
      <c r="D248" s="7">
        <v>122</v>
      </c>
      <c r="E248" s="8">
        <v>2</v>
      </c>
      <c r="F248" s="6" t="s">
        <v>124</v>
      </c>
      <c r="G248" s="9">
        <v>28383</v>
      </c>
      <c r="H248" s="5">
        <v>7</v>
      </c>
      <c r="I248" s="5">
        <v>4</v>
      </c>
      <c r="J248" s="5">
        <v>9</v>
      </c>
      <c r="K248" s="5" t="s">
        <v>17</v>
      </c>
      <c r="L248" s="5" t="s">
        <v>16</v>
      </c>
      <c r="M248" s="5" t="s">
        <v>17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5">
        <v>4717</v>
      </c>
      <c r="B249" s="6" t="s">
        <v>533</v>
      </c>
      <c r="C249" s="6" t="s">
        <v>534</v>
      </c>
      <c r="D249" s="7">
        <v>139</v>
      </c>
      <c r="E249" s="8">
        <v>2</v>
      </c>
      <c r="F249" s="6" t="s">
        <v>73</v>
      </c>
      <c r="G249" s="9">
        <v>21572</v>
      </c>
      <c r="H249" s="5">
        <v>1</v>
      </c>
      <c r="I249" s="5">
        <v>4</v>
      </c>
      <c r="J249" s="5">
        <v>1</v>
      </c>
      <c r="K249" s="5" t="s">
        <v>17</v>
      </c>
      <c r="L249" s="5" t="s">
        <v>16</v>
      </c>
      <c r="M249" s="5" t="s">
        <v>17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5">
        <v>3640</v>
      </c>
      <c r="B250" s="6" t="s">
        <v>535</v>
      </c>
      <c r="C250" s="6" t="s">
        <v>536</v>
      </c>
      <c r="D250" s="7">
        <v>255</v>
      </c>
      <c r="E250" s="8">
        <v>9</v>
      </c>
      <c r="F250" s="6" t="s">
        <v>20</v>
      </c>
      <c r="G250" s="9">
        <v>23485</v>
      </c>
      <c r="H250" s="5">
        <v>4</v>
      </c>
      <c r="I250" s="5">
        <v>2</v>
      </c>
      <c r="J250" s="5">
        <v>6</v>
      </c>
      <c r="K250" s="5" t="s">
        <v>16</v>
      </c>
      <c r="L250" s="5" t="s">
        <v>16</v>
      </c>
      <c r="M250" s="5" t="s">
        <v>16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5">
        <v>3083</v>
      </c>
      <c r="B251" s="6" t="s">
        <v>537</v>
      </c>
      <c r="C251" s="6" t="s">
        <v>538</v>
      </c>
      <c r="D251" s="7">
        <v>129</v>
      </c>
      <c r="E251" s="8">
        <v>1</v>
      </c>
      <c r="F251" s="6" t="s">
        <v>67</v>
      </c>
      <c r="G251" s="9">
        <v>20849</v>
      </c>
      <c r="H251" s="5">
        <v>6</v>
      </c>
      <c r="I251" s="5">
        <v>4</v>
      </c>
      <c r="J251" s="5">
        <v>9</v>
      </c>
      <c r="K251" s="5" t="s">
        <v>16</v>
      </c>
      <c r="L251" s="5" t="s">
        <v>16</v>
      </c>
      <c r="M251" s="5" t="s">
        <v>16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5">
        <v>3011</v>
      </c>
      <c r="B252" s="6" t="s">
        <v>539</v>
      </c>
      <c r="C252" s="6" t="s">
        <v>540</v>
      </c>
      <c r="D252" s="7">
        <v>222</v>
      </c>
      <c r="E252" s="8">
        <v>7</v>
      </c>
      <c r="F252" s="6" t="s">
        <v>147</v>
      </c>
      <c r="G252" s="9">
        <v>32425</v>
      </c>
      <c r="H252" s="5">
        <v>5</v>
      </c>
      <c r="I252" s="5">
        <v>3</v>
      </c>
      <c r="J252" s="5">
        <v>6</v>
      </c>
      <c r="K252" s="5" t="s">
        <v>16</v>
      </c>
      <c r="L252" s="5" t="s">
        <v>17</v>
      </c>
      <c r="M252" s="5" t="s">
        <v>16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5">
        <v>2312</v>
      </c>
      <c r="B253" s="6" t="s">
        <v>541</v>
      </c>
      <c r="C253" s="6" t="s">
        <v>542</v>
      </c>
      <c r="D253" s="7">
        <v>160</v>
      </c>
      <c r="E253" s="8">
        <v>6</v>
      </c>
      <c r="F253" s="6" t="s">
        <v>58</v>
      </c>
      <c r="G253" s="9">
        <v>29969</v>
      </c>
      <c r="H253" s="5">
        <v>1</v>
      </c>
      <c r="I253" s="5">
        <v>1</v>
      </c>
      <c r="J253" s="5">
        <v>4</v>
      </c>
      <c r="K253" s="5" t="s">
        <v>16</v>
      </c>
      <c r="L253" s="5" t="s">
        <v>17</v>
      </c>
      <c r="M253" s="5" t="s">
        <v>16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5">
        <v>3413</v>
      </c>
      <c r="B254" s="6" t="s">
        <v>543</v>
      </c>
      <c r="C254" s="6" t="s">
        <v>544</v>
      </c>
      <c r="D254" s="7">
        <v>277</v>
      </c>
      <c r="E254" s="8">
        <v>3</v>
      </c>
      <c r="F254" s="6" t="s">
        <v>189</v>
      </c>
      <c r="G254" s="10">
        <v>27344</v>
      </c>
      <c r="H254" s="5">
        <v>3</v>
      </c>
      <c r="I254" s="5">
        <v>4</v>
      </c>
      <c r="J254" s="5">
        <v>4</v>
      </c>
      <c r="K254" s="5" t="s">
        <v>16</v>
      </c>
      <c r="L254" s="5" t="s">
        <v>17</v>
      </c>
      <c r="M254" s="5" t="s">
        <v>17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5">
        <v>2582</v>
      </c>
      <c r="B255" s="6" t="s">
        <v>545</v>
      </c>
      <c r="C255" s="6" t="s">
        <v>546</v>
      </c>
      <c r="D255" s="7">
        <v>300</v>
      </c>
      <c r="E255" s="8">
        <v>6</v>
      </c>
      <c r="F255" s="6" t="s">
        <v>184</v>
      </c>
      <c r="G255" s="9">
        <v>21412</v>
      </c>
      <c r="H255" s="5">
        <v>6</v>
      </c>
      <c r="I255" s="5">
        <v>4</v>
      </c>
      <c r="J255" s="5">
        <v>9</v>
      </c>
      <c r="K255" s="5" t="s">
        <v>17</v>
      </c>
      <c r="L255" s="5" t="s">
        <v>16</v>
      </c>
      <c r="M255" s="5" t="s">
        <v>16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5">
        <v>3561</v>
      </c>
      <c r="B256" s="6" t="s">
        <v>547</v>
      </c>
      <c r="C256" s="6" t="s">
        <v>548</v>
      </c>
      <c r="D256" s="7">
        <v>64</v>
      </c>
      <c r="E256" s="8">
        <v>6</v>
      </c>
      <c r="F256" s="6" t="s">
        <v>45</v>
      </c>
      <c r="G256" s="10">
        <v>34630</v>
      </c>
      <c r="H256" s="5">
        <v>7</v>
      </c>
      <c r="I256" s="5">
        <v>1</v>
      </c>
      <c r="J256" s="5">
        <v>8</v>
      </c>
      <c r="K256" s="5" t="s">
        <v>16</v>
      </c>
      <c r="L256" s="5" t="s">
        <v>17</v>
      </c>
      <c r="M256" s="5" t="s">
        <v>16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5">
        <v>3133</v>
      </c>
      <c r="B257" s="6" t="s">
        <v>549</v>
      </c>
      <c r="C257" s="6" t="s">
        <v>550</v>
      </c>
      <c r="D257" s="7">
        <v>67</v>
      </c>
      <c r="E257" s="8">
        <v>3</v>
      </c>
      <c r="F257" s="6" t="s">
        <v>189</v>
      </c>
      <c r="G257" s="9">
        <v>23159</v>
      </c>
      <c r="H257" s="5">
        <v>7</v>
      </c>
      <c r="I257" s="5">
        <v>5</v>
      </c>
      <c r="J257" s="5">
        <v>8</v>
      </c>
      <c r="K257" s="5" t="s">
        <v>17</v>
      </c>
      <c r="L257" s="5" t="s">
        <v>17</v>
      </c>
      <c r="M257" s="5" t="s">
        <v>17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5">
        <v>4080</v>
      </c>
      <c r="B258" s="6" t="s">
        <v>551</v>
      </c>
      <c r="C258" s="11" t="s">
        <v>552</v>
      </c>
      <c r="D258" s="7">
        <v>237</v>
      </c>
      <c r="E258" s="8">
        <v>8</v>
      </c>
      <c r="F258" s="6" t="s">
        <v>53</v>
      </c>
      <c r="G258" s="9">
        <v>24077</v>
      </c>
      <c r="H258" s="5">
        <v>2</v>
      </c>
      <c r="I258" s="5">
        <v>4</v>
      </c>
      <c r="J258" s="5">
        <v>1</v>
      </c>
      <c r="K258" s="5" t="s">
        <v>17</v>
      </c>
      <c r="L258" s="5" t="s">
        <v>16</v>
      </c>
      <c r="M258" s="5" t="s">
        <v>17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5">
        <v>2680</v>
      </c>
      <c r="B259" s="6" t="s">
        <v>553</v>
      </c>
      <c r="C259" s="6" t="s">
        <v>554</v>
      </c>
      <c r="D259" s="7">
        <v>167</v>
      </c>
      <c r="E259" s="8">
        <v>10</v>
      </c>
      <c r="F259" s="6" t="s">
        <v>127</v>
      </c>
      <c r="G259" s="9">
        <v>34517</v>
      </c>
      <c r="H259" s="5">
        <v>3</v>
      </c>
      <c r="I259" s="5">
        <v>1</v>
      </c>
      <c r="J259" s="5">
        <v>6</v>
      </c>
      <c r="K259" s="5" t="s">
        <v>17</v>
      </c>
      <c r="L259" s="5" t="s">
        <v>16</v>
      </c>
      <c r="M259" s="5" t="s">
        <v>17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5">
        <v>3823</v>
      </c>
      <c r="B260" s="6" t="s">
        <v>555</v>
      </c>
      <c r="C260" s="6" t="s">
        <v>556</v>
      </c>
      <c r="D260" s="7">
        <v>128</v>
      </c>
      <c r="E260" s="8">
        <v>3</v>
      </c>
      <c r="F260" s="6" t="s">
        <v>20</v>
      </c>
      <c r="G260" s="9">
        <v>23835</v>
      </c>
      <c r="H260" s="5">
        <v>5</v>
      </c>
      <c r="I260" s="5">
        <v>5</v>
      </c>
      <c r="J260" s="5">
        <v>3</v>
      </c>
      <c r="K260" s="5" t="s">
        <v>16</v>
      </c>
      <c r="L260" s="5" t="s">
        <v>16</v>
      </c>
      <c r="M260" s="5" t="s">
        <v>17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5">
        <v>3658</v>
      </c>
      <c r="B261" s="6" t="s">
        <v>557</v>
      </c>
      <c r="C261" s="6" t="s">
        <v>558</v>
      </c>
      <c r="D261" s="7">
        <v>75</v>
      </c>
      <c r="E261" s="8">
        <v>7</v>
      </c>
      <c r="F261" s="6" t="s">
        <v>48</v>
      </c>
      <c r="G261" s="9">
        <v>27164</v>
      </c>
      <c r="H261" s="5">
        <v>4</v>
      </c>
      <c r="I261" s="5">
        <v>4</v>
      </c>
      <c r="J261" s="5">
        <v>2</v>
      </c>
      <c r="K261" s="5" t="s">
        <v>17</v>
      </c>
      <c r="L261" s="5" t="s">
        <v>16</v>
      </c>
      <c r="M261" s="5" t="s">
        <v>16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5">
        <v>4246</v>
      </c>
      <c r="B262" s="6" t="s">
        <v>559</v>
      </c>
      <c r="C262" s="6" t="s">
        <v>560</v>
      </c>
      <c r="D262" s="7">
        <v>198</v>
      </c>
      <c r="E262" s="8">
        <v>1</v>
      </c>
      <c r="F262" s="6" t="s">
        <v>40</v>
      </c>
      <c r="G262" s="9">
        <v>23506</v>
      </c>
      <c r="H262" s="5">
        <v>4</v>
      </c>
      <c r="I262" s="5">
        <v>2</v>
      </c>
      <c r="J262" s="5">
        <v>4</v>
      </c>
      <c r="K262" s="5" t="s">
        <v>16</v>
      </c>
      <c r="L262" s="5" t="s">
        <v>16</v>
      </c>
      <c r="M262" s="5" t="s">
        <v>17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5">
        <v>2388</v>
      </c>
      <c r="B263" s="6" t="s">
        <v>561</v>
      </c>
      <c r="C263" s="6" t="s">
        <v>562</v>
      </c>
      <c r="D263" s="7">
        <v>23</v>
      </c>
      <c r="E263" s="8">
        <v>1</v>
      </c>
      <c r="F263" s="6" t="s">
        <v>40</v>
      </c>
      <c r="G263" s="10">
        <v>27363</v>
      </c>
      <c r="H263" s="5">
        <v>1</v>
      </c>
      <c r="I263" s="5">
        <v>1</v>
      </c>
      <c r="J263" s="5">
        <v>7</v>
      </c>
      <c r="K263" s="5" t="s">
        <v>16</v>
      </c>
      <c r="L263" s="5" t="s">
        <v>17</v>
      </c>
      <c r="M263" s="5" t="s">
        <v>16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5">
        <v>2918</v>
      </c>
      <c r="B264" s="6" t="s">
        <v>563</v>
      </c>
      <c r="C264" s="6" t="s">
        <v>564</v>
      </c>
      <c r="D264" s="7">
        <v>208</v>
      </c>
      <c r="E264" s="8">
        <v>8</v>
      </c>
      <c r="F264" s="6" t="s">
        <v>15</v>
      </c>
      <c r="G264" s="9">
        <v>29792</v>
      </c>
      <c r="H264" s="5">
        <v>5</v>
      </c>
      <c r="I264" s="5">
        <v>2</v>
      </c>
      <c r="J264" s="5">
        <v>2</v>
      </c>
      <c r="K264" s="5" t="s">
        <v>17</v>
      </c>
      <c r="L264" s="5" t="s">
        <v>16</v>
      </c>
      <c r="M264" s="5" t="s">
        <v>16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5">
        <v>2631</v>
      </c>
      <c r="B265" s="6" t="s">
        <v>565</v>
      </c>
      <c r="C265" s="11" t="s">
        <v>566</v>
      </c>
      <c r="D265" s="7">
        <v>245</v>
      </c>
      <c r="E265" s="8">
        <v>9</v>
      </c>
      <c r="F265" s="6" t="s">
        <v>137</v>
      </c>
      <c r="G265" s="9">
        <v>27960</v>
      </c>
      <c r="H265" s="5">
        <v>3</v>
      </c>
      <c r="I265" s="5">
        <v>5</v>
      </c>
      <c r="J265" s="5">
        <v>0</v>
      </c>
      <c r="K265" s="5" t="s">
        <v>17</v>
      </c>
      <c r="L265" s="5" t="s">
        <v>17</v>
      </c>
      <c r="M265" s="5" t="s">
        <v>17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5">
        <v>4865</v>
      </c>
      <c r="B266" s="6" t="s">
        <v>567</v>
      </c>
      <c r="C266" s="6" t="s">
        <v>568</v>
      </c>
      <c r="D266" s="7">
        <v>99</v>
      </c>
      <c r="E266" s="8">
        <v>2</v>
      </c>
      <c r="F266" s="6" t="s">
        <v>29</v>
      </c>
      <c r="G266" s="9">
        <v>30006</v>
      </c>
      <c r="H266" s="5">
        <v>2</v>
      </c>
      <c r="I266" s="5">
        <v>2</v>
      </c>
      <c r="J266" s="5">
        <v>4</v>
      </c>
      <c r="K266" s="5" t="s">
        <v>17</v>
      </c>
      <c r="L266" s="5" t="s">
        <v>17</v>
      </c>
      <c r="M266" s="5" t="s">
        <v>16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5">
        <v>2498</v>
      </c>
      <c r="B267" s="6" t="s">
        <v>569</v>
      </c>
      <c r="C267" s="6" t="s">
        <v>570</v>
      </c>
      <c r="D267" s="7">
        <v>173</v>
      </c>
      <c r="E267" s="8">
        <v>10</v>
      </c>
      <c r="F267" s="6" t="s">
        <v>127</v>
      </c>
      <c r="G267" s="9">
        <v>23963</v>
      </c>
      <c r="H267" s="5">
        <v>4</v>
      </c>
      <c r="I267" s="5">
        <v>5</v>
      </c>
      <c r="J267" s="5">
        <v>10</v>
      </c>
      <c r="K267" s="5" t="s">
        <v>17</v>
      </c>
      <c r="L267" s="5" t="s">
        <v>17</v>
      </c>
      <c r="M267" s="5" t="s">
        <v>17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5">
        <v>4483</v>
      </c>
      <c r="B268" s="6" t="s">
        <v>571</v>
      </c>
      <c r="C268" s="6" t="s">
        <v>572</v>
      </c>
      <c r="D268" s="7">
        <v>20</v>
      </c>
      <c r="E268" s="8">
        <v>1</v>
      </c>
      <c r="F268" s="6" t="s">
        <v>127</v>
      </c>
      <c r="G268" s="9">
        <v>30109</v>
      </c>
      <c r="H268" s="5">
        <v>3</v>
      </c>
      <c r="I268" s="5">
        <v>3</v>
      </c>
      <c r="J268" s="5">
        <v>7</v>
      </c>
      <c r="K268" s="5" t="s">
        <v>17</v>
      </c>
      <c r="L268" s="5" t="s">
        <v>16</v>
      </c>
      <c r="M268" s="5" t="s">
        <v>16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5">
        <v>4439</v>
      </c>
      <c r="B269" s="6" t="s">
        <v>573</v>
      </c>
      <c r="C269" s="6" t="s">
        <v>574</v>
      </c>
      <c r="D269" s="7">
        <v>189</v>
      </c>
      <c r="E269" s="8">
        <v>4</v>
      </c>
      <c r="F269" s="6" t="s">
        <v>194</v>
      </c>
      <c r="G269" s="9">
        <v>26803</v>
      </c>
      <c r="H269" s="5">
        <v>3</v>
      </c>
      <c r="I269" s="5">
        <v>5</v>
      </c>
      <c r="J269" s="5">
        <v>7</v>
      </c>
      <c r="K269" s="5" t="s">
        <v>17</v>
      </c>
      <c r="L269" s="5" t="s">
        <v>17</v>
      </c>
      <c r="M269" s="5" t="s">
        <v>17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5">
        <v>3005</v>
      </c>
      <c r="B270" s="6" t="s">
        <v>575</v>
      </c>
      <c r="C270" s="6" t="s">
        <v>576</v>
      </c>
      <c r="D270" s="7">
        <v>218</v>
      </c>
      <c r="E270" s="8">
        <v>10</v>
      </c>
      <c r="F270" s="6" t="s">
        <v>45</v>
      </c>
      <c r="G270" s="10">
        <v>31771</v>
      </c>
      <c r="H270" s="5">
        <v>6</v>
      </c>
      <c r="I270" s="5">
        <v>5</v>
      </c>
      <c r="J270" s="5">
        <v>7</v>
      </c>
      <c r="K270" s="5" t="s">
        <v>17</v>
      </c>
      <c r="L270" s="5" t="s">
        <v>16</v>
      </c>
      <c r="M270" s="5" t="s">
        <v>17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5">
        <v>3151</v>
      </c>
      <c r="B271" s="6" t="s">
        <v>577</v>
      </c>
      <c r="C271" s="6" t="s">
        <v>578</v>
      </c>
      <c r="D271" s="7">
        <v>295</v>
      </c>
      <c r="E271" s="8">
        <v>8</v>
      </c>
      <c r="F271" s="6" t="s">
        <v>246</v>
      </c>
      <c r="G271" s="9">
        <v>32044</v>
      </c>
      <c r="H271" s="5">
        <v>2</v>
      </c>
      <c r="I271" s="5">
        <v>2</v>
      </c>
      <c r="J271" s="5">
        <v>6</v>
      </c>
      <c r="K271" s="5" t="s">
        <v>17</v>
      </c>
      <c r="L271" s="5" t="s">
        <v>16</v>
      </c>
      <c r="M271" s="5" t="s">
        <v>16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5">
        <v>3728</v>
      </c>
      <c r="B272" s="6" t="s">
        <v>579</v>
      </c>
      <c r="C272" s="6" t="s">
        <v>353</v>
      </c>
      <c r="D272" s="7">
        <v>27</v>
      </c>
      <c r="E272" s="8">
        <v>1</v>
      </c>
      <c r="F272" s="6" t="s">
        <v>40</v>
      </c>
      <c r="G272" s="9">
        <v>28661</v>
      </c>
      <c r="H272" s="5">
        <v>1</v>
      </c>
      <c r="I272" s="5">
        <v>1</v>
      </c>
      <c r="J272" s="5">
        <v>1</v>
      </c>
      <c r="K272" s="5" t="s">
        <v>16</v>
      </c>
      <c r="L272" s="5" t="s">
        <v>17</v>
      </c>
      <c r="M272" s="5" t="s">
        <v>16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5">
        <v>2966</v>
      </c>
      <c r="B273" s="6" t="s">
        <v>580</v>
      </c>
      <c r="C273" s="6" t="s">
        <v>581</v>
      </c>
      <c r="D273" s="7">
        <v>152</v>
      </c>
      <c r="E273" s="8">
        <v>9</v>
      </c>
      <c r="F273" s="6" t="s">
        <v>291</v>
      </c>
      <c r="G273" s="9">
        <v>27245</v>
      </c>
      <c r="H273" s="5">
        <v>4</v>
      </c>
      <c r="I273" s="5">
        <v>2</v>
      </c>
      <c r="J273" s="5">
        <v>8</v>
      </c>
      <c r="K273" s="5" t="s">
        <v>16</v>
      </c>
      <c r="L273" s="5" t="s">
        <v>17</v>
      </c>
      <c r="M273" s="5" t="s">
        <v>16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5">
        <v>4212</v>
      </c>
      <c r="B274" s="6" t="s">
        <v>582</v>
      </c>
      <c r="C274" s="6" t="s">
        <v>583</v>
      </c>
      <c r="D274" s="7">
        <v>210</v>
      </c>
      <c r="E274" s="8">
        <v>9</v>
      </c>
      <c r="F274" s="6" t="s">
        <v>45</v>
      </c>
      <c r="G274" s="9">
        <v>28866</v>
      </c>
      <c r="H274" s="5">
        <v>4</v>
      </c>
      <c r="I274" s="5">
        <v>4</v>
      </c>
      <c r="J274" s="5">
        <v>2</v>
      </c>
      <c r="K274" s="5" t="s">
        <v>16</v>
      </c>
      <c r="L274" s="5" t="s">
        <v>17</v>
      </c>
      <c r="M274" s="5" t="s">
        <v>17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5">
        <v>5380</v>
      </c>
      <c r="B275" s="6" t="s">
        <v>584</v>
      </c>
      <c r="C275" s="6" t="s">
        <v>585</v>
      </c>
      <c r="D275" s="7">
        <v>230</v>
      </c>
      <c r="E275" s="8">
        <v>5</v>
      </c>
      <c r="F275" s="6" t="s">
        <v>23</v>
      </c>
      <c r="G275" s="9">
        <v>30050</v>
      </c>
      <c r="H275" s="5">
        <v>7</v>
      </c>
      <c r="I275" s="5">
        <v>3</v>
      </c>
      <c r="J275" s="5">
        <v>1</v>
      </c>
      <c r="K275" s="5" t="s">
        <v>16</v>
      </c>
      <c r="L275" s="5" t="s">
        <v>17</v>
      </c>
      <c r="M275" s="5" t="s">
        <v>16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5">
        <v>2674</v>
      </c>
      <c r="B276" s="6" t="s">
        <v>586</v>
      </c>
      <c r="C276" s="6" t="s">
        <v>587</v>
      </c>
      <c r="D276" s="7">
        <v>257</v>
      </c>
      <c r="E276" s="8">
        <v>9</v>
      </c>
      <c r="F276" s="6" t="s">
        <v>76</v>
      </c>
      <c r="G276" s="9">
        <v>29807</v>
      </c>
      <c r="H276" s="5">
        <v>3</v>
      </c>
      <c r="I276" s="5">
        <v>3</v>
      </c>
      <c r="J276" s="5">
        <v>7</v>
      </c>
      <c r="K276" s="5" t="s">
        <v>17</v>
      </c>
      <c r="L276" s="5" t="s">
        <v>17</v>
      </c>
      <c r="M276" s="5" t="s">
        <v>16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5">
        <v>5325</v>
      </c>
      <c r="B277" s="6" t="s">
        <v>588</v>
      </c>
      <c r="C277" s="6" t="s">
        <v>589</v>
      </c>
      <c r="D277" s="7">
        <v>44</v>
      </c>
      <c r="E277" s="8">
        <v>2</v>
      </c>
      <c r="F277" s="6" t="s">
        <v>23</v>
      </c>
      <c r="G277" s="9">
        <v>29382</v>
      </c>
      <c r="H277" s="5">
        <v>5</v>
      </c>
      <c r="I277" s="5">
        <v>3</v>
      </c>
      <c r="J277" s="5">
        <v>9</v>
      </c>
      <c r="K277" s="5" t="s">
        <v>16</v>
      </c>
      <c r="L277" s="5" t="s">
        <v>17</v>
      </c>
      <c r="M277" s="5" t="s">
        <v>16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5">
        <v>3422</v>
      </c>
      <c r="B278" s="6" t="s">
        <v>590</v>
      </c>
      <c r="C278" s="6" t="s">
        <v>591</v>
      </c>
      <c r="D278" s="7">
        <v>35</v>
      </c>
      <c r="E278" s="8">
        <v>2</v>
      </c>
      <c r="F278" s="6" t="s">
        <v>189</v>
      </c>
      <c r="G278" s="9">
        <v>27103</v>
      </c>
      <c r="H278" s="5">
        <v>2</v>
      </c>
      <c r="I278" s="5">
        <v>4</v>
      </c>
      <c r="J278" s="5">
        <v>7</v>
      </c>
      <c r="K278" s="5" t="s">
        <v>16</v>
      </c>
      <c r="L278" s="5" t="s">
        <v>17</v>
      </c>
      <c r="M278" s="5" t="s">
        <v>16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5">
        <v>4516</v>
      </c>
      <c r="B279" s="6" t="s">
        <v>592</v>
      </c>
      <c r="C279" s="6" t="s">
        <v>593</v>
      </c>
      <c r="D279" s="7">
        <v>264</v>
      </c>
      <c r="E279" s="8">
        <v>8</v>
      </c>
      <c r="F279" s="6" t="s">
        <v>194</v>
      </c>
      <c r="G279" s="9">
        <v>21820</v>
      </c>
      <c r="H279" s="5">
        <v>6</v>
      </c>
      <c r="I279" s="5">
        <v>4</v>
      </c>
      <c r="J279" s="5">
        <v>4</v>
      </c>
      <c r="K279" s="5" t="s">
        <v>17</v>
      </c>
      <c r="L279" s="5" t="s">
        <v>17</v>
      </c>
      <c r="M279" s="5" t="s">
        <v>16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5">
        <v>3903</v>
      </c>
      <c r="B280" s="6" t="s">
        <v>594</v>
      </c>
      <c r="C280" s="6" t="s">
        <v>595</v>
      </c>
      <c r="D280" s="7">
        <v>70</v>
      </c>
      <c r="E280" s="8">
        <v>9</v>
      </c>
      <c r="F280" s="6" t="s">
        <v>246</v>
      </c>
      <c r="G280" s="9">
        <v>27535</v>
      </c>
      <c r="H280" s="5">
        <v>1</v>
      </c>
      <c r="I280" s="5">
        <v>2</v>
      </c>
      <c r="J280" s="5">
        <v>9</v>
      </c>
      <c r="K280" s="5" t="s">
        <v>17</v>
      </c>
      <c r="L280" s="5" t="s">
        <v>16</v>
      </c>
      <c r="M280" s="5" t="s">
        <v>16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5">
        <v>3252</v>
      </c>
      <c r="B281" s="6" t="s">
        <v>596</v>
      </c>
      <c r="C281" s="6" t="s">
        <v>597</v>
      </c>
      <c r="D281" s="7">
        <v>78</v>
      </c>
      <c r="E281" s="8">
        <v>4</v>
      </c>
      <c r="F281" s="6" t="s">
        <v>124</v>
      </c>
      <c r="G281" s="9">
        <v>23465</v>
      </c>
      <c r="H281" s="5">
        <v>7</v>
      </c>
      <c r="I281" s="5">
        <v>3</v>
      </c>
      <c r="J281" s="5">
        <v>10</v>
      </c>
      <c r="K281" s="5" t="s">
        <v>17</v>
      </c>
      <c r="L281" s="5" t="s">
        <v>16</v>
      </c>
      <c r="M281" s="5" t="s">
        <v>16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5">
        <v>2608</v>
      </c>
      <c r="B282" s="6" t="s">
        <v>598</v>
      </c>
      <c r="C282" s="6" t="s">
        <v>377</v>
      </c>
      <c r="D282" s="7">
        <v>231</v>
      </c>
      <c r="E282" s="8">
        <v>7</v>
      </c>
      <c r="F282" s="6" t="s">
        <v>34</v>
      </c>
      <c r="G282" s="9">
        <v>22918</v>
      </c>
      <c r="H282" s="5">
        <v>5</v>
      </c>
      <c r="I282" s="5">
        <v>5</v>
      </c>
      <c r="J282" s="5">
        <v>9</v>
      </c>
      <c r="K282" s="5" t="s">
        <v>17</v>
      </c>
      <c r="L282" s="5" t="s">
        <v>16</v>
      </c>
      <c r="M282" s="5" t="s">
        <v>17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5">
        <v>4418</v>
      </c>
      <c r="B283" s="6" t="s">
        <v>599</v>
      </c>
      <c r="C283" s="6" t="s">
        <v>293</v>
      </c>
      <c r="D283" s="7">
        <v>277</v>
      </c>
      <c r="E283" s="8">
        <v>7</v>
      </c>
      <c r="F283" s="6" t="s">
        <v>147</v>
      </c>
      <c r="G283" s="9">
        <v>28950</v>
      </c>
      <c r="H283" s="5">
        <v>6</v>
      </c>
      <c r="I283" s="5">
        <v>1</v>
      </c>
      <c r="J283" s="5">
        <v>8</v>
      </c>
      <c r="K283" s="5" t="s">
        <v>16</v>
      </c>
      <c r="L283" s="5" t="s">
        <v>16</v>
      </c>
      <c r="M283" s="5" t="s">
        <v>16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5">
        <v>4616</v>
      </c>
      <c r="B284" s="6" t="s">
        <v>600</v>
      </c>
      <c r="C284" s="6" t="s">
        <v>601</v>
      </c>
      <c r="D284" s="7">
        <v>213</v>
      </c>
      <c r="E284" s="8">
        <v>5</v>
      </c>
      <c r="F284" s="6" t="s">
        <v>291</v>
      </c>
      <c r="G284" s="9">
        <v>30858</v>
      </c>
      <c r="H284" s="5">
        <v>6</v>
      </c>
      <c r="I284" s="5">
        <v>1</v>
      </c>
      <c r="J284" s="5">
        <v>3</v>
      </c>
      <c r="K284" s="5" t="s">
        <v>17</v>
      </c>
      <c r="L284" s="5" t="s">
        <v>17</v>
      </c>
      <c r="M284" s="5" t="s">
        <v>16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5">
        <v>2841</v>
      </c>
      <c r="B285" s="6" t="s">
        <v>602</v>
      </c>
      <c r="C285" s="6" t="s">
        <v>603</v>
      </c>
      <c r="D285" s="7">
        <v>256</v>
      </c>
      <c r="E285" s="8">
        <v>2</v>
      </c>
      <c r="F285" s="6" t="s">
        <v>184</v>
      </c>
      <c r="G285" s="10">
        <v>30650</v>
      </c>
      <c r="H285" s="5">
        <v>2</v>
      </c>
      <c r="I285" s="5">
        <v>3</v>
      </c>
      <c r="J285" s="5">
        <v>0</v>
      </c>
      <c r="K285" s="5" t="s">
        <v>16</v>
      </c>
      <c r="L285" s="5" t="s">
        <v>16</v>
      </c>
      <c r="M285" s="5" t="s">
        <v>16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5">
        <v>2845</v>
      </c>
      <c r="B286" s="6" t="s">
        <v>604</v>
      </c>
      <c r="C286" s="6" t="s">
        <v>605</v>
      </c>
      <c r="D286" s="7">
        <v>176</v>
      </c>
      <c r="E286" s="8">
        <v>10</v>
      </c>
      <c r="F286" s="6" t="s">
        <v>94</v>
      </c>
      <c r="G286" s="9">
        <v>24906</v>
      </c>
      <c r="H286" s="5">
        <v>2</v>
      </c>
      <c r="I286" s="5">
        <v>4</v>
      </c>
      <c r="J286" s="5">
        <v>0</v>
      </c>
      <c r="K286" s="5" t="s">
        <v>16</v>
      </c>
      <c r="L286" s="5" t="s">
        <v>16</v>
      </c>
      <c r="M286" s="5" t="s">
        <v>16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5">
        <v>3873</v>
      </c>
      <c r="B287" s="6" t="s">
        <v>606</v>
      </c>
      <c r="C287" s="6" t="s">
        <v>607</v>
      </c>
      <c r="D287" s="7">
        <v>241</v>
      </c>
      <c r="E287" s="8">
        <v>1</v>
      </c>
      <c r="F287" s="6" t="s">
        <v>76</v>
      </c>
      <c r="G287" s="9">
        <v>30881</v>
      </c>
      <c r="H287" s="5">
        <v>4</v>
      </c>
      <c r="I287" s="5">
        <v>4</v>
      </c>
      <c r="J287" s="5">
        <v>5</v>
      </c>
      <c r="K287" s="5" t="s">
        <v>17</v>
      </c>
      <c r="L287" s="5" t="s">
        <v>17</v>
      </c>
      <c r="M287" s="5" t="s">
        <v>16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5">
        <v>2503</v>
      </c>
      <c r="B288" s="6" t="s">
        <v>608</v>
      </c>
      <c r="C288" s="6" t="s">
        <v>609</v>
      </c>
      <c r="D288" s="7">
        <v>293</v>
      </c>
      <c r="E288" s="8">
        <v>5</v>
      </c>
      <c r="F288" s="6" t="s">
        <v>45</v>
      </c>
      <c r="G288" s="9">
        <v>23941</v>
      </c>
      <c r="H288" s="5">
        <v>3</v>
      </c>
      <c r="I288" s="5">
        <v>3</v>
      </c>
      <c r="J288" s="5">
        <v>8</v>
      </c>
      <c r="K288" s="5" t="s">
        <v>16</v>
      </c>
      <c r="L288" s="5" t="s">
        <v>17</v>
      </c>
      <c r="M288" s="5" t="s">
        <v>16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5">
        <v>4599</v>
      </c>
      <c r="B289" s="6" t="s">
        <v>610</v>
      </c>
      <c r="C289" s="6" t="s">
        <v>611</v>
      </c>
      <c r="D289" s="7">
        <v>224</v>
      </c>
      <c r="E289" s="8">
        <v>5</v>
      </c>
      <c r="F289" s="6" t="s">
        <v>179</v>
      </c>
      <c r="G289" s="10">
        <v>21182</v>
      </c>
      <c r="H289" s="5">
        <v>4</v>
      </c>
      <c r="I289" s="5">
        <v>5</v>
      </c>
      <c r="J289" s="5">
        <v>9</v>
      </c>
      <c r="K289" s="5" t="s">
        <v>17</v>
      </c>
      <c r="L289" s="5" t="s">
        <v>17</v>
      </c>
      <c r="M289" s="5" t="s">
        <v>17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5">
        <v>4454</v>
      </c>
      <c r="B290" s="6" t="s">
        <v>612</v>
      </c>
      <c r="C290" s="6" t="s">
        <v>613</v>
      </c>
      <c r="D290" s="7">
        <v>26</v>
      </c>
      <c r="E290" s="8">
        <v>4</v>
      </c>
      <c r="F290" s="6" t="s">
        <v>184</v>
      </c>
      <c r="G290" s="9">
        <v>28033</v>
      </c>
      <c r="H290" s="5">
        <v>2</v>
      </c>
      <c r="I290" s="5">
        <v>4</v>
      </c>
      <c r="J290" s="5">
        <v>5</v>
      </c>
      <c r="K290" s="5" t="s">
        <v>16</v>
      </c>
      <c r="L290" s="5" t="s">
        <v>17</v>
      </c>
      <c r="M290" s="5" t="s">
        <v>16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5">
        <v>5102</v>
      </c>
      <c r="B291" s="6" t="s">
        <v>614</v>
      </c>
      <c r="C291" s="6" t="s">
        <v>615</v>
      </c>
      <c r="D291" s="7">
        <v>175</v>
      </c>
      <c r="E291" s="8">
        <v>1</v>
      </c>
      <c r="F291" s="6" t="s">
        <v>48</v>
      </c>
      <c r="G291" s="10">
        <v>21149</v>
      </c>
      <c r="H291" s="5">
        <v>3</v>
      </c>
      <c r="I291" s="5">
        <v>3</v>
      </c>
      <c r="J291" s="5">
        <v>8</v>
      </c>
      <c r="K291" s="5" t="s">
        <v>17</v>
      </c>
      <c r="L291" s="5" t="s">
        <v>16</v>
      </c>
      <c r="M291" s="5" t="s">
        <v>17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5">
        <v>3755</v>
      </c>
      <c r="B292" s="6" t="s">
        <v>616</v>
      </c>
      <c r="C292" s="6" t="s">
        <v>617</v>
      </c>
      <c r="D292" s="7">
        <v>157</v>
      </c>
      <c r="E292" s="8">
        <v>4</v>
      </c>
      <c r="F292" s="6" t="s">
        <v>20</v>
      </c>
      <c r="G292" s="9">
        <v>32408</v>
      </c>
      <c r="H292" s="5">
        <v>5</v>
      </c>
      <c r="I292" s="5">
        <v>5</v>
      </c>
      <c r="J292" s="5">
        <v>2</v>
      </c>
      <c r="K292" s="5" t="s">
        <v>17</v>
      </c>
      <c r="L292" s="5" t="s">
        <v>17</v>
      </c>
      <c r="M292" s="5" t="s">
        <v>16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5">
        <v>2798</v>
      </c>
      <c r="B293" s="6" t="s">
        <v>618</v>
      </c>
      <c r="C293" s="6" t="s">
        <v>619</v>
      </c>
      <c r="D293" s="7">
        <v>277</v>
      </c>
      <c r="E293" s="8">
        <v>10</v>
      </c>
      <c r="F293" s="6" t="s">
        <v>109</v>
      </c>
      <c r="G293" s="9">
        <v>22448</v>
      </c>
      <c r="H293" s="5">
        <v>4</v>
      </c>
      <c r="I293" s="5">
        <v>2</v>
      </c>
      <c r="J293" s="5">
        <v>1</v>
      </c>
      <c r="K293" s="5" t="s">
        <v>16</v>
      </c>
      <c r="L293" s="5" t="s">
        <v>16</v>
      </c>
      <c r="M293" s="5" t="s">
        <v>16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5">
        <v>4710</v>
      </c>
      <c r="B294" s="6" t="s">
        <v>620</v>
      </c>
      <c r="C294" s="6" t="s">
        <v>621</v>
      </c>
      <c r="D294" s="7">
        <v>243</v>
      </c>
      <c r="E294" s="8">
        <v>7</v>
      </c>
      <c r="F294" s="6" t="s">
        <v>29</v>
      </c>
      <c r="G294" s="9">
        <v>31919</v>
      </c>
      <c r="H294" s="5">
        <v>4</v>
      </c>
      <c r="I294" s="5">
        <v>1</v>
      </c>
      <c r="J294" s="5">
        <v>9</v>
      </c>
      <c r="K294" s="5" t="s">
        <v>16</v>
      </c>
      <c r="L294" s="5" t="s">
        <v>16</v>
      </c>
      <c r="M294" s="5" t="s">
        <v>17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5">
        <v>2418</v>
      </c>
      <c r="B295" s="6" t="s">
        <v>622</v>
      </c>
      <c r="C295" s="6" t="s">
        <v>623</v>
      </c>
      <c r="D295" s="7">
        <v>33</v>
      </c>
      <c r="E295" s="8">
        <v>8</v>
      </c>
      <c r="F295" s="6" t="s">
        <v>130</v>
      </c>
      <c r="G295" s="9">
        <v>22343</v>
      </c>
      <c r="H295" s="5">
        <v>2</v>
      </c>
      <c r="I295" s="5">
        <v>5</v>
      </c>
      <c r="J295" s="5">
        <v>8</v>
      </c>
      <c r="K295" s="5" t="s">
        <v>16</v>
      </c>
      <c r="L295" s="5" t="s">
        <v>17</v>
      </c>
      <c r="M295" s="5" t="s">
        <v>16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5">
        <v>4526</v>
      </c>
      <c r="B296" s="6" t="s">
        <v>624</v>
      </c>
      <c r="C296" s="11" t="s">
        <v>625</v>
      </c>
      <c r="D296" s="7">
        <v>129</v>
      </c>
      <c r="E296" s="8">
        <v>4</v>
      </c>
      <c r="F296" s="6" t="s">
        <v>127</v>
      </c>
      <c r="G296" s="9">
        <v>31662</v>
      </c>
      <c r="H296" s="5">
        <v>2</v>
      </c>
      <c r="I296" s="5">
        <v>2</v>
      </c>
      <c r="J296" s="5">
        <v>6</v>
      </c>
      <c r="K296" s="5" t="s">
        <v>17</v>
      </c>
      <c r="L296" s="5" t="s">
        <v>16</v>
      </c>
      <c r="M296" s="5" t="s">
        <v>17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5">
        <v>2888</v>
      </c>
      <c r="B297" s="6" t="s">
        <v>626</v>
      </c>
      <c r="C297" s="6" t="s">
        <v>627</v>
      </c>
      <c r="D297" s="7">
        <v>157</v>
      </c>
      <c r="E297" s="8">
        <v>9</v>
      </c>
      <c r="F297" s="6" t="s">
        <v>67</v>
      </c>
      <c r="G297" s="9">
        <v>32849</v>
      </c>
      <c r="H297" s="5">
        <v>7</v>
      </c>
      <c r="I297" s="5">
        <v>5</v>
      </c>
      <c r="J297" s="5">
        <v>2</v>
      </c>
      <c r="K297" s="5" t="s">
        <v>16</v>
      </c>
      <c r="L297" s="5" t="s">
        <v>17</v>
      </c>
      <c r="M297" s="5" t="s">
        <v>17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5">
        <v>5041</v>
      </c>
      <c r="B298" s="6" t="s">
        <v>628</v>
      </c>
      <c r="C298" s="6" t="s">
        <v>111</v>
      </c>
      <c r="D298" s="7">
        <v>299</v>
      </c>
      <c r="E298" s="8">
        <v>1</v>
      </c>
      <c r="F298" s="6" t="s">
        <v>23</v>
      </c>
      <c r="G298" s="9">
        <v>27603</v>
      </c>
      <c r="H298" s="5">
        <v>7</v>
      </c>
      <c r="I298" s="5">
        <v>4</v>
      </c>
      <c r="J298" s="5">
        <v>10</v>
      </c>
      <c r="K298" s="5" t="s">
        <v>16</v>
      </c>
      <c r="L298" s="5" t="s">
        <v>16</v>
      </c>
      <c r="M298" s="5" t="s">
        <v>17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5">
        <v>2370</v>
      </c>
      <c r="B299" s="6" t="s">
        <v>629</v>
      </c>
      <c r="C299" s="6" t="s">
        <v>630</v>
      </c>
      <c r="D299" s="7">
        <v>82</v>
      </c>
      <c r="E299" s="8">
        <v>5</v>
      </c>
      <c r="F299" s="6" t="s">
        <v>34</v>
      </c>
      <c r="G299" s="9">
        <v>34222</v>
      </c>
      <c r="H299" s="5">
        <v>6</v>
      </c>
      <c r="I299" s="5">
        <v>1</v>
      </c>
      <c r="J299" s="5">
        <v>6</v>
      </c>
      <c r="K299" s="5" t="s">
        <v>16</v>
      </c>
      <c r="L299" s="5" t="s">
        <v>17</v>
      </c>
      <c r="M299" s="5" t="s">
        <v>16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5">
        <v>5169</v>
      </c>
      <c r="B300" s="6" t="s">
        <v>631</v>
      </c>
      <c r="C300" s="6" t="s">
        <v>632</v>
      </c>
      <c r="D300" s="7">
        <v>156</v>
      </c>
      <c r="E300" s="8">
        <v>5</v>
      </c>
      <c r="F300" s="6" t="s">
        <v>58</v>
      </c>
      <c r="G300" s="9">
        <v>26004</v>
      </c>
      <c r="H300" s="5">
        <v>1</v>
      </c>
      <c r="I300" s="5">
        <v>1</v>
      </c>
      <c r="J300" s="5">
        <v>2</v>
      </c>
      <c r="K300" s="5" t="s">
        <v>16</v>
      </c>
      <c r="L300" s="5" t="s">
        <v>17</v>
      </c>
      <c r="M300" s="5" t="s">
        <v>16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5">
        <v>5286</v>
      </c>
      <c r="B301" s="6" t="s">
        <v>633</v>
      </c>
      <c r="C301" s="6" t="s">
        <v>634</v>
      </c>
      <c r="D301" s="7">
        <v>129</v>
      </c>
      <c r="E301" s="8">
        <v>7</v>
      </c>
      <c r="F301" s="6" t="s">
        <v>15</v>
      </c>
      <c r="G301" s="9">
        <v>26075</v>
      </c>
      <c r="H301" s="5">
        <v>7</v>
      </c>
      <c r="I301" s="5">
        <v>4</v>
      </c>
      <c r="J301" s="5">
        <v>10</v>
      </c>
      <c r="K301" s="5" t="s">
        <v>16</v>
      </c>
      <c r="L301" s="5" t="s">
        <v>16</v>
      </c>
      <c r="M301" s="5" t="s">
        <v>17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1EF9-7125-4750-9118-02ECB2435CA2}">
  <sheetPr>
    <outlinePr summaryBelow="0" summaryRight="0"/>
  </sheetPr>
  <dimension ref="A1:AC1160"/>
  <sheetViews>
    <sheetView zoomScale="85" zoomScaleNormal="85" workbookViewId="0">
      <selection activeCell="L2" sqref="L2"/>
    </sheetView>
  </sheetViews>
  <sheetFormatPr defaultColWidth="12.5703125" defaultRowHeight="15.75" customHeight="1"/>
  <cols>
    <col min="1" max="1" width="33.42578125" bestFit="1" customWidth="1"/>
    <col min="2" max="2" width="38.42578125" customWidth="1"/>
    <col min="3" max="3" width="25.42578125" customWidth="1"/>
    <col min="4" max="4" width="20.140625" customWidth="1"/>
    <col min="5" max="5" width="16.5703125" customWidth="1"/>
    <col min="6" max="6" width="25.140625" customWidth="1"/>
    <col min="7" max="7" width="22.5703125" bestFit="1" customWidth="1"/>
    <col min="8" max="9" width="25" customWidth="1"/>
    <col min="10" max="10" width="23.28515625" bestFit="1" customWidth="1"/>
    <col min="11" max="11" width="53.28515625" customWidth="1"/>
    <col min="12" max="12" width="25.85546875" customWidth="1"/>
    <col min="13" max="13" width="52.5703125" bestFit="1" customWidth="1"/>
    <col min="14" max="14" width="29.85546875" customWidth="1"/>
    <col min="15" max="15" width="28.28515625" bestFit="1" customWidth="1"/>
    <col min="16" max="16" width="32.85546875" bestFit="1" customWidth="1"/>
  </cols>
  <sheetData>
    <row r="1" spans="1:29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660</v>
      </c>
      <c r="G1" s="2" t="s">
        <v>677</v>
      </c>
      <c r="H1" s="2" t="s">
        <v>5</v>
      </c>
      <c r="I1" s="2" t="s">
        <v>6</v>
      </c>
      <c r="J1" s="34" t="s">
        <v>666</v>
      </c>
      <c r="K1" s="1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4.25">
      <c r="A2" s="5">
        <v>2304</v>
      </c>
      <c r="B2" s="6" t="s">
        <v>480</v>
      </c>
      <c r="C2" s="6" t="s">
        <v>438</v>
      </c>
      <c r="D2" s="7">
        <v>80</v>
      </c>
      <c r="E2" s="8">
        <v>4</v>
      </c>
      <c r="F2" s="20">
        <f>Operative[[#This Row],[Costo a Notte (€)]]*Operative[[#This Row],[Numero Notti]]</f>
        <v>320</v>
      </c>
      <c r="G2" s="20">
        <f>Operative[[#This Row],[Spesa (€)]]/Operative[[#This Row],[Membri della Famiglia]]</f>
        <v>106.66666666666667</v>
      </c>
      <c r="H2" s="6" t="s">
        <v>164</v>
      </c>
      <c r="I2" s="9">
        <v>31089</v>
      </c>
      <c r="J2" s="8">
        <f ca="1">DATEDIF(Operative[[#This Row],[Data di Nascita]],TODAY(),"Y")</f>
        <v>38</v>
      </c>
      <c r="K2" s="5">
        <v>3</v>
      </c>
      <c r="L2" s="5">
        <v>4</v>
      </c>
      <c r="M2" s="5">
        <v>6</v>
      </c>
      <c r="N2" s="5" t="s">
        <v>17</v>
      </c>
      <c r="O2" s="5" t="s">
        <v>16</v>
      </c>
      <c r="P2" s="5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4.25">
      <c r="A3" s="5">
        <v>2309</v>
      </c>
      <c r="B3" s="6" t="s">
        <v>87</v>
      </c>
      <c r="C3" s="11" t="s">
        <v>88</v>
      </c>
      <c r="D3" s="7">
        <v>259</v>
      </c>
      <c r="E3" s="8">
        <v>9</v>
      </c>
      <c r="F3" s="20">
        <f>Operative[[#This Row],[Costo a Notte (€)]]*Operative[[#This Row],[Numero Notti]]</f>
        <v>2331</v>
      </c>
      <c r="G3" s="20">
        <f>Operative[[#This Row],[Spesa (€)]]/Operative[[#This Row],[Membri della Famiglia]]</f>
        <v>333</v>
      </c>
      <c r="H3" s="6" t="s">
        <v>45</v>
      </c>
      <c r="I3" s="9">
        <v>33858</v>
      </c>
      <c r="J3" s="8">
        <f ca="1">DATEDIF(Operative[[#This Row],[Data di Nascita]],TODAY(),"Y")</f>
        <v>30</v>
      </c>
      <c r="K3" s="5">
        <v>7</v>
      </c>
      <c r="L3" s="5">
        <v>3</v>
      </c>
      <c r="M3" s="5">
        <v>10</v>
      </c>
      <c r="N3" s="5" t="s">
        <v>17</v>
      </c>
      <c r="O3" s="5" t="s">
        <v>16</v>
      </c>
      <c r="P3" s="5" t="s">
        <v>16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4.25">
      <c r="A4" s="5">
        <v>2312</v>
      </c>
      <c r="B4" s="6" t="s">
        <v>541</v>
      </c>
      <c r="C4" s="6" t="s">
        <v>542</v>
      </c>
      <c r="D4" s="7">
        <v>160</v>
      </c>
      <c r="E4" s="8">
        <v>6</v>
      </c>
      <c r="F4" s="20">
        <f>Operative[[#This Row],[Costo a Notte (€)]]*Operative[[#This Row],[Numero Notti]]</f>
        <v>960</v>
      </c>
      <c r="G4" s="20">
        <f>Operative[[#This Row],[Spesa (€)]]/Operative[[#This Row],[Membri della Famiglia]]</f>
        <v>960</v>
      </c>
      <c r="H4" s="6" t="s">
        <v>58</v>
      </c>
      <c r="I4" s="9">
        <v>29969</v>
      </c>
      <c r="J4" s="8">
        <f ca="1">DATEDIF(Operative[[#This Row],[Data di Nascita]],TODAY(),"Y")</f>
        <v>41</v>
      </c>
      <c r="K4" s="5">
        <v>1</v>
      </c>
      <c r="L4" s="5">
        <v>1</v>
      </c>
      <c r="M4" s="5">
        <v>4</v>
      </c>
      <c r="N4" s="5" t="s">
        <v>16</v>
      </c>
      <c r="O4" s="5" t="s">
        <v>17</v>
      </c>
      <c r="P4" s="5" t="s">
        <v>16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4.25">
      <c r="A5" s="5">
        <v>2332</v>
      </c>
      <c r="B5" s="6" t="s">
        <v>415</v>
      </c>
      <c r="C5" s="6" t="s">
        <v>416</v>
      </c>
      <c r="D5" s="7">
        <v>35</v>
      </c>
      <c r="E5" s="8">
        <v>5</v>
      </c>
      <c r="F5" s="20">
        <f>Operative[[#This Row],[Costo a Notte (€)]]*Operative[[#This Row],[Numero Notti]]</f>
        <v>175</v>
      </c>
      <c r="G5" s="20">
        <f>Operative[[#This Row],[Spesa (€)]]/Operative[[#This Row],[Membri della Famiglia]]</f>
        <v>43.75</v>
      </c>
      <c r="H5" s="6" t="s">
        <v>147</v>
      </c>
      <c r="I5" s="9">
        <v>34105</v>
      </c>
      <c r="J5" s="8">
        <f ca="1">DATEDIF(Operative[[#This Row],[Data di Nascita]],TODAY(),"Y")</f>
        <v>29</v>
      </c>
      <c r="K5" s="5">
        <v>4</v>
      </c>
      <c r="L5" s="5">
        <v>3</v>
      </c>
      <c r="M5" s="5">
        <v>4</v>
      </c>
      <c r="N5" s="5" t="s">
        <v>17</v>
      </c>
      <c r="O5" s="5" t="s">
        <v>17</v>
      </c>
      <c r="P5" s="5" t="s">
        <v>17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4.25">
      <c r="A6" s="5">
        <v>2339</v>
      </c>
      <c r="B6" s="6" t="s">
        <v>459</v>
      </c>
      <c r="C6" s="6" t="s">
        <v>460</v>
      </c>
      <c r="D6" s="7">
        <v>100</v>
      </c>
      <c r="E6" s="8">
        <v>3</v>
      </c>
      <c r="F6" s="20">
        <f>Operative[[#This Row],[Costo a Notte (€)]]*Operative[[#This Row],[Numero Notti]]</f>
        <v>300</v>
      </c>
      <c r="G6" s="20">
        <f>Operative[[#This Row],[Spesa (€)]]/Operative[[#This Row],[Membri della Famiglia]]</f>
        <v>150</v>
      </c>
      <c r="H6" s="6" t="s">
        <v>179</v>
      </c>
      <c r="I6" s="9">
        <v>31835</v>
      </c>
      <c r="J6" s="8">
        <f ca="1">DATEDIF(Operative[[#This Row],[Data di Nascita]],TODAY(),"Y")</f>
        <v>36</v>
      </c>
      <c r="K6" s="5">
        <v>2</v>
      </c>
      <c r="L6" s="5">
        <v>4</v>
      </c>
      <c r="M6" s="5">
        <v>3</v>
      </c>
      <c r="N6" s="5" t="s">
        <v>17</v>
      </c>
      <c r="O6" s="5" t="s">
        <v>17</v>
      </c>
      <c r="P6" s="5" t="s">
        <v>17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4.25">
      <c r="A7" s="5">
        <v>2356</v>
      </c>
      <c r="B7" s="6" t="s">
        <v>182</v>
      </c>
      <c r="C7" s="6" t="s">
        <v>183</v>
      </c>
      <c r="D7" s="7">
        <v>57</v>
      </c>
      <c r="E7" s="8">
        <v>10</v>
      </c>
      <c r="F7" s="20">
        <f>Operative[[#This Row],[Costo a Notte (€)]]*Operative[[#This Row],[Numero Notti]]</f>
        <v>570</v>
      </c>
      <c r="G7" s="20">
        <f>Operative[[#This Row],[Spesa (€)]]/Operative[[#This Row],[Membri della Famiglia]]</f>
        <v>142.5</v>
      </c>
      <c r="H7" s="6" t="s">
        <v>184</v>
      </c>
      <c r="I7" s="9">
        <v>20564</v>
      </c>
      <c r="J7" s="8">
        <f ca="1">DATEDIF(Operative[[#This Row],[Data di Nascita]],TODAY(),"Y")</f>
        <v>66</v>
      </c>
      <c r="K7" s="5">
        <v>4</v>
      </c>
      <c r="L7" s="5">
        <v>1</v>
      </c>
      <c r="M7" s="5">
        <v>7</v>
      </c>
      <c r="N7" s="5" t="s">
        <v>17</v>
      </c>
      <c r="O7" s="5" t="s">
        <v>16</v>
      </c>
      <c r="P7" s="5" t="s">
        <v>17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4.25">
      <c r="A8" s="5">
        <v>2370</v>
      </c>
      <c r="B8" s="6" t="s">
        <v>629</v>
      </c>
      <c r="C8" s="6" t="s">
        <v>630</v>
      </c>
      <c r="D8" s="7">
        <v>82</v>
      </c>
      <c r="E8" s="8">
        <v>5</v>
      </c>
      <c r="F8" s="20">
        <f>Operative[[#This Row],[Costo a Notte (€)]]*Operative[[#This Row],[Numero Notti]]</f>
        <v>410</v>
      </c>
      <c r="G8" s="20">
        <f>Operative[[#This Row],[Spesa (€)]]/Operative[[#This Row],[Membri della Famiglia]]</f>
        <v>68.333333333333329</v>
      </c>
      <c r="H8" s="6" t="s">
        <v>34</v>
      </c>
      <c r="I8" s="9">
        <v>34222</v>
      </c>
      <c r="J8" s="8">
        <f ca="1">DATEDIF(Operative[[#This Row],[Data di Nascita]],TODAY(),"Y")</f>
        <v>29</v>
      </c>
      <c r="K8" s="5">
        <v>6</v>
      </c>
      <c r="L8" s="5">
        <v>1</v>
      </c>
      <c r="M8" s="5">
        <v>6</v>
      </c>
      <c r="N8" s="5" t="s">
        <v>16</v>
      </c>
      <c r="O8" s="5" t="s">
        <v>17</v>
      </c>
      <c r="P8" s="5" t="s">
        <v>16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4.25">
      <c r="A9" s="5">
        <v>2383</v>
      </c>
      <c r="B9" s="6" t="s">
        <v>46</v>
      </c>
      <c r="C9" s="6" t="s">
        <v>47</v>
      </c>
      <c r="D9" s="7">
        <v>277</v>
      </c>
      <c r="E9" s="8">
        <v>4</v>
      </c>
      <c r="F9" s="20">
        <f>Operative[[#This Row],[Costo a Notte (€)]]*Operative[[#This Row],[Numero Notti]]</f>
        <v>1108</v>
      </c>
      <c r="G9" s="20">
        <f>Operative[[#This Row],[Spesa (€)]]/Operative[[#This Row],[Membri della Famiglia]]</f>
        <v>277</v>
      </c>
      <c r="H9" s="6" t="s">
        <v>48</v>
      </c>
      <c r="I9" s="9">
        <v>23015</v>
      </c>
      <c r="J9" s="8">
        <f ca="1">DATEDIF(Operative[[#This Row],[Data di Nascita]],TODAY(),"Y")</f>
        <v>60</v>
      </c>
      <c r="K9" s="5">
        <v>4</v>
      </c>
      <c r="L9" s="5">
        <v>3</v>
      </c>
      <c r="M9" s="5">
        <v>3</v>
      </c>
      <c r="N9" s="5" t="s">
        <v>16</v>
      </c>
      <c r="O9" s="5" t="s">
        <v>17</v>
      </c>
      <c r="P9" s="5" t="s">
        <v>17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4.25">
      <c r="A10" s="5">
        <v>2388</v>
      </c>
      <c r="B10" s="6" t="s">
        <v>561</v>
      </c>
      <c r="C10" s="6" t="s">
        <v>562</v>
      </c>
      <c r="D10" s="7">
        <v>23</v>
      </c>
      <c r="E10" s="8">
        <v>1</v>
      </c>
      <c r="F10" s="20">
        <f>Operative[[#This Row],[Costo a Notte (€)]]*Operative[[#This Row],[Numero Notti]]</f>
        <v>23</v>
      </c>
      <c r="G10" s="20">
        <f>Operative[[#This Row],[Spesa (€)]]/Operative[[#This Row],[Membri della Famiglia]]</f>
        <v>23</v>
      </c>
      <c r="H10" s="6" t="s">
        <v>40</v>
      </c>
      <c r="I10" s="10">
        <v>27363</v>
      </c>
      <c r="J10" s="8">
        <f ca="1">DATEDIF(Operative[[#This Row],[Data di Nascita]],TODAY(),"Y")</f>
        <v>48</v>
      </c>
      <c r="K10" s="5">
        <v>1</v>
      </c>
      <c r="L10" s="5">
        <v>1</v>
      </c>
      <c r="M10" s="5">
        <v>7</v>
      </c>
      <c r="N10" s="5" t="s">
        <v>16</v>
      </c>
      <c r="O10" s="5" t="s">
        <v>17</v>
      </c>
      <c r="P10" s="5" t="s">
        <v>16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4.25">
      <c r="A11" s="5">
        <v>2412</v>
      </c>
      <c r="B11" s="6" t="s">
        <v>150</v>
      </c>
      <c r="C11" s="11" t="s">
        <v>151</v>
      </c>
      <c r="D11" s="7">
        <v>178</v>
      </c>
      <c r="E11" s="8">
        <v>1</v>
      </c>
      <c r="F11" s="20">
        <f>Operative[[#This Row],[Costo a Notte (€)]]*Operative[[#This Row],[Numero Notti]]</f>
        <v>178</v>
      </c>
      <c r="G11" s="20">
        <f>Operative[[#This Row],[Spesa (€)]]/Operative[[#This Row],[Membri della Famiglia]]</f>
        <v>35.6</v>
      </c>
      <c r="H11" s="6" t="s">
        <v>40</v>
      </c>
      <c r="I11" s="9">
        <v>32649</v>
      </c>
      <c r="J11" s="8">
        <f ca="1">DATEDIF(Operative[[#This Row],[Data di Nascita]],TODAY(),"Y")</f>
        <v>33</v>
      </c>
      <c r="K11" s="5">
        <v>5</v>
      </c>
      <c r="L11" s="5">
        <v>5</v>
      </c>
      <c r="M11" s="5">
        <v>0</v>
      </c>
      <c r="N11" s="5" t="s">
        <v>16</v>
      </c>
      <c r="O11" s="5" t="s">
        <v>17</v>
      </c>
      <c r="P11" s="5" t="s">
        <v>17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4.25">
      <c r="A12" s="5">
        <v>2418</v>
      </c>
      <c r="B12" s="6" t="s">
        <v>622</v>
      </c>
      <c r="C12" s="6" t="s">
        <v>623</v>
      </c>
      <c r="D12" s="7">
        <v>33</v>
      </c>
      <c r="E12" s="8">
        <v>8</v>
      </c>
      <c r="F12" s="20">
        <f>Operative[[#This Row],[Costo a Notte (€)]]*Operative[[#This Row],[Numero Notti]]</f>
        <v>264</v>
      </c>
      <c r="G12" s="20">
        <f>Operative[[#This Row],[Spesa (€)]]/Operative[[#This Row],[Membri della Famiglia]]</f>
        <v>132</v>
      </c>
      <c r="H12" s="6" t="s">
        <v>130</v>
      </c>
      <c r="I12" s="9">
        <v>22343</v>
      </c>
      <c r="J12" s="8">
        <f ca="1">DATEDIF(Operative[[#This Row],[Data di Nascita]],TODAY(),"Y")</f>
        <v>62</v>
      </c>
      <c r="K12" s="5">
        <v>2</v>
      </c>
      <c r="L12" s="5">
        <v>5</v>
      </c>
      <c r="M12" s="5">
        <v>8</v>
      </c>
      <c r="N12" s="5" t="s">
        <v>16</v>
      </c>
      <c r="O12" s="5" t="s">
        <v>17</v>
      </c>
      <c r="P12" s="5" t="s">
        <v>16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4.25">
      <c r="A13" s="5">
        <v>2426</v>
      </c>
      <c r="B13" s="6" t="s">
        <v>32</v>
      </c>
      <c r="C13" s="6" t="s">
        <v>33</v>
      </c>
      <c r="D13" s="7">
        <v>263</v>
      </c>
      <c r="E13" s="8">
        <v>3</v>
      </c>
      <c r="F13" s="20">
        <f>Operative[[#This Row],[Costo a Notte (€)]]*Operative[[#This Row],[Numero Notti]]</f>
        <v>789</v>
      </c>
      <c r="G13" s="20">
        <f>Operative[[#This Row],[Spesa (€)]]/Operative[[#This Row],[Membri della Famiglia]]</f>
        <v>131.5</v>
      </c>
      <c r="H13" s="6" t="s">
        <v>34</v>
      </c>
      <c r="I13" s="9">
        <v>23994</v>
      </c>
      <c r="J13" s="8">
        <f ca="1">DATEDIF(Operative[[#This Row],[Data di Nascita]],TODAY(),"Y")</f>
        <v>57</v>
      </c>
      <c r="K13" s="5">
        <v>6</v>
      </c>
      <c r="L13" s="5">
        <v>5</v>
      </c>
      <c r="M13" s="5">
        <v>9</v>
      </c>
      <c r="N13" s="5" t="s">
        <v>17</v>
      </c>
      <c r="O13" s="5" t="s">
        <v>16</v>
      </c>
      <c r="P13" s="5" t="s">
        <v>17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4.25">
      <c r="A14" s="5">
        <v>2440</v>
      </c>
      <c r="B14" s="6" t="s">
        <v>397</v>
      </c>
      <c r="C14" s="6" t="s">
        <v>398</v>
      </c>
      <c r="D14" s="7">
        <v>279</v>
      </c>
      <c r="E14" s="8">
        <v>5</v>
      </c>
      <c r="F14" s="20">
        <f>Operative[[#This Row],[Costo a Notte (€)]]*Operative[[#This Row],[Numero Notti]]</f>
        <v>1395</v>
      </c>
      <c r="G14" s="20">
        <f>Operative[[#This Row],[Spesa (€)]]/Operative[[#This Row],[Membri della Famiglia]]</f>
        <v>348.75</v>
      </c>
      <c r="H14" s="6" t="s">
        <v>29</v>
      </c>
      <c r="I14" s="9">
        <v>27118</v>
      </c>
      <c r="J14" s="8">
        <f ca="1">DATEDIF(Operative[[#This Row],[Data di Nascita]],TODAY(),"Y")</f>
        <v>48</v>
      </c>
      <c r="K14" s="5">
        <v>4</v>
      </c>
      <c r="L14" s="5">
        <v>2</v>
      </c>
      <c r="M14" s="5">
        <v>2</v>
      </c>
      <c r="N14" s="5" t="s">
        <v>16</v>
      </c>
      <c r="O14" s="5" t="s">
        <v>16</v>
      </c>
      <c r="P14" s="5" t="s">
        <v>16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4.25">
      <c r="A15" s="5">
        <v>2445</v>
      </c>
      <c r="B15" s="6" t="s">
        <v>362</v>
      </c>
      <c r="C15" s="6" t="s">
        <v>363</v>
      </c>
      <c r="D15" s="7">
        <v>169</v>
      </c>
      <c r="E15" s="8">
        <v>2</v>
      </c>
      <c r="F15" s="20">
        <f>Operative[[#This Row],[Costo a Notte (€)]]*Operative[[#This Row],[Numero Notti]]</f>
        <v>338</v>
      </c>
      <c r="G15" s="20">
        <f>Operative[[#This Row],[Spesa (€)]]/Operative[[#This Row],[Membri della Famiglia]]</f>
        <v>84.5</v>
      </c>
      <c r="H15" s="6" t="s">
        <v>246</v>
      </c>
      <c r="I15" s="9">
        <v>31301</v>
      </c>
      <c r="J15" s="8">
        <f ca="1">DATEDIF(Operative[[#This Row],[Data di Nascita]],TODAY(),"Y")</f>
        <v>37</v>
      </c>
      <c r="K15" s="5">
        <v>4</v>
      </c>
      <c r="L15" s="5">
        <v>2</v>
      </c>
      <c r="M15" s="5">
        <v>3</v>
      </c>
      <c r="N15" s="5" t="s">
        <v>16</v>
      </c>
      <c r="O15" s="5" t="s">
        <v>17</v>
      </c>
      <c r="P15" s="5" t="s">
        <v>17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4.25">
      <c r="A16" s="5">
        <v>2452</v>
      </c>
      <c r="B16" s="6" t="s">
        <v>171</v>
      </c>
      <c r="C16" s="6" t="s">
        <v>172</v>
      </c>
      <c r="D16" s="7">
        <v>141</v>
      </c>
      <c r="E16" s="8">
        <v>3</v>
      </c>
      <c r="F16" s="20">
        <f>Operative[[#This Row],[Costo a Notte (€)]]*Operative[[#This Row],[Numero Notti]]</f>
        <v>423</v>
      </c>
      <c r="G16" s="20">
        <f>Operative[[#This Row],[Spesa (€)]]/Operative[[#This Row],[Membri della Famiglia]]</f>
        <v>423</v>
      </c>
      <c r="H16" s="6" t="s">
        <v>20</v>
      </c>
      <c r="I16" s="9">
        <v>26015</v>
      </c>
      <c r="J16" s="8">
        <f ca="1">DATEDIF(Operative[[#This Row],[Data di Nascita]],TODAY(),"Y")</f>
        <v>51</v>
      </c>
      <c r="K16" s="5">
        <v>1</v>
      </c>
      <c r="L16" s="5">
        <v>1</v>
      </c>
      <c r="M16" s="5">
        <v>5</v>
      </c>
      <c r="N16" s="5" t="s">
        <v>16</v>
      </c>
      <c r="O16" s="5" t="s">
        <v>16</v>
      </c>
      <c r="P16" s="5" t="s">
        <v>16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4.25">
      <c r="A17" s="5">
        <v>2468</v>
      </c>
      <c r="B17" s="6" t="s">
        <v>528</v>
      </c>
      <c r="C17" s="6" t="s">
        <v>529</v>
      </c>
      <c r="D17" s="7">
        <v>71</v>
      </c>
      <c r="E17" s="8">
        <v>1</v>
      </c>
      <c r="F17" s="20">
        <f>Operative[[#This Row],[Costo a Notte (€)]]*Operative[[#This Row],[Numero Notti]]</f>
        <v>71</v>
      </c>
      <c r="G17" s="20">
        <f>Operative[[#This Row],[Spesa (€)]]/Operative[[#This Row],[Membri della Famiglia]]</f>
        <v>11.833333333333334</v>
      </c>
      <c r="H17" s="6" t="s">
        <v>147</v>
      </c>
      <c r="I17" s="10">
        <v>32079</v>
      </c>
      <c r="J17" s="8">
        <f ca="1">DATEDIF(Operative[[#This Row],[Data di Nascita]],TODAY(),"Y")</f>
        <v>35</v>
      </c>
      <c r="K17" s="5">
        <v>6</v>
      </c>
      <c r="L17" s="5">
        <v>1</v>
      </c>
      <c r="M17" s="5">
        <v>6</v>
      </c>
      <c r="N17" s="5" t="s">
        <v>17</v>
      </c>
      <c r="O17" s="5" t="s">
        <v>16</v>
      </c>
      <c r="P17" s="5" t="s">
        <v>17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4.25">
      <c r="A18" s="5">
        <v>2498</v>
      </c>
      <c r="B18" s="6" t="s">
        <v>195</v>
      </c>
      <c r="C18" s="6" t="s">
        <v>196</v>
      </c>
      <c r="D18" s="7">
        <v>235</v>
      </c>
      <c r="E18" s="8">
        <v>7</v>
      </c>
      <c r="F18" s="20">
        <f>Operative[[#This Row],[Costo a Notte (€)]]*Operative[[#This Row],[Numero Notti]]</f>
        <v>1645</v>
      </c>
      <c r="G18" s="20">
        <f>Operative[[#This Row],[Spesa (€)]]/Operative[[#This Row],[Membri della Famiglia]]</f>
        <v>329</v>
      </c>
      <c r="H18" s="6" t="s">
        <v>53</v>
      </c>
      <c r="I18" s="9">
        <v>26797</v>
      </c>
      <c r="J18" s="8">
        <f ca="1">DATEDIF(Operative[[#This Row],[Data di Nascita]],TODAY(),"Y")</f>
        <v>49</v>
      </c>
      <c r="K18" s="5">
        <v>5</v>
      </c>
      <c r="L18" s="5">
        <v>2</v>
      </c>
      <c r="M18" s="5">
        <v>7</v>
      </c>
      <c r="N18" s="5" t="s">
        <v>17</v>
      </c>
      <c r="O18" s="5" t="s">
        <v>16</v>
      </c>
      <c r="P18" s="5" t="s">
        <v>17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4.25">
      <c r="A19" s="5">
        <v>2498</v>
      </c>
      <c r="B19" s="6" t="s">
        <v>569</v>
      </c>
      <c r="C19" s="6" t="s">
        <v>570</v>
      </c>
      <c r="D19" s="7">
        <v>173</v>
      </c>
      <c r="E19" s="8">
        <v>10</v>
      </c>
      <c r="F19" s="20">
        <f>Operative[[#This Row],[Costo a Notte (€)]]*Operative[[#This Row],[Numero Notti]]</f>
        <v>1730</v>
      </c>
      <c r="G19" s="20">
        <f>Operative[[#This Row],[Spesa (€)]]/Operative[[#This Row],[Membri della Famiglia]]</f>
        <v>432.5</v>
      </c>
      <c r="H19" s="6" t="s">
        <v>127</v>
      </c>
      <c r="I19" s="9">
        <v>23963</v>
      </c>
      <c r="J19" s="8">
        <f ca="1">DATEDIF(Operative[[#This Row],[Data di Nascita]],TODAY(),"Y")</f>
        <v>57</v>
      </c>
      <c r="K19" s="5">
        <v>4</v>
      </c>
      <c r="L19" s="5">
        <v>5</v>
      </c>
      <c r="M19" s="5">
        <v>10</v>
      </c>
      <c r="N19" s="5" t="s">
        <v>17</v>
      </c>
      <c r="O19" s="5" t="s">
        <v>17</v>
      </c>
      <c r="P19" s="5" t="s">
        <v>17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4.25">
      <c r="A20" s="5">
        <v>2503</v>
      </c>
      <c r="B20" s="6" t="s">
        <v>608</v>
      </c>
      <c r="C20" s="6" t="s">
        <v>609</v>
      </c>
      <c r="D20" s="7">
        <v>293</v>
      </c>
      <c r="E20" s="8">
        <v>5</v>
      </c>
      <c r="F20" s="20">
        <f>Operative[[#This Row],[Costo a Notte (€)]]*Operative[[#This Row],[Numero Notti]]</f>
        <v>1465</v>
      </c>
      <c r="G20" s="20">
        <f>Operative[[#This Row],[Spesa (€)]]/Operative[[#This Row],[Membri della Famiglia]]</f>
        <v>488.33333333333331</v>
      </c>
      <c r="H20" s="6" t="s">
        <v>45</v>
      </c>
      <c r="I20" s="9">
        <v>23941</v>
      </c>
      <c r="J20" s="8">
        <f ca="1">DATEDIF(Operative[[#This Row],[Data di Nascita]],TODAY(),"Y")</f>
        <v>57</v>
      </c>
      <c r="K20" s="5">
        <v>3</v>
      </c>
      <c r="L20" s="5">
        <v>3</v>
      </c>
      <c r="M20" s="5">
        <v>8</v>
      </c>
      <c r="N20" s="5" t="s">
        <v>16</v>
      </c>
      <c r="O20" s="5" t="s">
        <v>17</v>
      </c>
      <c r="P20" s="5" t="s">
        <v>16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4.25">
      <c r="A21" s="5">
        <v>2517</v>
      </c>
      <c r="B21" s="6" t="s">
        <v>437</v>
      </c>
      <c r="C21" s="6" t="s">
        <v>438</v>
      </c>
      <c r="D21" s="7">
        <v>139</v>
      </c>
      <c r="E21" s="8">
        <v>3</v>
      </c>
      <c r="F21" s="20">
        <f>Operative[[#This Row],[Costo a Notte (€)]]*Operative[[#This Row],[Numero Notti]]</f>
        <v>417</v>
      </c>
      <c r="G21" s="20">
        <f>Operative[[#This Row],[Spesa (€)]]/Operative[[#This Row],[Membri della Famiglia]]</f>
        <v>208.5</v>
      </c>
      <c r="H21" s="6" t="s">
        <v>101</v>
      </c>
      <c r="I21" s="9">
        <v>28186</v>
      </c>
      <c r="J21" s="8">
        <f ca="1">DATEDIF(Operative[[#This Row],[Data di Nascita]],TODAY(),"Y")</f>
        <v>46</v>
      </c>
      <c r="K21" s="5">
        <v>2</v>
      </c>
      <c r="L21" s="5">
        <v>5</v>
      </c>
      <c r="M21" s="5">
        <v>8</v>
      </c>
      <c r="N21" s="5" t="s">
        <v>16</v>
      </c>
      <c r="O21" s="5" t="s">
        <v>17</v>
      </c>
      <c r="P21" s="5" t="s">
        <v>17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4.25">
      <c r="A22" s="5">
        <v>2521</v>
      </c>
      <c r="B22" s="6" t="s">
        <v>524</v>
      </c>
      <c r="C22" s="6" t="s">
        <v>525</v>
      </c>
      <c r="D22" s="7">
        <v>263</v>
      </c>
      <c r="E22" s="8">
        <v>9</v>
      </c>
      <c r="F22" s="20">
        <f>Operative[[#This Row],[Costo a Notte (€)]]*Operative[[#This Row],[Numero Notti]]</f>
        <v>2367</v>
      </c>
      <c r="G22" s="20">
        <f>Operative[[#This Row],[Spesa (€)]]/Operative[[#This Row],[Membri della Famiglia]]</f>
        <v>1183.5</v>
      </c>
      <c r="H22" s="6" t="s">
        <v>130</v>
      </c>
      <c r="I22" s="9">
        <v>22719</v>
      </c>
      <c r="J22" s="8">
        <f ca="1">DATEDIF(Operative[[#This Row],[Data di Nascita]],TODAY(),"Y")</f>
        <v>60</v>
      </c>
      <c r="K22" s="5">
        <v>2</v>
      </c>
      <c r="L22" s="5">
        <v>5</v>
      </c>
      <c r="M22" s="5">
        <v>4</v>
      </c>
      <c r="N22" s="5" t="s">
        <v>17</v>
      </c>
      <c r="O22" s="5" t="s">
        <v>17</v>
      </c>
      <c r="P22" s="5" t="s">
        <v>17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4.25">
      <c r="A23" s="5">
        <v>2523</v>
      </c>
      <c r="B23" s="6" t="s">
        <v>160</v>
      </c>
      <c r="C23" s="6" t="s">
        <v>161</v>
      </c>
      <c r="D23" s="7">
        <v>139</v>
      </c>
      <c r="E23" s="8">
        <v>8</v>
      </c>
      <c r="F23" s="20">
        <f>Operative[[#This Row],[Costo a Notte (€)]]*Operative[[#This Row],[Numero Notti]]</f>
        <v>1112</v>
      </c>
      <c r="G23" s="20">
        <f>Operative[[#This Row],[Spesa (€)]]/Operative[[#This Row],[Membri della Famiglia]]</f>
        <v>556</v>
      </c>
      <c r="H23" s="6" t="s">
        <v>23</v>
      </c>
      <c r="I23" s="9">
        <v>33127</v>
      </c>
      <c r="J23" s="8">
        <f ca="1">DATEDIF(Operative[[#This Row],[Data di Nascita]],TODAY(),"Y")</f>
        <v>32</v>
      </c>
      <c r="K23" s="5">
        <v>2</v>
      </c>
      <c r="L23" s="5">
        <v>2</v>
      </c>
      <c r="M23" s="5">
        <v>4</v>
      </c>
      <c r="N23" s="5" t="s">
        <v>17</v>
      </c>
      <c r="O23" s="5" t="s">
        <v>16</v>
      </c>
      <c r="P23" s="5" t="s">
        <v>17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4.25">
      <c r="A24" s="5">
        <v>2531</v>
      </c>
      <c r="B24" s="6" t="s">
        <v>395</v>
      </c>
      <c r="C24" s="6" t="s">
        <v>396</v>
      </c>
      <c r="D24" s="7">
        <v>233</v>
      </c>
      <c r="E24" s="8">
        <v>9</v>
      </c>
      <c r="F24" s="20">
        <f>Operative[[#This Row],[Costo a Notte (€)]]*Operative[[#This Row],[Numero Notti]]</f>
        <v>2097</v>
      </c>
      <c r="G24" s="20">
        <f>Operative[[#This Row],[Spesa (€)]]/Operative[[#This Row],[Membri della Famiglia]]</f>
        <v>699</v>
      </c>
      <c r="H24" s="6" t="s">
        <v>189</v>
      </c>
      <c r="I24" s="9">
        <v>20114</v>
      </c>
      <c r="J24" s="8">
        <f ca="1">DATEDIF(Operative[[#This Row],[Data di Nascita]],TODAY(),"Y")</f>
        <v>68</v>
      </c>
      <c r="K24" s="5">
        <v>3</v>
      </c>
      <c r="L24" s="5">
        <v>3</v>
      </c>
      <c r="M24" s="5">
        <v>2</v>
      </c>
      <c r="N24" s="5" t="s">
        <v>16</v>
      </c>
      <c r="O24" s="5" t="s">
        <v>17</v>
      </c>
      <c r="P24" s="5" t="s">
        <v>17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4.25">
      <c r="A25" s="5">
        <v>2560</v>
      </c>
      <c r="B25" s="6" t="s">
        <v>366</v>
      </c>
      <c r="C25" s="6" t="s">
        <v>367</v>
      </c>
      <c r="D25" s="7">
        <v>125</v>
      </c>
      <c r="E25" s="8">
        <v>7</v>
      </c>
      <c r="F25" s="20">
        <f>Operative[[#This Row],[Costo a Notte (€)]]*Operative[[#This Row],[Numero Notti]]</f>
        <v>875</v>
      </c>
      <c r="G25" s="20">
        <f>Operative[[#This Row],[Spesa (€)]]/Operative[[#This Row],[Membri della Famiglia]]</f>
        <v>437.5</v>
      </c>
      <c r="H25" s="6" t="s">
        <v>45</v>
      </c>
      <c r="I25" s="9">
        <v>30929</v>
      </c>
      <c r="J25" s="8">
        <f ca="1">DATEDIF(Operative[[#This Row],[Data di Nascita]],TODAY(),"Y")</f>
        <v>38</v>
      </c>
      <c r="K25" s="5">
        <v>2</v>
      </c>
      <c r="L25" s="5">
        <v>5</v>
      </c>
      <c r="M25" s="5">
        <v>7</v>
      </c>
      <c r="N25" s="5" t="s">
        <v>16</v>
      </c>
      <c r="O25" s="5" t="s">
        <v>17</v>
      </c>
      <c r="P25" s="5" t="s">
        <v>17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4.25">
      <c r="A26" s="5">
        <v>2565</v>
      </c>
      <c r="B26" s="6" t="s">
        <v>358</v>
      </c>
      <c r="C26" s="11" t="s">
        <v>359</v>
      </c>
      <c r="D26" s="7">
        <v>116</v>
      </c>
      <c r="E26" s="8">
        <v>7</v>
      </c>
      <c r="F26" s="20">
        <f>Operative[[#This Row],[Costo a Notte (€)]]*Operative[[#This Row],[Numero Notti]]</f>
        <v>812</v>
      </c>
      <c r="G26" s="20">
        <f>Operative[[#This Row],[Spesa (€)]]/Operative[[#This Row],[Membri della Famiglia]]</f>
        <v>162.4</v>
      </c>
      <c r="H26" s="6" t="s">
        <v>73</v>
      </c>
      <c r="I26" s="10">
        <v>22246</v>
      </c>
      <c r="J26" s="8">
        <f ca="1">DATEDIF(Operative[[#This Row],[Data di Nascita]],TODAY(),"Y")</f>
        <v>62</v>
      </c>
      <c r="K26" s="5">
        <v>5</v>
      </c>
      <c r="L26" s="5">
        <v>2</v>
      </c>
      <c r="M26" s="5">
        <v>6</v>
      </c>
      <c r="N26" s="5" t="s">
        <v>17</v>
      </c>
      <c r="O26" s="5" t="s">
        <v>17</v>
      </c>
      <c r="P26" s="5" t="s">
        <v>16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4.25">
      <c r="A27" s="5">
        <v>2569</v>
      </c>
      <c r="B27" s="6" t="s">
        <v>255</v>
      </c>
      <c r="C27" s="6" t="s">
        <v>256</v>
      </c>
      <c r="D27" s="7">
        <v>49</v>
      </c>
      <c r="E27" s="8">
        <v>2</v>
      </c>
      <c r="F27" s="20">
        <f>Operative[[#This Row],[Costo a Notte (€)]]*Operative[[#This Row],[Numero Notti]]</f>
        <v>98</v>
      </c>
      <c r="G27" s="20">
        <f>Operative[[#This Row],[Spesa (€)]]/Operative[[#This Row],[Membri della Famiglia]]</f>
        <v>14</v>
      </c>
      <c r="H27" s="6" t="s">
        <v>82</v>
      </c>
      <c r="I27" s="9">
        <v>34932</v>
      </c>
      <c r="J27" s="8">
        <f ca="1">DATEDIF(Operative[[#This Row],[Data di Nascita]],TODAY(),"Y")</f>
        <v>27</v>
      </c>
      <c r="K27" s="5">
        <v>7</v>
      </c>
      <c r="L27" s="5">
        <v>5</v>
      </c>
      <c r="M27" s="5">
        <v>4</v>
      </c>
      <c r="N27" s="5" t="s">
        <v>17</v>
      </c>
      <c r="O27" s="5" t="s">
        <v>17</v>
      </c>
      <c r="P27" s="5" t="s">
        <v>16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25">
      <c r="A28" s="5">
        <v>2582</v>
      </c>
      <c r="B28" s="6" t="s">
        <v>545</v>
      </c>
      <c r="C28" s="6" t="s">
        <v>546</v>
      </c>
      <c r="D28" s="7">
        <v>300</v>
      </c>
      <c r="E28" s="8">
        <v>6</v>
      </c>
      <c r="F28" s="20">
        <f>Operative[[#This Row],[Costo a Notte (€)]]*Operative[[#This Row],[Numero Notti]]</f>
        <v>1800</v>
      </c>
      <c r="G28" s="20">
        <f>Operative[[#This Row],[Spesa (€)]]/Operative[[#This Row],[Membri della Famiglia]]</f>
        <v>300</v>
      </c>
      <c r="H28" s="6" t="s">
        <v>184</v>
      </c>
      <c r="I28" s="9">
        <v>21412</v>
      </c>
      <c r="J28" s="8">
        <f ca="1">DATEDIF(Operative[[#This Row],[Data di Nascita]],TODAY(),"Y")</f>
        <v>64</v>
      </c>
      <c r="K28" s="5">
        <v>6</v>
      </c>
      <c r="L28" s="5">
        <v>4</v>
      </c>
      <c r="M28" s="5">
        <v>9</v>
      </c>
      <c r="N28" s="5" t="s">
        <v>17</v>
      </c>
      <c r="O28" s="5" t="s">
        <v>16</v>
      </c>
      <c r="P28" s="5" t="s">
        <v>16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4.25">
      <c r="A29" s="5">
        <v>2608</v>
      </c>
      <c r="B29" s="6" t="s">
        <v>598</v>
      </c>
      <c r="C29" s="6" t="s">
        <v>377</v>
      </c>
      <c r="D29" s="7">
        <v>231</v>
      </c>
      <c r="E29" s="8">
        <v>7</v>
      </c>
      <c r="F29" s="20">
        <f>Operative[[#This Row],[Costo a Notte (€)]]*Operative[[#This Row],[Numero Notti]]</f>
        <v>1617</v>
      </c>
      <c r="G29" s="20">
        <f>Operative[[#This Row],[Spesa (€)]]/Operative[[#This Row],[Membri della Famiglia]]</f>
        <v>323.39999999999998</v>
      </c>
      <c r="H29" s="6" t="s">
        <v>34</v>
      </c>
      <c r="I29" s="9">
        <v>22918</v>
      </c>
      <c r="J29" s="8">
        <f ca="1">DATEDIF(Operative[[#This Row],[Data di Nascita]],TODAY(),"Y")</f>
        <v>60</v>
      </c>
      <c r="K29" s="5">
        <v>5</v>
      </c>
      <c r="L29" s="5">
        <v>5</v>
      </c>
      <c r="M29" s="5">
        <v>9</v>
      </c>
      <c r="N29" s="5" t="s">
        <v>17</v>
      </c>
      <c r="O29" s="5" t="s">
        <v>16</v>
      </c>
      <c r="P29" s="5" t="s">
        <v>17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25">
      <c r="A30" s="5">
        <v>2611</v>
      </c>
      <c r="B30" s="6" t="s">
        <v>413</v>
      </c>
      <c r="C30" s="6" t="s">
        <v>414</v>
      </c>
      <c r="D30" s="7">
        <v>75</v>
      </c>
      <c r="E30" s="8">
        <v>9</v>
      </c>
      <c r="F30" s="20">
        <f>Operative[[#This Row],[Costo a Notte (€)]]*Operative[[#This Row],[Numero Notti]]</f>
        <v>675</v>
      </c>
      <c r="G30" s="20">
        <f>Operative[[#This Row],[Spesa (€)]]/Operative[[#This Row],[Membri della Famiglia]]</f>
        <v>675</v>
      </c>
      <c r="H30" s="6" t="s">
        <v>40</v>
      </c>
      <c r="I30" s="9">
        <v>29420</v>
      </c>
      <c r="J30" s="8">
        <f ca="1">DATEDIF(Operative[[#This Row],[Data di Nascita]],TODAY(),"Y")</f>
        <v>42</v>
      </c>
      <c r="K30" s="5">
        <v>1</v>
      </c>
      <c r="L30" s="5">
        <v>4</v>
      </c>
      <c r="M30" s="5">
        <v>6</v>
      </c>
      <c r="N30" s="5" t="s">
        <v>17</v>
      </c>
      <c r="O30" s="5" t="s">
        <v>16</v>
      </c>
      <c r="P30" s="5" t="s">
        <v>17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4.25">
      <c r="A31" s="5">
        <v>2629</v>
      </c>
      <c r="B31" s="6" t="s">
        <v>259</v>
      </c>
      <c r="C31" s="6" t="s">
        <v>260</v>
      </c>
      <c r="D31" s="7">
        <v>156</v>
      </c>
      <c r="E31" s="8">
        <v>8</v>
      </c>
      <c r="F31" s="20">
        <f>Operative[[#This Row],[Costo a Notte (€)]]*Operative[[#This Row],[Numero Notti]]</f>
        <v>1248</v>
      </c>
      <c r="G31" s="20">
        <f>Operative[[#This Row],[Spesa (€)]]/Operative[[#This Row],[Membri della Famiglia]]</f>
        <v>178.28571428571428</v>
      </c>
      <c r="H31" s="6" t="s">
        <v>20</v>
      </c>
      <c r="I31" s="10">
        <v>32061</v>
      </c>
      <c r="J31" s="8">
        <f ca="1">DATEDIF(Operative[[#This Row],[Data di Nascita]],TODAY(),"Y")</f>
        <v>35</v>
      </c>
      <c r="K31" s="5">
        <v>7</v>
      </c>
      <c r="L31" s="5">
        <v>4</v>
      </c>
      <c r="M31" s="5">
        <v>4</v>
      </c>
      <c r="N31" s="5" t="s">
        <v>17</v>
      </c>
      <c r="O31" s="5" t="s">
        <v>17</v>
      </c>
      <c r="P31" s="5" t="s">
        <v>16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4.25">
      <c r="A32" s="5">
        <v>2631</v>
      </c>
      <c r="B32" s="6" t="s">
        <v>565</v>
      </c>
      <c r="C32" s="11" t="s">
        <v>566</v>
      </c>
      <c r="D32" s="7">
        <v>245</v>
      </c>
      <c r="E32" s="8">
        <v>9</v>
      </c>
      <c r="F32" s="20">
        <f>Operative[[#This Row],[Costo a Notte (€)]]*Operative[[#This Row],[Numero Notti]]</f>
        <v>2205</v>
      </c>
      <c r="G32" s="20">
        <f>Operative[[#This Row],[Spesa (€)]]/Operative[[#This Row],[Membri della Famiglia]]</f>
        <v>735</v>
      </c>
      <c r="H32" s="6" t="s">
        <v>137</v>
      </c>
      <c r="I32" s="9">
        <v>27960</v>
      </c>
      <c r="J32" s="8">
        <f ca="1">DATEDIF(Operative[[#This Row],[Data di Nascita]],TODAY(),"Y")</f>
        <v>46</v>
      </c>
      <c r="K32" s="5">
        <v>3</v>
      </c>
      <c r="L32" s="5">
        <v>5</v>
      </c>
      <c r="M32" s="5">
        <v>0</v>
      </c>
      <c r="N32" s="5" t="s">
        <v>17</v>
      </c>
      <c r="O32" s="5" t="s">
        <v>17</v>
      </c>
      <c r="P32" s="5" t="s">
        <v>17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4.25">
      <c r="A33" s="5">
        <v>2640</v>
      </c>
      <c r="B33" s="6" t="s">
        <v>445</v>
      </c>
      <c r="C33" s="6" t="s">
        <v>446</v>
      </c>
      <c r="D33" s="7">
        <v>178</v>
      </c>
      <c r="E33" s="8">
        <v>7</v>
      </c>
      <c r="F33" s="20">
        <f>Operative[[#This Row],[Costo a Notte (€)]]*Operative[[#This Row],[Numero Notti]]</f>
        <v>1246</v>
      </c>
      <c r="G33" s="20">
        <f>Operative[[#This Row],[Spesa (€)]]/Operative[[#This Row],[Membri della Famiglia]]</f>
        <v>249.2</v>
      </c>
      <c r="H33" s="6" t="s">
        <v>127</v>
      </c>
      <c r="I33" s="10">
        <v>33220</v>
      </c>
      <c r="J33" s="8">
        <f ca="1">DATEDIF(Operative[[#This Row],[Data di Nascita]],TODAY(),"Y")</f>
        <v>32</v>
      </c>
      <c r="K33" s="5">
        <v>5</v>
      </c>
      <c r="L33" s="5">
        <v>2</v>
      </c>
      <c r="M33" s="5">
        <v>7</v>
      </c>
      <c r="N33" s="5" t="s">
        <v>17</v>
      </c>
      <c r="O33" s="5" t="s">
        <v>16</v>
      </c>
      <c r="P33" s="5" t="s">
        <v>16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4.25">
      <c r="A34" s="5">
        <v>2653</v>
      </c>
      <c r="B34" s="6" t="s">
        <v>231</v>
      </c>
      <c r="C34" s="6" t="s">
        <v>232</v>
      </c>
      <c r="D34" s="7">
        <v>188</v>
      </c>
      <c r="E34" s="8">
        <v>3</v>
      </c>
      <c r="F34" s="20">
        <f>Operative[[#This Row],[Costo a Notte (€)]]*Operative[[#This Row],[Numero Notti]]</f>
        <v>564</v>
      </c>
      <c r="G34" s="20">
        <f>Operative[[#This Row],[Spesa (€)]]/Operative[[#This Row],[Membri della Famiglia]]</f>
        <v>94</v>
      </c>
      <c r="H34" s="6" t="s">
        <v>127</v>
      </c>
      <c r="I34" s="9">
        <v>32536</v>
      </c>
      <c r="J34" s="8">
        <f ca="1">DATEDIF(Operative[[#This Row],[Data di Nascita]],TODAY(),"Y")</f>
        <v>34</v>
      </c>
      <c r="K34" s="5">
        <v>6</v>
      </c>
      <c r="L34" s="5">
        <v>5</v>
      </c>
      <c r="M34" s="5">
        <v>4</v>
      </c>
      <c r="N34" s="5" t="s">
        <v>16</v>
      </c>
      <c r="O34" s="5" t="s">
        <v>16</v>
      </c>
      <c r="P34" s="5" t="s">
        <v>16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4.25">
      <c r="A35" s="5">
        <v>2657</v>
      </c>
      <c r="B35" s="6" t="s">
        <v>95</v>
      </c>
      <c r="C35" s="6" t="s">
        <v>96</v>
      </c>
      <c r="D35" s="7">
        <v>254</v>
      </c>
      <c r="E35" s="8">
        <v>2</v>
      </c>
      <c r="F35" s="20">
        <f>Operative[[#This Row],[Costo a Notte (€)]]*Operative[[#This Row],[Numero Notti]]</f>
        <v>508</v>
      </c>
      <c r="G35" s="20">
        <f>Operative[[#This Row],[Spesa (€)]]/Operative[[#This Row],[Membri della Famiglia]]</f>
        <v>101.6</v>
      </c>
      <c r="H35" s="6" t="s">
        <v>53</v>
      </c>
      <c r="I35" s="9">
        <v>33258</v>
      </c>
      <c r="J35" s="8">
        <f ca="1">DATEDIF(Operative[[#This Row],[Data di Nascita]],TODAY(),"Y")</f>
        <v>32</v>
      </c>
      <c r="K35" s="5">
        <v>5</v>
      </c>
      <c r="L35" s="5">
        <v>2</v>
      </c>
      <c r="M35" s="5">
        <v>8</v>
      </c>
      <c r="N35" s="5" t="s">
        <v>16</v>
      </c>
      <c r="O35" s="5" t="s">
        <v>17</v>
      </c>
      <c r="P35" s="5" t="s">
        <v>16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4.25">
      <c r="A36" s="5">
        <v>2672</v>
      </c>
      <c r="B36" s="6" t="s">
        <v>302</v>
      </c>
      <c r="C36" s="11" t="s">
        <v>303</v>
      </c>
      <c r="D36" s="7">
        <v>165</v>
      </c>
      <c r="E36" s="8">
        <v>3</v>
      </c>
      <c r="F36" s="20">
        <f>Operative[[#This Row],[Costo a Notte (€)]]*Operative[[#This Row],[Numero Notti]]</f>
        <v>495</v>
      </c>
      <c r="G36" s="20">
        <f>Operative[[#This Row],[Spesa (€)]]/Operative[[#This Row],[Membri della Famiglia]]</f>
        <v>82.5</v>
      </c>
      <c r="H36" s="6" t="s">
        <v>23</v>
      </c>
      <c r="I36" s="9">
        <v>20917</v>
      </c>
      <c r="J36" s="8">
        <f ca="1">DATEDIF(Operative[[#This Row],[Data di Nascita]],TODAY(),"Y")</f>
        <v>65</v>
      </c>
      <c r="K36" s="5">
        <v>6</v>
      </c>
      <c r="L36" s="5">
        <v>2</v>
      </c>
      <c r="M36" s="5">
        <v>2</v>
      </c>
      <c r="N36" s="5" t="s">
        <v>16</v>
      </c>
      <c r="O36" s="5" t="s">
        <v>16</v>
      </c>
      <c r="P36" s="5" t="s">
        <v>17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4.25">
      <c r="A37" s="5">
        <v>2674</v>
      </c>
      <c r="B37" s="6" t="s">
        <v>586</v>
      </c>
      <c r="C37" s="6" t="s">
        <v>587</v>
      </c>
      <c r="D37" s="7">
        <v>257</v>
      </c>
      <c r="E37" s="8">
        <v>9</v>
      </c>
      <c r="F37" s="20">
        <f>Operative[[#This Row],[Costo a Notte (€)]]*Operative[[#This Row],[Numero Notti]]</f>
        <v>2313</v>
      </c>
      <c r="G37" s="20">
        <f>Operative[[#This Row],[Spesa (€)]]/Operative[[#This Row],[Membri della Famiglia]]</f>
        <v>771</v>
      </c>
      <c r="H37" s="6" t="s">
        <v>76</v>
      </c>
      <c r="I37" s="9">
        <v>29807</v>
      </c>
      <c r="J37" s="8">
        <f ca="1">DATEDIF(Operative[[#This Row],[Data di Nascita]],TODAY(),"Y")</f>
        <v>41</v>
      </c>
      <c r="K37" s="5">
        <v>3</v>
      </c>
      <c r="L37" s="5">
        <v>3</v>
      </c>
      <c r="M37" s="5">
        <v>7</v>
      </c>
      <c r="N37" s="5" t="s">
        <v>17</v>
      </c>
      <c r="O37" s="5" t="s">
        <v>17</v>
      </c>
      <c r="P37" s="5" t="s">
        <v>16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4.25">
      <c r="A38" s="5">
        <v>2680</v>
      </c>
      <c r="B38" s="6" t="s">
        <v>553</v>
      </c>
      <c r="C38" s="6" t="s">
        <v>554</v>
      </c>
      <c r="D38" s="7">
        <v>167</v>
      </c>
      <c r="E38" s="8">
        <v>10</v>
      </c>
      <c r="F38" s="20">
        <f>Operative[[#This Row],[Costo a Notte (€)]]*Operative[[#This Row],[Numero Notti]]</f>
        <v>1670</v>
      </c>
      <c r="G38" s="20">
        <f>Operative[[#This Row],[Spesa (€)]]/Operative[[#This Row],[Membri della Famiglia]]</f>
        <v>556.66666666666663</v>
      </c>
      <c r="H38" s="6" t="s">
        <v>127</v>
      </c>
      <c r="I38" s="9">
        <v>34517</v>
      </c>
      <c r="J38" s="8">
        <f ca="1">DATEDIF(Operative[[#This Row],[Data di Nascita]],TODAY(),"Y")</f>
        <v>28</v>
      </c>
      <c r="K38" s="5">
        <v>3</v>
      </c>
      <c r="L38" s="5">
        <v>1</v>
      </c>
      <c r="M38" s="5">
        <v>6</v>
      </c>
      <c r="N38" s="5" t="s">
        <v>17</v>
      </c>
      <c r="O38" s="5" t="s">
        <v>16</v>
      </c>
      <c r="P38" s="5" t="s">
        <v>17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4.25">
      <c r="A39" s="5">
        <v>2688</v>
      </c>
      <c r="B39" s="6" t="s">
        <v>267</v>
      </c>
      <c r="C39" s="6" t="s">
        <v>268</v>
      </c>
      <c r="D39" s="7">
        <v>227</v>
      </c>
      <c r="E39" s="8">
        <v>9</v>
      </c>
      <c r="F39" s="20">
        <f>Operative[[#This Row],[Costo a Notte (€)]]*Operative[[#This Row],[Numero Notti]]</f>
        <v>2043</v>
      </c>
      <c r="G39" s="20">
        <f>Operative[[#This Row],[Spesa (€)]]/Operative[[#This Row],[Membri della Famiglia]]</f>
        <v>510.75</v>
      </c>
      <c r="H39" s="6" t="s">
        <v>23</v>
      </c>
      <c r="I39" s="9">
        <v>21827</v>
      </c>
      <c r="J39" s="8">
        <f ca="1">DATEDIF(Operative[[#This Row],[Data di Nascita]],TODAY(),"Y")</f>
        <v>63</v>
      </c>
      <c r="K39" s="5">
        <v>4</v>
      </c>
      <c r="L39" s="5">
        <v>2</v>
      </c>
      <c r="M39" s="5">
        <v>1</v>
      </c>
      <c r="N39" s="5" t="s">
        <v>16</v>
      </c>
      <c r="O39" s="5" t="s">
        <v>16</v>
      </c>
      <c r="P39" s="5" t="s">
        <v>16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4.25">
      <c r="A40" s="5">
        <v>2713</v>
      </c>
      <c r="B40" s="6" t="s">
        <v>156</v>
      </c>
      <c r="C40" s="6" t="s">
        <v>157</v>
      </c>
      <c r="D40" s="7">
        <v>40</v>
      </c>
      <c r="E40" s="8">
        <v>7</v>
      </c>
      <c r="F40" s="20">
        <f>Operative[[#This Row],[Costo a Notte (€)]]*Operative[[#This Row],[Numero Notti]]</f>
        <v>280</v>
      </c>
      <c r="G40" s="20">
        <f>Operative[[#This Row],[Spesa (€)]]/Operative[[#This Row],[Membri della Famiglia]]</f>
        <v>140</v>
      </c>
      <c r="H40" s="6" t="s">
        <v>45</v>
      </c>
      <c r="I40" s="10">
        <v>33204</v>
      </c>
      <c r="J40" s="8">
        <f ca="1">DATEDIF(Operative[[#This Row],[Data di Nascita]],TODAY(),"Y")</f>
        <v>32</v>
      </c>
      <c r="K40" s="5">
        <v>2</v>
      </c>
      <c r="L40" s="5">
        <v>2</v>
      </c>
      <c r="M40" s="5">
        <v>1</v>
      </c>
      <c r="N40" s="5" t="s">
        <v>16</v>
      </c>
      <c r="O40" s="5" t="s">
        <v>16</v>
      </c>
      <c r="P40" s="5" t="s">
        <v>16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4.25">
      <c r="A41" s="5">
        <v>2722</v>
      </c>
      <c r="B41" s="6" t="s">
        <v>532</v>
      </c>
      <c r="C41" s="6" t="s">
        <v>236</v>
      </c>
      <c r="D41" s="7">
        <v>122</v>
      </c>
      <c r="E41" s="8">
        <v>2</v>
      </c>
      <c r="F41" s="20">
        <f>Operative[[#This Row],[Costo a Notte (€)]]*Operative[[#This Row],[Numero Notti]]</f>
        <v>244</v>
      </c>
      <c r="G41" s="20">
        <f>Operative[[#This Row],[Spesa (€)]]/Operative[[#This Row],[Membri della Famiglia]]</f>
        <v>34.857142857142854</v>
      </c>
      <c r="H41" s="6" t="s">
        <v>124</v>
      </c>
      <c r="I41" s="9">
        <v>28383</v>
      </c>
      <c r="J41" s="8">
        <f ca="1">DATEDIF(Operative[[#This Row],[Data di Nascita]],TODAY(),"Y")</f>
        <v>45</v>
      </c>
      <c r="K41" s="5">
        <v>7</v>
      </c>
      <c r="L41" s="5">
        <v>4</v>
      </c>
      <c r="M41" s="5">
        <v>9</v>
      </c>
      <c r="N41" s="5" t="s">
        <v>17</v>
      </c>
      <c r="O41" s="5" t="s">
        <v>16</v>
      </c>
      <c r="P41" s="5" t="s">
        <v>17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4.25">
      <c r="A42" s="5">
        <v>2731</v>
      </c>
      <c r="B42" s="6" t="s">
        <v>245</v>
      </c>
      <c r="C42" s="6" t="s">
        <v>42</v>
      </c>
      <c r="D42" s="7">
        <v>222</v>
      </c>
      <c r="E42" s="8">
        <v>10</v>
      </c>
      <c r="F42" s="20">
        <f>Operative[[#This Row],[Costo a Notte (€)]]*Operative[[#This Row],[Numero Notti]]</f>
        <v>2220</v>
      </c>
      <c r="G42" s="20">
        <f>Operative[[#This Row],[Spesa (€)]]/Operative[[#This Row],[Membri della Famiglia]]</f>
        <v>740</v>
      </c>
      <c r="H42" s="6" t="s">
        <v>246</v>
      </c>
      <c r="I42" s="10">
        <v>34649</v>
      </c>
      <c r="J42" s="8">
        <f ca="1">DATEDIF(Operative[[#This Row],[Data di Nascita]],TODAY(),"Y")</f>
        <v>28</v>
      </c>
      <c r="K42" s="5">
        <v>3</v>
      </c>
      <c r="L42" s="5">
        <v>3</v>
      </c>
      <c r="M42" s="5">
        <v>8</v>
      </c>
      <c r="N42" s="5" t="s">
        <v>16</v>
      </c>
      <c r="O42" s="5" t="s">
        <v>17</v>
      </c>
      <c r="P42" s="5" t="s">
        <v>16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4.25">
      <c r="A43" s="5">
        <v>2739</v>
      </c>
      <c r="B43" s="6" t="s">
        <v>199</v>
      </c>
      <c r="C43" s="6" t="s">
        <v>200</v>
      </c>
      <c r="D43" s="7">
        <v>68</v>
      </c>
      <c r="E43" s="8">
        <v>6</v>
      </c>
      <c r="F43" s="20">
        <f>Operative[[#This Row],[Costo a Notte (€)]]*Operative[[#This Row],[Numero Notti]]</f>
        <v>408</v>
      </c>
      <c r="G43" s="20">
        <f>Operative[[#This Row],[Spesa (€)]]/Operative[[#This Row],[Membri della Famiglia]]</f>
        <v>136</v>
      </c>
      <c r="H43" s="6" t="s">
        <v>34</v>
      </c>
      <c r="I43" s="9">
        <v>21271</v>
      </c>
      <c r="J43" s="8">
        <f ca="1">DATEDIF(Operative[[#This Row],[Data di Nascita]],TODAY(),"Y")</f>
        <v>64</v>
      </c>
      <c r="K43" s="5">
        <v>3</v>
      </c>
      <c r="L43" s="5">
        <v>4</v>
      </c>
      <c r="M43" s="5">
        <v>9</v>
      </c>
      <c r="N43" s="5" t="s">
        <v>17</v>
      </c>
      <c r="O43" s="5" t="s">
        <v>16</v>
      </c>
      <c r="P43" s="5" t="s">
        <v>17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4.25">
      <c r="A44" s="5">
        <v>2766</v>
      </c>
      <c r="B44" s="6" t="s">
        <v>158</v>
      </c>
      <c r="C44" s="6" t="s">
        <v>159</v>
      </c>
      <c r="D44" s="7">
        <v>140</v>
      </c>
      <c r="E44" s="8">
        <v>2</v>
      </c>
      <c r="F44" s="20">
        <f>Operative[[#This Row],[Costo a Notte (€)]]*Operative[[#This Row],[Numero Notti]]</f>
        <v>280</v>
      </c>
      <c r="G44" s="20">
        <f>Operative[[#This Row],[Spesa (€)]]/Operative[[#This Row],[Membri della Famiglia]]</f>
        <v>280</v>
      </c>
      <c r="H44" s="6" t="s">
        <v>101</v>
      </c>
      <c r="I44" s="10">
        <v>30986</v>
      </c>
      <c r="J44" s="8">
        <f ca="1">DATEDIF(Operative[[#This Row],[Data di Nascita]],TODAY(),"Y")</f>
        <v>38</v>
      </c>
      <c r="K44" s="5">
        <v>1</v>
      </c>
      <c r="L44" s="5">
        <v>2</v>
      </c>
      <c r="M44" s="5">
        <v>1</v>
      </c>
      <c r="N44" s="5" t="s">
        <v>17</v>
      </c>
      <c r="O44" s="5" t="s">
        <v>16</v>
      </c>
      <c r="P44" s="5" t="s">
        <v>16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4.25">
      <c r="A45" s="5">
        <v>2786</v>
      </c>
      <c r="B45" s="6" t="s">
        <v>378</v>
      </c>
      <c r="C45" s="6" t="s">
        <v>379</v>
      </c>
      <c r="D45" s="7">
        <v>236</v>
      </c>
      <c r="E45" s="8">
        <v>10</v>
      </c>
      <c r="F45" s="20">
        <f>Operative[[#This Row],[Costo a Notte (€)]]*Operative[[#This Row],[Numero Notti]]</f>
        <v>2360</v>
      </c>
      <c r="G45" s="20">
        <f>Operative[[#This Row],[Spesa (€)]]/Operative[[#This Row],[Membri della Famiglia]]</f>
        <v>393.33333333333331</v>
      </c>
      <c r="H45" s="6" t="s">
        <v>34</v>
      </c>
      <c r="I45" s="9">
        <v>26474</v>
      </c>
      <c r="J45" s="8">
        <f ca="1">DATEDIF(Operative[[#This Row],[Data di Nascita]],TODAY(),"Y")</f>
        <v>50</v>
      </c>
      <c r="K45" s="5">
        <v>6</v>
      </c>
      <c r="L45" s="5">
        <v>3</v>
      </c>
      <c r="M45" s="5">
        <v>3</v>
      </c>
      <c r="N45" s="5" t="s">
        <v>17</v>
      </c>
      <c r="O45" s="5" t="s">
        <v>16</v>
      </c>
      <c r="P45" s="5" t="s">
        <v>17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4.25">
      <c r="A46" s="5">
        <v>2790</v>
      </c>
      <c r="B46" s="6" t="s">
        <v>169</v>
      </c>
      <c r="C46" s="6" t="s">
        <v>170</v>
      </c>
      <c r="D46" s="7">
        <v>284</v>
      </c>
      <c r="E46" s="8">
        <v>1</v>
      </c>
      <c r="F46" s="20">
        <f>Operative[[#This Row],[Costo a Notte (€)]]*Operative[[#This Row],[Numero Notti]]</f>
        <v>284</v>
      </c>
      <c r="G46" s="20">
        <f>Operative[[#This Row],[Spesa (€)]]/Operative[[#This Row],[Membri della Famiglia]]</f>
        <v>284</v>
      </c>
      <c r="H46" s="6" t="s">
        <v>29</v>
      </c>
      <c r="I46" s="9">
        <v>29686</v>
      </c>
      <c r="J46" s="8">
        <f ca="1">DATEDIF(Operative[[#This Row],[Data di Nascita]],TODAY(),"Y")</f>
        <v>41</v>
      </c>
      <c r="K46" s="5">
        <v>1</v>
      </c>
      <c r="L46" s="5">
        <v>3</v>
      </c>
      <c r="M46" s="5">
        <v>6</v>
      </c>
      <c r="N46" s="5" t="s">
        <v>16</v>
      </c>
      <c r="O46" s="5" t="s">
        <v>16</v>
      </c>
      <c r="P46" s="5" t="s">
        <v>17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4.25">
      <c r="A47" s="5">
        <v>2792</v>
      </c>
      <c r="B47" s="6" t="s">
        <v>122</v>
      </c>
      <c r="C47" s="6" t="s">
        <v>123</v>
      </c>
      <c r="D47" s="7">
        <v>177</v>
      </c>
      <c r="E47" s="8">
        <v>3</v>
      </c>
      <c r="F47" s="20">
        <f>Operative[[#This Row],[Costo a Notte (€)]]*Operative[[#This Row],[Numero Notti]]</f>
        <v>531</v>
      </c>
      <c r="G47" s="20">
        <f>Operative[[#This Row],[Spesa (€)]]/Operative[[#This Row],[Membri della Famiglia]]</f>
        <v>75.857142857142861</v>
      </c>
      <c r="H47" s="6" t="s">
        <v>124</v>
      </c>
      <c r="I47" s="9">
        <v>20320</v>
      </c>
      <c r="J47" s="8">
        <f ca="1">DATEDIF(Operative[[#This Row],[Data di Nascita]],TODAY(),"Y")</f>
        <v>67</v>
      </c>
      <c r="K47" s="5">
        <v>7</v>
      </c>
      <c r="L47" s="5">
        <v>4</v>
      </c>
      <c r="M47" s="5">
        <v>1</v>
      </c>
      <c r="N47" s="5" t="s">
        <v>17</v>
      </c>
      <c r="O47" s="5" t="s">
        <v>17</v>
      </c>
      <c r="P47" s="5" t="s">
        <v>17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4.25">
      <c r="A48" s="5">
        <v>2797</v>
      </c>
      <c r="B48" s="6" t="s">
        <v>41</v>
      </c>
      <c r="C48" s="6" t="s">
        <v>42</v>
      </c>
      <c r="D48" s="7">
        <v>300</v>
      </c>
      <c r="E48" s="8">
        <v>1</v>
      </c>
      <c r="F48" s="20">
        <f>Operative[[#This Row],[Costo a Notte (€)]]*Operative[[#This Row],[Numero Notti]]</f>
        <v>300</v>
      </c>
      <c r="G48" s="20">
        <f>Operative[[#This Row],[Spesa (€)]]/Operative[[#This Row],[Membri della Famiglia]]</f>
        <v>75</v>
      </c>
      <c r="H48" s="6" t="s">
        <v>37</v>
      </c>
      <c r="I48" s="9">
        <v>24873</v>
      </c>
      <c r="J48" s="8">
        <f ca="1">DATEDIF(Operative[[#This Row],[Data di Nascita]],TODAY(),"Y")</f>
        <v>55</v>
      </c>
      <c r="K48" s="5">
        <v>4</v>
      </c>
      <c r="L48" s="5">
        <v>3</v>
      </c>
      <c r="M48" s="5">
        <v>1</v>
      </c>
      <c r="N48" s="5" t="s">
        <v>17</v>
      </c>
      <c r="O48" s="5" t="s">
        <v>17</v>
      </c>
      <c r="P48" s="5" t="s">
        <v>16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4.25">
      <c r="A49" s="5">
        <v>2798</v>
      </c>
      <c r="B49" s="6" t="s">
        <v>618</v>
      </c>
      <c r="C49" s="6" t="s">
        <v>619</v>
      </c>
      <c r="D49" s="7">
        <v>277</v>
      </c>
      <c r="E49" s="8">
        <v>10</v>
      </c>
      <c r="F49" s="20">
        <f>Operative[[#This Row],[Costo a Notte (€)]]*Operative[[#This Row],[Numero Notti]]</f>
        <v>2770</v>
      </c>
      <c r="G49" s="20">
        <f>Operative[[#This Row],[Spesa (€)]]/Operative[[#This Row],[Membri della Famiglia]]</f>
        <v>692.5</v>
      </c>
      <c r="H49" s="6" t="s">
        <v>109</v>
      </c>
      <c r="I49" s="9">
        <v>22448</v>
      </c>
      <c r="J49" s="8">
        <f ca="1">DATEDIF(Operative[[#This Row],[Data di Nascita]],TODAY(),"Y")</f>
        <v>61</v>
      </c>
      <c r="K49" s="5">
        <v>4</v>
      </c>
      <c r="L49" s="5">
        <v>2</v>
      </c>
      <c r="M49" s="5">
        <v>1</v>
      </c>
      <c r="N49" s="5" t="s">
        <v>16</v>
      </c>
      <c r="O49" s="5" t="s">
        <v>16</v>
      </c>
      <c r="P49" s="5" t="s">
        <v>16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4.25">
      <c r="A50" s="5">
        <v>2800</v>
      </c>
      <c r="B50" s="6" t="s">
        <v>257</v>
      </c>
      <c r="C50" s="11" t="s">
        <v>258</v>
      </c>
      <c r="D50" s="7">
        <v>38</v>
      </c>
      <c r="E50" s="8">
        <v>8</v>
      </c>
      <c r="F50" s="20">
        <f>Operative[[#This Row],[Costo a Notte (€)]]*Operative[[#This Row],[Numero Notti]]</f>
        <v>304</v>
      </c>
      <c r="G50" s="20">
        <f>Operative[[#This Row],[Spesa (€)]]/Operative[[#This Row],[Membri della Famiglia]]</f>
        <v>304</v>
      </c>
      <c r="H50" s="6" t="s">
        <v>67</v>
      </c>
      <c r="I50" s="10">
        <v>20817</v>
      </c>
      <c r="J50" s="8">
        <f ca="1">DATEDIF(Operative[[#This Row],[Data di Nascita]],TODAY(),"Y")</f>
        <v>66</v>
      </c>
      <c r="K50" s="5">
        <v>1</v>
      </c>
      <c r="L50" s="5">
        <v>5</v>
      </c>
      <c r="M50" s="5">
        <v>4</v>
      </c>
      <c r="N50" s="5" t="s">
        <v>16</v>
      </c>
      <c r="O50" s="5" t="s">
        <v>16</v>
      </c>
      <c r="P50" s="5" t="s">
        <v>16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4.25">
      <c r="A51" s="5">
        <v>2800</v>
      </c>
      <c r="B51" s="6" t="s">
        <v>116</v>
      </c>
      <c r="C51" s="6" t="s">
        <v>117</v>
      </c>
      <c r="D51" s="7">
        <v>101</v>
      </c>
      <c r="E51" s="8">
        <v>8</v>
      </c>
      <c r="F51" s="20">
        <f>Operative[[#This Row],[Costo a Notte (€)]]*Operative[[#This Row],[Numero Notti]]</f>
        <v>808</v>
      </c>
      <c r="G51" s="20">
        <f>Operative[[#This Row],[Spesa (€)]]/Operative[[#This Row],[Membri della Famiglia]]</f>
        <v>202</v>
      </c>
      <c r="H51" s="6" t="s">
        <v>40</v>
      </c>
      <c r="I51" s="9">
        <v>21855</v>
      </c>
      <c r="J51" s="8">
        <f ca="1">DATEDIF(Operative[[#This Row],[Data di Nascita]],TODAY(),"Y")</f>
        <v>63</v>
      </c>
      <c r="K51" s="5">
        <v>4</v>
      </c>
      <c r="L51" s="5">
        <v>1</v>
      </c>
      <c r="M51" s="5">
        <v>0</v>
      </c>
      <c r="N51" s="5" t="s">
        <v>17</v>
      </c>
      <c r="O51" s="5" t="s">
        <v>17</v>
      </c>
      <c r="P51" s="5" t="s">
        <v>17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4.25">
      <c r="A52" s="5">
        <v>2810</v>
      </c>
      <c r="B52" s="6" t="s">
        <v>497</v>
      </c>
      <c r="C52" s="6" t="s">
        <v>293</v>
      </c>
      <c r="D52" s="7">
        <v>153</v>
      </c>
      <c r="E52" s="8">
        <v>3</v>
      </c>
      <c r="F52" s="20">
        <f>Operative[[#This Row],[Costo a Notte (€)]]*Operative[[#This Row],[Numero Notti]]</f>
        <v>459</v>
      </c>
      <c r="G52" s="20">
        <f>Operative[[#This Row],[Spesa (€)]]/Operative[[#This Row],[Membri della Famiglia]]</f>
        <v>65.571428571428569</v>
      </c>
      <c r="H52" s="6" t="s">
        <v>34</v>
      </c>
      <c r="I52" s="9">
        <v>32740</v>
      </c>
      <c r="J52" s="8">
        <f ca="1">DATEDIF(Operative[[#This Row],[Data di Nascita]],TODAY(),"Y")</f>
        <v>33</v>
      </c>
      <c r="K52" s="5">
        <v>7</v>
      </c>
      <c r="L52" s="5">
        <v>2</v>
      </c>
      <c r="M52" s="5">
        <v>2</v>
      </c>
      <c r="N52" s="5" t="s">
        <v>17</v>
      </c>
      <c r="O52" s="5" t="s">
        <v>16</v>
      </c>
      <c r="P52" s="5" t="s">
        <v>16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4.25">
      <c r="A53" s="5">
        <v>2841</v>
      </c>
      <c r="B53" s="6" t="s">
        <v>602</v>
      </c>
      <c r="C53" s="6" t="s">
        <v>603</v>
      </c>
      <c r="D53" s="7">
        <v>256</v>
      </c>
      <c r="E53" s="8">
        <v>2</v>
      </c>
      <c r="F53" s="20">
        <f>Operative[[#This Row],[Costo a Notte (€)]]*Operative[[#This Row],[Numero Notti]]</f>
        <v>512</v>
      </c>
      <c r="G53" s="20">
        <f>Operative[[#This Row],[Spesa (€)]]/Operative[[#This Row],[Membri della Famiglia]]</f>
        <v>256</v>
      </c>
      <c r="H53" s="6" t="s">
        <v>184</v>
      </c>
      <c r="I53" s="10">
        <v>30650</v>
      </c>
      <c r="J53" s="8">
        <f ca="1">DATEDIF(Operative[[#This Row],[Data di Nascita]],TODAY(),"Y")</f>
        <v>39</v>
      </c>
      <c r="K53" s="5">
        <v>2</v>
      </c>
      <c r="L53" s="5">
        <v>3</v>
      </c>
      <c r="M53" s="5">
        <v>0</v>
      </c>
      <c r="N53" s="5" t="s">
        <v>16</v>
      </c>
      <c r="O53" s="5" t="s">
        <v>16</v>
      </c>
      <c r="P53" s="5" t="s">
        <v>16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4.25">
      <c r="A54" s="5">
        <v>2844</v>
      </c>
      <c r="B54" s="6" t="s">
        <v>68</v>
      </c>
      <c r="C54" s="6" t="s">
        <v>69</v>
      </c>
      <c r="D54" s="7">
        <v>53</v>
      </c>
      <c r="E54" s="8">
        <v>8</v>
      </c>
      <c r="F54" s="20">
        <f>Operative[[#This Row],[Costo a Notte (€)]]*Operative[[#This Row],[Numero Notti]]</f>
        <v>424</v>
      </c>
      <c r="G54" s="20">
        <f>Operative[[#This Row],[Spesa (€)]]/Operative[[#This Row],[Membri della Famiglia]]</f>
        <v>141.33333333333334</v>
      </c>
      <c r="H54" s="6" t="s">
        <v>70</v>
      </c>
      <c r="I54" s="9">
        <v>29697</v>
      </c>
      <c r="J54" s="8">
        <f ca="1">DATEDIF(Operative[[#This Row],[Data di Nascita]],TODAY(),"Y")</f>
        <v>41</v>
      </c>
      <c r="K54" s="5">
        <v>3</v>
      </c>
      <c r="L54" s="5">
        <v>4</v>
      </c>
      <c r="M54" s="5">
        <v>5</v>
      </c>
      <c r="N54" s="5" t="s">
        <v>16</v>
      </c>
      <c r="O54" s="5" t="s">
        <v>16</v>
      </c>
      <c r="P54" s="5" t="s">
        <v>16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4.25">
      <c r="A55" s="5">
        <v>2845</v>
      </c>
      <c r="B55" s="6" t="s">
        <v>604</v>
      </c>
      <c r="C55" s="6" t="s">
        <v>605</v>
      </c>
      <c r="D55" s="7">
        <v>176</v>
      </c>
      <c r="E55" s="8">
        <v>10</v>
      </c>
      <c r="F55" s="20">
        <f>Operative[[#This Row],[Costo a Notte (€)]]*Operative[[#This Row],[Numero Notti]]</f>
        <v>1760</v>
      </c>
      <c r="G55" s="20">
        <f>Operative[[#This Row],[Spesa (€)]]/Operative[[#This Row],[Membri della Famiglia]]</f>
        <v>880</v>
      </c>
      <c r="H55" s="6" t="s">
        <v>94</v>
      </c>
      <c r="I55" s="9">
        <v>24906</v>
      </c>
      <c r="J55" s="8">
        <f ca="1">DATEDIF(Operative[[#This Row],[Data di Nascita]],TODAY(),"Y")</f>
        <v>54</v>
      </c>
      <c r="K55" s="5">
        <v>2</v>
      </c>
      <c r="L55" s="5">
        <v>4</v>
      </c>
      <c r="M55" s="5">
        <v>0</v>
      </c>
      <c r="N55" s="5" t="s">
        <v>16</v>
      </c>
      <c r="O55" s="5" t="s">
        <v>16</v>
      </c>
      <c r="P55" s="5" t="s">
        <v>16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4.25">
      <c r="A56" s="5">
        <v>2888</v>
      </c>
      <c r="B56" s="6" t="s">
        <v>99</v>
      </c>
      <c r="C56" s="6" t="s">
        <v>100</v>
      </c>
      <c r="D56" s="7">
        <v>271</v>
      </c>
      <c r="E56" s="8">
        <v>3</v>
      </c>
      <c r="F56" s="20">
        <f>Operative[[#This Row],[Costo a Notte (€)]]*Operative[[#This Row],[Numero Notti]]</f>
        <v>813</v>
      </c>
      <c r="G56" s="20">
        <f>Operative[[#This Row],[Spesa (€)]]/Operative[[#This Row],[Membri della Famiglia]]</f>
        <v>813</v>
      </c>
      <c r="H56" s="6" t="s">
        <v>101</v>
      </c>
      <c r="I56" s="10">
        <v>26644</v>
      </c>
      <c r="J56" s="8">
        <f ca="1">DATEDIF(Operative[[#This Row],[Data di Nascita]],TODAY(),"Y")</f>
        <v>50</v>
      </c>
      <c r="K56" s="5">
        <v>1</v>
      </c>
      <c r="L56" s="5">
        <v>1</v>
      </c>
      <c r="M56" s="5">
        <v>2</v>
      </c>
      <c r="N56" s="5" t="s">
        <v>17</v>
      </c>
      <c r="O56" s="5" t="s">
        <v>16</v>
      </c>
      <c r="P56" s="5" t="s">
        <v>16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4.25">
      <c r="A57" s="5">
        <v>2888</v>
      </c>
      <c r="B57" s="6" t="s">
        <v>626</v>
      </c>
      <c r="C57" s="6" t="s">
        <v>627</v>
      </c>
      <c r="D57" s="7">
        <v>157</v>
      </c>
      <c r="E57" s="8">
        <v>9</v>
      </c>
      <c r="F57" s="20">
        <f>Operative[[#This Row],[Costo a Notte (€)]]*Operative[[#This Row],[Numero Notti]]</f>
        <v>1413</v>
      </c>
      <c r="G57" s="20">
        <f>Operative[[#This Row],[Spesa (€)]]/Operative[[#This Row],[Membri della Famiglia]]</f>
        <v>201.85714285714286</v>
      </c>
      <c r="H57" s="6" t="s">
        <v>67</v>
      </c>
      <c r="I57" s="9">
        <v>32849</v>
      </c>
      <c r="J57" s="8">
        <f ca="1">DATEDIF(Operative[[#This Row],[Data di Nascita]],TODAY(),"Y")</f>
        <v>33</v>
      </c>
      <c r="K57" s="5">
        <v>7</v>
      </c>
      <c r="L57" s="5">
        <v>5</v>
      </c>
      <c r="M57" s="5">
        <v>2</v>
      </c>
      <c r="N57" s="5" t="s">
        <v>16</v>
      </c>
      <c r="O57" s="5" t="s">
        <v>17</v>
      </c>
      <c r="P57" s="5" t="s">
        <v>17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4.25">
      <c r="A58" s="5">
        <v>2894</v>
      </c>
      <c r="B58" s="6" t="s">
        <v>253</v>
      </c>
      <c r="C58" s="6" t="s">
        <v>254</v>
      </c>
      <c r="D58" s="7">
        <v>32</v>
      </c>
      <c r="E58" s="8">
        <v>8</v>
      </c>
      <c r="F58" s="20">
        <f>Operative[[#This Row],[Costo a Notte (€)]]*Operative[[#This Row],[Numero Notti]]</f>
        <v>256</v>
      </c>
      <c r="G58" s="20">
        <f>Operative[[#This Row],[Spesa (€)]]/Operative[[#This Row],[Membri della Famiglia]]</f>
        <v>64</v>
      </c>
      <c r="H58" s="6" t="s">
        <v>164</v>
      </c>
      <c r="I58" s="9">
        <v>30823</v>
      </c>
      <c r="J58" s="8">
        <f ca="1">DATEDIF(Operative[[#This Row],[Data di Nascita]],TODAY(),"Y")</f>
        <v>38</v>
      </c>
      <c r="K58" s="5">
        <v>4</v>
      </c>
      <c r="L58" s="5">
        <v>5</v>
      </c>
      <c r="M58" s="5">
        <v>2</v>
      </c>
      <c r="N58" s="5" t="s">
        <v>17</v>
      </c>
      <c r="O58" s="5" t="s">
        <v>16</v>
      </c>
      <c r="P58" s="5" t="s">
        <v>17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4.25">
      <c r="A59" s="5">
        <v>2911</v>
      </c>
      <c r="B59" s="6" t="s">
        <v>277</v>
      </c>
      <c r="C59" s="6" t="s">
        <v>278</v>
      </c>
      <c r="D59" s="7">
        <v>24</v>
      </c>
      <c r="E59" s="8">
        <v>9</v>
      </c>
      <c r="F59" s="20">
        <f>Operative[[#This Row],[Costo a Notte (€)]]*Operative[[#This Row],[Numero Notti]]</f>
        <v>216</v>
      </c>
      <c r="G59" s="20">
        <f>Operative[[#This Row],[Spesa (€)]]/Operative[[#This Row],[Membri della Famiglia]]</f>
        <v>43.2</v>
      </c>
      <c r="H59" s="6" t="s">
        <v>189</v>
      </c>
      <c r="I59" s="10">
        <v>23356</v>
      </c>
      <c r="J59" s="8">
        <f ca="1">DATEDIF(Operative[[#This Row],[Data di Nascita]],TODAY(),"Y")</f>
        <v>59</v>
      </c>
      <c r="K59" s="5">
        <v>5</v>
      </c>
      <c r="L59" s="5">
        <v>1</v>
      </c>
      <c r="M59" s="5">
        <v>0</v>
      </c>
      <c r="N59" s="5" t="s">
        <v>16</v>
      </c>
      <c r="O59" s="5" t="s">
        <v>16</v>
      </c>
      <c r="P59" s="5" t="s">
        <v>16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4.25">
      <c r="A60" s="5">
        <v>2918</v>
      </c>
      <c r="B60" s="6" t="s">
        <v>563</v>
      </c>
      <c r="C60" s="6" t="s">
        <v>564</v>
      </c>
      <c r="D60" s="7">
        <v>208</v>
      </c>
      <c r="E60" s="8">
        <v>8</v>
      </c>
      <c r="F60" s="20">
        <f>Operative[[#This Row],[Costo a Notte (€)]]*Operative[[#This Row],[Numero Notti]]</f>
        <v>1664</v>
      </c>
      <c r="G60" s="20">
        <f>Operative[[#This Row],[Spesa (€)]]/Operative[[#This Row],[Membri della Famiglia]]</f>
        <v>332.8</v>
      </c>
      <c r="H60" s="6" t="s">
        <v>15</v>
      </c>
      <c r="I60" s="9">
        <v>29792</v>
      </c>
      <c r="J60" s="8">
        <f ca="1">DATEDIF(Operative[[#This Row],[Data di Nascita]],TODAY(),"Y")</f>
        <v>41</v>
      </c>
      <c r="K60" s="5">
        <v>5</v>
      </c>
      <c r="L60" s="5">
        <v>2</v>
      </c>
      <c r="M60" s="5">
        <v>2</v>
      </c>
      <c r="N60" s="5" t="s">
        <v>17</v>
      </c>
      <c r="O60" s="5" t="s">
        <v>16</v>
      </c>
      <c r="P60" s="5" t="s">
        <v>16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4.25">
      <c r="A61" s="5">
        <v>2966</v>
      </c>
      <c r="B61" s="6" t="s">
        <v>580</v>
      </c>
      <c r="C61" s="6" t="s">
        <v>581</v>
      </c>
      <c r="D61" s="7">
        <v>152</v>
      </c>
      <c r="E61" s="8">
        <v>9</v>
      </c>
      <c r="F61" s="20">
        <f>Operative[[#This Row],[Costo a Notte (€)]]*Operative[[#This Row],[Numero Notti]]</f>
        <v>1368</v>
      </c>
      <c r="G61" s="20">
        <f>Operative[[#This Row],[Spesa (€)]]/Operative[[#This Row],[Membri della Famiglia]]</f>
        <v>342</v>
      </c>
      <c r="H61" s="6" t="s">
        <v>291</v>
      </c>
      <c r="I61" s="9">
        <v>27245</v>
      </c>
      <c r="J61" s="8">
        <f ca="1">DATEDIF(Operative[[#This Row],[Data di Nascita]],TODAY(),"Y")</f>
        <v>48</v>
      </c>
      <c r="K61" s="5">
        <v>4</v>
      </c>
      <c r="L61" s="5">
        <v>2</v>
      </c>
      <c r="M61" s="5">
        <v>8</v>
      </c>
      <c r="N61" s="5" t="s">
        <v>16</v>
      </c>
      <c r="O61" s="5" t="s">
        <v>17</v>
      </c>
      <c r="P61" s="5" t="s">
        <v>16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4.25">
      <c r="A62" s="5">
        <v>2983</v>
      </c>
      <c r="B62" s="6" t="s">
        <v>481</v>
      </c>
      <c r="C62" s="6" t="s">
        <v>482</v>
      </c>
      <c r="D62" s="7">
        <v>88</v>
      </c>
      <c r="E62" s="8">
        <v>2</v>
      </c>
      <c r="F62" s="20">
        <f>Operative[[#This Row],[Costo a Notte (€)]]*Operative[[#This Row],[Numero Notti]]</f>
        <v>176</v>
      </c>
      <c r="G62" s="20">
        <f>Operative[[#This Row],[Spesa (€)]]/Operative[[#This Row],[Membri della Famiglia]]</f>
        <v>88</v>
      </c>
      <c r="H62" s="6" t="s">
        <v>94</v>
      </c>
      <c r="I62" s="9">
        <v>33547</v>
      </c>
      <c r="J62" s="8">
        <f ca="1">DATEDIF(Operative[[#This Row],[Data di Nascita]],TODAY(),"Y")</f>
        <v>31</v>
      </c>
      <c r="K62" s="5">
        <v>2</v>
      </c>
      <c r="L62" s="5">
        <v>4</v>
      </c>
      <c r="M62" s="5">
        <v>5</v>
      </c>
      <c r="N62" s="5" t="s">
        <v>16</v>
      </c>
      <c r="O62" s="5" t="s">
        <v>16</v>
      </c>
      <c r="P62" s="5" t="s">
        <v>16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4.25">
      <c r="A63" s="5">
        <v>2986</v>
      </c>
      <c r="B63" s="6" t="s">
        <v>197</v>
      </c>
      <c r="C63" s="6" t="s">
        <v>198</v>
      </c>
      <c r="D63" s="7">
        <v>226</v>
      </c>
      <c r="E63" s="8">
        <v>1</v>
      </c>
      <c r="F63" s="20">
        <f>Operative[[#This Row],[Costo a Notte (€)]]*Operative[[#This Row],[Numero Notti]]</f>
        <v>226</v>
      </c>
      <c r="G63" s="20">
        <f>Operative[[#This Row],[Spesa (€)]]/Operative[[#This Row],[Membri della Famiglia]]</f>
        <v>56.5</v>
      </c>
      <c r="H63" s="6" t="s">
        <v>53</v>
      </c>
      <c r="I63" s="9">
        <v>27105</v>
      </c>
      <c r="J63" s="8">
        <f ca="1">DATEDIF(Operative[[#This Row],[Data di Nascita]],TODAY(),"Y")</f>
        <v>48</v>
      </c>
      <c r="K63" s="5">
        <v>4</v>
      </c>
      <c r="L63" s="5">
        <v>1</v>
      </c>
      <c r="M63" s="5">
        <v>2</v>
      </c>
      <c r="N63" s="5" t="s">
        <v>16</v>
      </c>
      <c r="O63" s="5" t="s">
        <v>16</v>
      </c>
      <c r="P63" s="5" t="s">
        <v>16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4.25">
      <c r="A64" s="5">
        <v>2998</v>
      </c>
      <c r="B64" s="6" t="s">
        <v>241</v>
      </c>
      <c r="C64" s="6" t="s">
        <v>242</v>
      </c>
      <c r="D64" s="7">
        <v>189</v>
      </c>
      <c r="E64" s="8">
        <v>10</v>
      </c>
      <c r="F64" s="20">
        <f>Operative[[#This Row],[Costo a Notte (€)]]*Operative[[#This Row],[Numero Notti]]</f>
        <v>1890</v>
      </c>
      <c r="G64" s="20">
        <f>Operative[[#This Row],[Spesa (€)]]/Operative[[#This Row],[Membri della Famiglia]]</f>
        <v>1890</v>
      </c>
      <c r="H64" s="6" t="s">
        <v>194</v>
      </c>
      <c r="I64" s="9">
        <v>32702</v>
      </c>
      <c r="J64" s="8">
        <f ca="1">DATEDIF(Operative[[#This Row],[Data di Nascita]],TODAY(),"Y")</f>
        <v>33</v>
      </c>
      <c r="K64" s="5">
        <v>1</v>
      </c>
      <c r="L64" s="5">
        <v>3</v>
      </c>
      <c r="M64" s="5">
        <v>2</v>
      </c>
      <c r="N64" s="5" t="s">
        <v>16</v>
      </c>
      <c r="O64" s="5" t="s">
        <v>17</v>
      </c>
      <c r="P64" s="5" t="s">
        <v>16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4.25">
      <c r="A65" s="5">
        <v>3005</v>
      </c>
      <c r="B65" s="6" t="s">
        <v>575</v>
      </c>
      <c r="C65" s="6" t="s">
        <v>576</v>
      </c>
      <c r="D65" s="7">
        <v>218</v>
      </c>
      <c r="E65" s="8">
        <v>10</v>
      </c>
      <c r="F65" s="20">
        <f>Operative[[#This Row],[Costo a Notte (€)]]*Operative[[#This Row],[Numero Notti]]</f>
        <v>2180</v>
      </c>
      <c r="G65" s="20">
        <f>Operative[[#This Row],[Spesa (€)]]/Operative[[#This Row],[Membri della Famiglia]]</f>
        <v>363.33333333333331</v>
      </c>
      <c r="H65" s="6" t="s">
        <v>45</v>
      </c>
      <c r="I65" s="10">
        <v>31771</v>
      </c>
      <c r="J65" s="8">
        <f ca="1">DATEDIF(Operative[[#This Row],[Data di Nascita]],TODAY(),"Y")</f>
        <v>36</v>
      </c>
      <c r="K65" s="5">
        <v>6</v>
      </c>
      <c r="L65" s="5">
        <v>5</v>
      </c>
      <c r="M65" s="5">
        <v>7</v>
      </c>
      <c r="N65" s="5" t="s">
        <v>17</v>
      </c>
      <c r="O65" s="5" t="s">
        <v>16</v>
      </c>
      <c r="P65" s="5" t="s">
        <v>17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4.25">
      <c r="A66" s="5">
        <v>3011</v>
      </c>
      <c r="B66" s="6" t="s">
        <v>539</v>
      </c>
      <c r="C66" s="6" t="s">
        <v>540</v>
      </c>
      <c r="D66" s="7">
        <v>222</v>
      </c>
      <c r="E66" s="8">
        <v>7</v>
      </c>
      <c r="F66" s="20">
        <f>Operative[[#This Row],[Costo a Notte (€)]]*Operative[[#This Row],[Numero Notti]]</f>
        <v>1554</v>
      </c>
      <c r="G66" s="20">
        <f>Operative[[#This Row],[Spesa (€)]]/Operative[[#This Row],[Membri della Famiglia]]</f>
        <v>310.8</v>
      </c>
      <c r="H66" s="6" t="s">
        <v>147</v>
      </c>
      <c r="I66" s="9">
        <v>32425</v>
      </c>
      <c r="J66" s="8">
        <f ca="1">DATEDIF(Operative[[#This Row],[Data di Nascita]],TODAY(),"Y")</f>
        <v>34</v>
      </c>
      <c r="K66" s="5">
        <v>5</v>
      </c>
      <c r="L66" s="5">
        <v>3</v>
      </c>
      <c r="M66" s="5">
        <v>6</v>
      </c>
      <c r="N66" s="5" t="s">
        <v>16</v>
      </c>
      <c r="O66" s="5" t="s">
        <v>17</v>
      </c>
      <c r="P66" s="5" t="s">
        <v>16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4.25">
      <c r="A67" s="5">
        <v>3022</v>
      </c>
      <c r="B67" s="6" t="s">
        <v>187</v>
      </c>
      <c r="C67" s="6" t="s">
        <v>188</v>
      </c>
      <c r="D67" s="7">
        <v>150</v>
      </c>
      <c r="E67" s="8">
        <v>3</v>
      </c>
      <c r="F67" s="20">
        <f>Operative[[#This Row],[Costo a Notte (€)]]*Operative[[#This Row],[Numero Notti]]</f>
        <v>450</v>
      </c>
      <c r="G67" s="20">
        <f>Operative[[#This Row],[Spesa (€)]]/Operative[[#This Row],[Membri della Famiglia]]</f>
        <v>75</v>
      </c>
      <c r="H67" s="6" t="s">
        <v>189</v>
      </c>
      <c r="I67" s="9">
        <v>32170</v>
      </c>
      <c r="J67" s="8">
        <f ca="1">DATEDIF(Operative[[#This Row],[Data di Nascita]],TODAY(),"Y")</f>
        <v>35</v>
      </c>
      <c r="K67" s="5">
        <v>6</v>
      </c>
      <c r="L67" s="5">
        <v>3</v>
      </c>
      <c r="M67" s="5">
        <v>0</v>
      </c>
      <c r="N67" s="5" t="s">
        <v>17</v>
      </c>
      <c r="O67" s="5" t="s">
        <v>16</v>
      </c>
      <c r="P67" s="5" t="s">
        <v>16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4.25">
      <c r="A68" s="5">
        <v>3074</v>
      </c>
      <c r="B68" s="6" t="s">
        <v>477</v>
      </c>
      <c r="C68" s="6" t="s">
        <v>353</v>
      </c>
      <c r="D68" s="7">
        <v>199</v>
      </c>
      <c r="E68" s="8">
        <v>9</v>
      </c>
      <c r="F68" s="20">
        <f>Operative[[#This Row],[Costo a Notte (€)]]*Operative[[#This Row],[Numero Notti]]</f>
        <v>1791</v>
      </c>
      <c r="G68" s="20">
        <f>Operative[[#This Row],[Spesa (€)]]/Operative[[#This Row],[Membri della Famiglia]]</f>
        <v>358.2</v>
      </c>
      <c r="H68" s="6" t="s">
        <v>29</v>
      </c>
      <c r="I68" s="10">
        <v>34637</v>
      </c>
      <c r="J68" s="8">
        <f ca="1">DATEDIF(Operative[[#This Row],[Data di Nascita]],TODAY(),"Y")</f>
        <v>28</v>
      </c>
      <c r="K68" s="5">
        <v>5</v>
      </c>
      <c r="L68" s="5">
        <v>5</v>
      </c>
      <c r="M68" s="5">
        <v>6</v>
      </c>
      <c r="N68" s="5" t="s">
        <v>17</v>
      </c>
      <c r="O68" s="5" t="s">
        <v>17</v>
      </c>
      <c r="P68" s="5" t="s">
        <v>16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4.25">
      <c r="A69" s="5">
        <v>3083</v>
      </c>
      <c r="B69" s="6" t="s">
        <v>537</v>
      </c>
      <c r="C69" s="6" t="s">
        <v>538</v>
      </c>
      <c r="D69" s="7">
        <v>129</v>
      </c>
      <c r="E69" s="8">
        <v>1</v>
      </c>
      <c r="F69" s="20">
        <f>Operative[[#This Row],[Costo a Notte (€)]]*Operative[[#This Row],[Numero Notti]]</f>
        <v>129</v>
      </c>
      <c r="G69" s="20">
        <f>Operative[[#This Row],[Spesa (€)]]/Operative[[#This Row],[Membri della Famiglia]]</f>
        <v>21.5</v>
      </c>
      <c r="H69" s="6" t="s">
        <v>67</v>
      </c>
      <c r="I69" s="9">
        <v>20849</v>
      </c>
      <c r="J69" s="8">
        <f ca="1">DATEDIF(Operative[[#This Row],[Data di Nascita]],TODAY(),"Y")</f>
        <v>66</v>
      </c>
      <c r="K69" s="5">
        <v>6</v>
      </c>
      <c r="L69" s="5">
        <v>4</v>
      </c>
      <c r="M69" s="5">
        <v>9</v>
      </c>
      <c r="N69" s="5" t="s">
        <v>16</v>
      </c>
      <c r="O69" s="5" t="s">
        <v>16</v>
      </c>
      <c r="P69" s="5" t="s">
        <v>16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4.25">
      <c r="A70" s="5">
        <v>3088</v>
      </c>
      <c r="B70" s="6" t="s">
        <v>433</v>
      </c>
      <c r="C70" s="11" t="s">
        <v>434</v>
      </c>
      <c r="D70" s="7">
        <v>122</v>
      </c>
      <c r="E70" s="8">
        <v>1</v>
      </c>
      <c r="F70" s="20">
        <f>Operative[[#This Row],[Costo a Notte (€)]]*Operative[[#This Row],[Numero Notti]]</f>
        <v>122</v>
      </c>
      <c r="G70" s="20">
        <f>Operative[[#This Row],[Spesa (€)]]/Operative[[#This Row],[Membri della Famiglia]]</f>
        <v>61</v>
      </c>
      <c r="H70" s="6" t="s">
        <v>291</v>
      </c>
      <c r="I70" s="10">
        <v>32074</v>
      </c>
      <c r="J70" s="8">
        <f ca="1">DATEDIF(Operative[[#This Row],[Data di Nascita]],TODAY(),"Y")</f>
        <v>35</v>
      </c>
      <c r="K70" s="5">
        <v>2</v>
      </c>
      <c r="L70" s="5">
        <v>3</v>
      </c>
      <c r="M70" s="5">
        <v>6</v>
      </c>
      <c r="N70" s="5" t="s">
        <v>17</v>
      </c>
      <c r="O70" s="5" t="s">
        <v>17</v>
      </c>
      <c r="P70" s="5" t="s">
        <v>17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4.25">
      <c r="A71" s="5">
        <v>3092</v>
      </c>
      <c r="B71" s="6" t="s">
        <v>344</v>
      </c>
      <c r="C71" s="6" t="s">
        <v>345</v>
      </c>
      <c r="D71" s="7">
        <v>105</v>
      </c>
      <c r="E71" s="8">
        <v>4</v>
      </c>
      <c r="F71" s="20">
        <f>Operative[[#This Row],[Costo a Notte (€)]]*Operative[[#This Row],[Numero Notti]]</f>
        <v>420</v>
      </c>
      <c r="G71" s="20">
        <f>Operative[[#This Row],[Spesa (€)]]/Operative[[#This Row],[Membri della Famiglia]]</f>
        <v>420</v>
      </c>
      <c r="H71" s="6" t="s">
        <v>20</v>
      </c>
      <c r="I71" s="9">
        <v>34761</v>
      </c>
      <c r="J71" s="8">
        <f ca="1">DATEDIF(Operative[[#This Row],[Data di Nascita]],TODAY(),"Y")</f>
        <v>28</v>
      </c>
      <c r="K71" s="5">
        <v>1</v>
      </c>
      <c r="L71" s="5">
        <v>1</v>
      </c>
      <c r="M71" s="5">
        <v>7</v>
      </c>
      <c r="N71" s="5" t="s">
        <v>17</v>
      </c>
      <c r="O71" s="5" t="s">
        <v>17</v>
      </c>
      <c r="P71" s="5" t="s">
        <v>16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4.25">
      <c r="A72" s="5">
        <v>3116</v>
      </c>
      <c r="B72" s="6" t="s">
        <v>427</v>
      </c>
      <c r="C72" s="6" t="s">
        <v>428</v>
      </c>
      <c r="D72" s="7">
        <v>20</v>
      </c>
      <c r="E72" s="8">
        <v>5</v>
      </c>
      <c r="F72" s="20">
        <f>Operative[[#This Row],[Costo a Notte (€)]]*Operative[[#This Row],[Numero Notti]]</f>
        <v>100</v>
      </c>
      <c r="G72" s="20">
        <f>Operative[[#This Row],[Spesa (€)]]/Operative[[#This Row],[Membri della Famiglia]]</f>
        <v>25</v>
      </c>
      <c r="H72" s="6" t="s">
        <v>124</v>
      </c>
      <c r="I72" s="9">
        <v>27124</v>
      </c>
      <c r="J72" s="8">
        <f ca="1">DATEDIF(Operative[[#This Row],[Data di Nascita]],TODAY(),"Y")</f>
        <v>48</v>
      </c>
      <c r="K72" s="5">
        <v>4</v>
      </c>
      <c r="L72" s="5">
        <v>3</v>
      </c>
      <c r="M72" s="5">
        <v>10</v>
      </c>
      <c r="N72" s="5" t="s">
        <v>17</v>
      </c>
      <c r="O72" s="5" t="s">
        <v>17</v>
      </c>
      <c r="P72" s="5" t="s">
        <v>16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4.25">
      <c r="A73" s="5">
        <v>3123</v>
      </c>
      <c r="B73" s="6" t="s">
        <v>35</v>
      </c>
      <c r="C73" s="6" t="s">
        <v>36</v>
      </c>
      <c r="D73" s="7">
        <v>264</v>
      </c>
      <c r="E73" s="8">
        <v>10</v>
      </c>
      <c r="F73" s="20">
        <f>Operative[[#This Row],[Costo a Notte (€)]]*Operative[[#This Row],[Numero Notti]]</f>
        <v>2640</v>
      </c>
      <c r="G73" s="20">
        <f>Operative[[#This Row],[Spesa (€)]]/Operative[[#This Row],[Membri della Famiglia]]</f>
        <v>880</v>
      </c>
      <c r="H73" s="6" t="s">
        <v>37</v>
      </c>
      <c r="I73" s="9">
        <v>30938</v>
      </c>
      <c r="J73" s="8">
        <f ca="1">DATEDIF(Operative[[#This Row],[Data di Nascita]],TODAY(),"Y")</f>
        <v>38</v>
      </c>
      <c r="K73" s="5">
        <v>3</v>
      </c>
      <c r="L73" s="5">
        <v>1</v>
      </c>
      <c r="M73" s="5">
        <v>1</v>
      </c>
      <c r="N73" s="5" t="s">
        <v>16</v>
      </c>
      <c r="O73" s="5" t="s">
        <v>16</v>
      </c>
      <c r="P73" s="5" t="s">
        <v>17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4.25">
      <c r="A74" s="5">
        <v>3128</v>
      </c>
      <c r="B74" s="6" t="s">
        <v>320</v>
      </c>
      <c r="C74" s="6" t="s">
        <v>321</v>
      </c>
      <c r="D74" s="7">
        <v>245</v>
      </c>
      <c r="E74" s="8">
        <v>6</v>
      </c>
      <c r="F74" s="20">
        <f>Operative[[#This Row],[Costo a Notte (€)]]*Operative[[#This Row],[Numero Notti]]</f>
        <v>1470</v>
      </c>
      <c r="G74" s="20">
        <f>Operative[[#This Row],[Spesa (€)]]/Operative[[#This Row],[Membri della Famiglia]]</f>
        <v>1470</v>
      </c>
      <c r="H74" s="6" t="s">
        <v>29</v>
      </c>
      <c r="I74" s="9">
        <v>32935</v>
      </c>
      <c r="J74" s="8">
        <f ca="1">DATEDIF(Operative[[#This Row],[Data di Nascita]],TODAY(),"Y")</f>
        <v>33</v>
      </c>
      <c r="K74" s="5">
        <v>1</v>
      </c>
      <c r="L74" s="5">
        <v>5</v>
      </c>
      <c r="M74" s="5">
        <v>9</v>
      </c>
      <c r="N74" s="5" t="s">
        <v>17</v>
      </c>
      <c r="O74" s="5" t="s">
        <v>16</v>
      </c>
      <c r="P74" s="5" t="s">
        <v>17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4.25">
      <c r="A75" s="5">
        <v>3133</v>
      </c>
      <c r="B75" s="6" t="s">
        <v>549</v>
      </c>
      <c r="C75" s="6" t="s">
        <v>550</v>
      </c>
      <c r="D75" s="7">
        <v>67</v>
      </c>
      <c r="E75" s="8">
        <v>3</v>
      </c>
      <c r="F75" s="20">
        <f>Operative[[#This Row],[Costo a Notte (€)]]*Operative[[#This Row],[Numero Notti]]</f>
        <v>201</v>
      </c>
      <c r="G75" s="20">
        <f>Operative[[#This Row],[Spesa (€)]]/Operative[[#This Row],[Membri della Famiglia]]</f>
        <v>28.714285714285715</v>
      </c>
      <c r="H75" s="6" t="s">
        <v>189</v>
      </c>
      <c r="I75" s="9">
        <v>23159</v>
      </c>
      <c r="J75" s="8">
        <f ca="1">DATEDIF(Operative[[#This Row],[Data di Nascita]],TODAY(),"Y")</f>
        <v>59</v>
      </c>
      <c r="K75" s="5">
        <v>7</v>
      </c>
      <c r="L75" s="5">
        <v>5</v>
      </c>
      <c r="M75" s="5">
        <v>8</v>
      </c>
      <c r="N75" s="5" t="s">
        <v>17</v>
      </c>
      <c r="O75" s="5" t="s">
        <v>17</v>
      </c>
      <c r="P75" s="5" t="s">
        <v>17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4.25">
      <c r="A76" s="5">
        <v>3144</v>
      </c>
      <c r="B76" s="6" t="s">
        <v>83</v>
      </c>
      <c r="C76" s="6" t="s">
        <v>84</v>
      </c>
      <c r="D76" s="7">
        <v>286</v>
      </c>
      <c r="E76" s="8">
        <v>10</v>
      </c>
      <c r="F76" s="20">
        <f>Operative[[#This Row],[Costo a Notte (€)]]*Operative[[#This Row],[Numero Notti]]</f>
        <v>2860</v>
      </c>
      <c r="G76" s="20">
        <f>Operative[[#This Row],[Spesa (€)]]/Operative[[#This Row],[Membri della Famiglia]]</f>
        <v>2860</v>
      </c>
      <c r="H76" s="6" t="s">
        <v>20</v>
      </c>
      <c r="I76" s="9">
        <v>23574</v>
      </c>
      <c r="J76" s="8">
        <f ca="1">DATEDIF(Operative[[#This Row],[Data di Nascita]],TODAY(),"Y")</f>
        <v>58</v>
      </c>
      <c r="K76" s="5">
        <v>1</v>
      </c>
      <c r="L76" s="5">
        <v>1</v>
      </c>
      <c r="M76" s="5">
        <v>3</v>
      </c>
      <c r="N76" s="5" t="s">
        <v>16</v>
      </c>
      <c r="O76" s="5" t="s">
        <v>16</v>
      </c>
      <c r="P76" s="5" t="s">
        <v>17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4.25">
      <c r="A77" s="5">
        <v>3150</v>
      </c>
      <c r="B77" s="6" t="s">
        <v>384</v>
      </c>
      <c r="C77" s="6" t="s">
        <v>385</v>
      </c>
      <c r="D77" s="7">
        <v>51</v>
      </c>
      <c r="E77" s="8">
        <v>8</v>
      </c>
      <c r="F77" s="20">
        <f>Operative[[#This Row],[Costo a Notte (€)]]*Operative[[#This Row],[Numero Notti]]</f>
        <v>408</v>
      </c>
      <c r="G77" s="20">
        <f>Operative[[#This Row],[Spesa (€)]]/Operative[[#This Row],[Membri della Famiglia]]</f>
        <v>408</v>
      </c>
      <c r="H77" s="6" t="s">
        <v>70</v>
      </c>
      <c r="I77" s="9">
        <v>22688</v>
      </c>
      <c r="J77" s="8">
        <f ca="1">DATEDIF(Operative[[#This Row],[Data di Nascita]],TODAY(),"Y")</f>
        <v>61</v>
      </c>
      <c r="K77" s="5">
        <v>1</v>
      </c>
      <c r="L77" s="5">
        <v>4</v>
      </c>
      <c r="M77" s="5">
        <v>7</v>
      </c>
      <c r="N77" s="5" t="s">
        <v>17</v>
      </c>
      <c r="O77" s="5" t="s">
        <v>17</v>
      </c>
      <c r="P77" s="5" t="s">
        <v>17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4.25">
      <c r="A78" s="5">
        <v>3151</v>
      </c>
      <c r="B78" s="6" t="s">
        <v>577</v>
      </c>
      <c r="C78" s="6" t="s">
        <v>578</v>
      </c>
      <c r="D78" s="7">
        <v>295</v>
      </c>
      <c r="E78" s="8">
        <v>8</v>
      </c>
      <c r="F78" s="20">
        <f>Operative[[#This Row],[Costo a Notte (€)]]*Operative[[#This Row],[Numero Notti]]</f>
        <v>2360</v>
      </c>
      <c r="G78" s="20">
        <f>Operative[[#This Row],[Spesa (€)]]/Operative[[#This Row],[Membri della Famiglia]]</f>
        <v>1180</v>
      </c>
      <c r="H78" s="6" t="s">
        <v>246</v>
      </c>
      <c r="I78" s="9">
        <v>32044</v>
      </c>
      <c r="J78" s="8">
        <f ca="1">DATEDIF(Operative[[#This Row],[Data di Nascita]],TODAY(),"Y")</f>
        <v>35</v>
      </c>
      <c r="K78" s="5">
        <v>2</v>
      </c>
      <c r="L78" s="5">
        <v>2</v>
      </c>
      <c r="M78" s="5">
        <v>6</v>
      </c>
      <c r="N78" s="5" t="s">
        <v>17</v>
      </c>
      <c r="O78" s="5" t="s">
        <v>16</v>
      </c>
      <c r="P78" s="5" t="s">
        <v>16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4.25">
      <c r="A79" s="5">
        <v>3188</v>
      </c>
      <c r="B79" s="6" t="s">
        <v>251</v>
      </c>
      <c r="C79" s="6" t="s">
        <v>252</v>
      </c>
      <c r="D79" s="7">
        <v>89</v>
      </c>
      <c r="E79" s="8">
        <v>9</v>
      </c>
      <c r="F79" s="20">
        <f>Operative[[#This Row],[Costo a Notte (€)]]*Operative[[#This Row],[Numero Notti]]</f>
        <v>801</v>
      </c>
      <c r="G79" s="20">
        <f>Operative[[#This Row],[Spesa (€)]]/Operative[[#This Row],[Membri della Famiglia]]</f>
        <v>801</v>
      </c>
      <c r="H79" s="6" t="s">
        <v>73</v>
      </c>
      <c r="I79" s="9">
        <v>20919</v>
      </c>
      <c r="J79" s="8">
        <f ca="1">DATEDIF(Operative[[#This Row],[Data di Nascita]],TODAY(),"Y")</f>
        <v>65</v>
      </c>
      <c r="K79" s="5">
        <v>1</v>
      </c>
      <c r="L79" s="5">
        <v>3</v>
      </c>
      <c r="M79" s="5">
        <v>7</v>
      </c>
      <c r="N79" s="5" t="s">
        <v>16</v>
      </c>
      <c r="O79" s="5" t="s">
        <v>16</v>
      </c>
      <c r="P79" s="5" t="s">
        <v>17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4.25">
      <c r="A80" s="5">
        <v>3193</v>
      </c>
      <c r="B80" s="6" t="s">
        <v>167</v>
      </c>
      <c r="C80" s="11" t="s">
        <v>168</v>
      </c>
      <c r="D80" s="7">
        <v>36</v>
      </c>
      <c r="E80" s="8">
        <v>5</v>
      </c>
      <c r="F80" s="20">
        <f>Operative[[#This Row],[Costo a Notte (€)]]*Operative[[#This Row],[Numero Notti]]</f>
        <v>180</v>
      </c>
      <c r="G80" s="20">
        <f>Operative[[#This Row],[Spesa (€)]]/Operative[[#This Row],[Membri della Famiglia]]</f>
        <v>45</v>
      </c>
      <c r="H80" s="6" t="s">
        <v>94</v>
      </c>
      <c r="I80" s="9">
        <v>28734</v>
      </c>
      <c r="J80" s="8">
        <f ca="1">DATEDIF(Operative[[#This Row],[Data di Nascita]],TODAY(),"Y")</f>
        <v>44</v>
      </c>
      <c r="K80" s="5">
        <v>4</v>
      </c>
      <c r="L80" s="5">
        <v>5</v>
      </c>
      <c r="M80" s="5">
        <v>10</v>
      </c>
      <c r="N80" s="5" t="s">
        <v>17</v>
      </c>
      <c r="O80" s="5" t="s">
        <v>16</v>
      </c>
      <c r="P80" s="5" t="s">
        <v>16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4.25">
      <c r="A81" s="5">
        <v>3233</v>
      </c>
      <c r="B81" s="6" t="s">
        <v>275</v>
      </c>
      <c r="C81" s="6" t="s">
        <v>276</v>
      </c>
      <c r="D81" s="7">
        <v>250</v>
      </c>
      <c r="E81" s="8">
        <v>5</v>
      </c>
      <c r="F81" s="20">
        <f>Operative[[#This Row],[Costo a Notte (€)]]*Operative[[#This Row],[Numero Notti]]</f>
        <v>1250</v>
      </c>
      <c r="G81" s="20">
        <f>Operative[[#This Row],[Spesa (€)]]/Operative[[#This Row],[Membri della Famiglia]]</f>
        <v>625</v>
      </c>
      <c r="H81" s="6" t="s">
        <v>82</v>
      </c>
      <c r="I81" s="9">
        <v>20875</v>
      </c>
      <c r="J81" s="8">
        <f ca="1">DATEDIF(Operative[[#This Row],[Data di Nascita]],TODAY(),"Y")</f>
        <v>66</v>
      </c>
      <c r="K81" s="5">
        <v>2</v>
      </c>
      <c r="L81" s="5">
        <v>5</v>
      </c>
      <c r="M81" s="5">
        <v>7</v>
      </c>
      <c r="N81" s="5" t="s">
        <v>16</v>
      </c>
      <c r="O81" s="5" t="s">
        <v>17</v>
      </c>
      <c r="P81" s="5" t="s">
        <v>17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4.25">
      <c r="A82" s="5">
        <v>3239</v>
      </c>
      <c r="B82" s="6" t="s">
        <v>501</v>
      </c>
      <c r="C82" s="6" t="s">
        <v>502</v>
      </c>
      <c r="D82" s="7">
        <v>54</v>
      </c>
      <c r="E82" s="8">
        <v>9</v>
      </c>
      <c r="F82" s="20">
        <f>Operative[[#This Row],[Costo a Notte (€)]]*Operative[[#This Row],[Numero Notti]]</f>
        <v>486</v>
      </c>
      <c r="G82" s="20">
        <f>Operative[[#This Row],[Spesa (€)]]/Operative[[#This Row],[Membri della Famiglia]]</f>
        <v>69.428571428571431</v>
      </c>
      <c r="H82" s="6" t="s">
        <v>53</v>
      </c>
      <c r="I82" s="10">
        <v>24432</v>
      </c>
      <c r="J82" s="8">
        <f ca="1">DATEDIF(Operative[[#This Row],[Data di Nascita]],TODAY(),"Y")</f>
        <v>56</v>
      </c>
      <c r="K82" s="5">
        <v>7</v>
      </c>
      <c r="L82" s="5">
        <v>5</v>
      </c>
      <c r="M82" s="5">
        <v>2</v>
      </c>
      <c r="N82" s="5" t="s">
        <v>16</v>
      </c>
      <c r="O82" s="5" t="s">
        <v>16</v>
      </c>
      <c r="P82" s="5" t="s">
        <v>16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4.25">
      <c r="A83" s="5">
        <v>3252</v>
      </c>
      <c r="B83" s="6" t="s">
        <v>596</v>
      </c>
      <c r="C83" s="6" t="s">
        <v>597</v>
      </c>
      <c r="D83" s="7">
        <v>78</v>
      </c>
      <c r="E83" s="8">
        <v>4</v>
      </c>
      <c r="F83" s="20">
        <f>Operative[[#This Row],[Costo a Notte (€)]]*Operative[[#This Row],[Numero Notti]]</f>
        <v>312</v>
      </c>
      <c r="G83" s="20">
        <f>Operative[[#This Row],[Spesa (€)]]/Operative[[#This Row],[Membri della Famiglia]]</f>
        <v>44.571428571428569</v>
      </c>
      <c r="H83" s="6" t="s">
        <v>124</v>
      </c>
      <c r="I83" s="9">
        <v>23465</v>
      </c>
      <c r="J83" s="8">
        <f ca="1">DATEDIF(Operative[[#This Row],[Data di Nascita]],TODAY(),"Y")</f>
        <v>58</v>
      </c>
      <c r="K83" s="5">
        <v>7</v>
      </c>
      <c r="L83" s="5">
        <v>3</v>
      </c>
      <c r="M83" s="5">
        <v>10</v>
      </c>
      <c r="N83" s="5" t="s">
        <v>17</v>
      </c>
      <c r="O83" s="5" t="s">
        <v>16</v>
      </c>
      <c r="P83" s="5" t="s">
        <v>16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4.25">
      <c r="A84" s="5">
        <v>3262</v>
      </c>
      <c r="B84" s="6" t="s">
        <v>489</v>
      </c>
      <c r="C84" s="6" t="s">
        <v>490</v>
      </c>
      <c r="D84" s="7">
        <v>40</v>
      </c>
      <c r="E84" s="8">
        <v>4</v>
      </c>
      <c r="F84" s="20">
        <f>Operative[[#This Row],[Costo a Notte (€)]]*Operative[[#This Row],[Numero Notti]]</f>
        <v>160</v>
      </c>
      <c r="G84" s="20">
        <f>Operative[[#This Row],[Spesa (€)]]/Operative[[#This Row],[Membri della Famiglia]]</f>
        <v>40</v>
      </c>
      <c r="H84" s="6" t="s">
        <v>82</v>
      </c>
      <c r="I84" s="10">
        <v>20416</v>
      </c>
      <c r="J84" s="8">
        <f ca="1">DATEDIF(Operative[[#This Row],[Data di Nascita]],TODAY(),"Y")</f>
        <v>67</v>
      </c>
      <c r="K84" s="5">
        <v>4</v>
      </c>
      <c r="L84" s="5">
        <v>5</v>
      </c>
      <c r="M84" s="5">
        <v>4</v>
      </c>
      <c r="N84" s="5" t="s">
        <v>16</v>
      </c>
      <c r="O84" s="5" t="s">
        <v>17</v>
      </c>
      <c r="P84" s="5" t="s">
        <v>16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4.25">
      <c r="A85" s="5">
        <v>3273</v>
      </c>
      <c r="B85" s="6" t="s">
        <v>308</v>
      </c>
      <c r="C85" s="6" t="s">
        <v>309</v>
      </c>
      <c r="D85" s="7">
        <v>61</v>
      </c>
      <c r="E85" s="8">
        <v>9</v>
      </c>
      <c r="F85" s="20">
        <f>Operative[[#This Row],[Costo a Notte (€)]]*Operative[[#This Row],[Numero Notti]]</f>
        <v>549</v>
      </c>
      <c r="G85" s="20">
        <f>Operative[[#This Row],[Spesa (€)]]/Operative[[#This Row],[Membri della Famiglia]]</f>
        <v>109.8</v>
      </c>
      <c r="H85" s="6" t="s">
        <v>45</v>
      </c>
      <c r="I85" s="10">
        <v>26225</v>
      </c>
      <c r="J85" s="8">
        <f ca="1">DATEDIF(Operative[[#This Row],[Data di Nascita]],TODAY(),"Y")</f>
        <v>51</v>
      </c>
      <c r="K85" s="5">
        <v>5</v>
      </c>
      <c r="L85" s="5">
        <v>5</v>
      </c>
      <c r="M85" s="5">
        <v>3</v>
      </c>
      <c r="N85" s="5" t="s">
        <v>16</v>
      </c>
      <c r="O85" s="5" t="s">
        <v>16</v>
      </c>
      <c r="P85" s="5" t="s">
        <v>17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4.25">
      <c r="A86" s="5">
        <v>3275</v>
      </c>
      <c r="B86" s="6" t="s">
        <v>285</v>
      </c>
      <c r="C86" s="6" t="s">
        <v>286</v>
      </c>
      <c r="D86" s="7">
        <v>276</v>
      </c>
      <c r="E86" s="8">
        <v>10</v>
      </c>
      <c r="F86" s="20">
        <f>Operative[[#This Row],[Costo a Notte (€)]]*Operative[[#This Row],[Numero Notti]]</f>
        <v>2760</v>
      </c>
      <c r="G86" s="20">
        <f>Operative[[#This Row],[Spesa (€)]]/Operative[[#This Row],[Membri della Famiglia]]</f>
        <v>460</v>
      </c>
      <c r="H86" s="6" t="s">
        <v>40</v>
      </c>
      <c r="I86" s="9">
        <v>20641</v>
      </c>
      <c r="J86" s="8">
        <f ca="1">DATEDIF(Operative[[#This Row],[Data di Nascita]],TODAY(),"Y")</f>
        <v>66</v>
      </c>
      <c r="K86" s="5">
        <v>6</v>
      </c>
      <c r="L86" s="5">
        <v>5</v>
      </c>
      <c r="M86" s="5">
        <v>4</v>
      </c>
      <c r="N86" s="5" t="s">
        <v>16</v>
      </c>
      <c r="O86" s="5" t="s">
        <v>16</v>
      </c>
      <c r="P86" s="5" t="s">
        <v>17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4.25">
      <c r="A87" s="5">
        <v>3294</v>
      </c>
      <c r="B87" s="6" t="s">
        <v>289</v>
      </c>
      <c r="C87" s="6" t="s">
        <v>290</v>
      </c>
      <c r="D87" s="7">
        <v>158</v>
      </c>
      <c r="E87" s="8">
        <v>6</v>
      </c>
      <c r="F87" s="20">
        <f>Operative[[#This Row],[Costo a Notte (€)]]*Operative[[#This Row],[Numero Notti]]</f>
        <v>948</v>
      </c>
      <c r="G87" s="20">
        <f>Operative[[#This Row],[Spesa (€)]]/Operative[[#This Row],[Membri della Famiglia]]</f>
        <v>237</v>
      </c>
      <c r="H87" s="6" t="s">
        <v>291</v>
      </c>
      <c r="I87" s="9">
        <v>27908</v>
      </c>
      <c r="J87" s="8">
        <f ca="1">DATEDIF(Operative[[#This Row],[Data di Nascita]],TODAY(),"Y")</f>
        <v>46</v>
      </c>
      <c r="K87" s="5">
        <v>4</v>
      </c>
      <c r="L87" s="5">
        <v>5</v>
      </c>
      <c r="M87" s="5">
        <v>5</v>
      </c>
      <c r="N87" s="5" t="s">
        <v>16</v>
      </c>
      <c r="O87" s="5" t="s">
        <v>16</v>
      </c>
      <c r="P87" s="5" t="s">
        <v>16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4.25">
      <c r="A88" s="5">
        <v>3299</v>
      </c>
      <c r="B88" s="6" t="s">
        <v>229</v>
      </c>
      <c r="C88" s="6" t="s">
        <v>230</v>
      </c>
      <c r="D88" s="7">
        <v>27</v>
      </c>
      <c r="E88" s="8">
        <v>3</v>
      </c>
      <c r="F88" s="20">
        <f>Operative[[#This Row],[Costo a Notte (€)]]*Operative[[#This Row],[Numero Notti]]</f>
        <v>81</v>
      </c>
      <c r="G88" s="20">
        <f>Operative[[#This Row],[Spesa (€)]]/Operative[[#This Row],[Membri della Famiglia]]</f>
        <v>27</v>
      </c>
      <c r="H88" s="6" t="s">
        <v>73</v>
      </c>
      <c r="I88" s="9">
        <v>34731</v>
      </c>
      <c r="J88" s="8">
        <f ca="1">DATEDIF(Operative[[#This Row],[Data di Nascita]],TODAY(),"Y")</f>
        <v>28</v>
      </c>
      <c r="K88" s="5">
        <v>3</v>
      </c>
      <c r="L88" s="5">
        <v>4</v>
      </c>
      <c r="M88" s="5">
        <v>4</v>
      </c>
      <c r="N88" s="5" t="s">
        <v>17</v>
      </c>
      <c r="O88" s="5" t="s">
        <v>17</v>
      </c>
      <c r="P88" s="5" t="s">
        <v>16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4.25">
      <c r="A89" s="5">
        <v>3312</v>
      </c>
      <c r="B89" s="6" t="s">
        <v>507</v>
      </c>
      <c r="C89" s="6" t="s">
        <v>508</v>
      </c>
      <c r="D89" s="7">
        <v>95</v>
      </c>
      <c r="E89" s="8">
        <v>2</v>
      </c>
      <c r="F89" s="20">
        <f>Operative[[#This Row],[Costo a Notte (€)]]*Operative[[#This Row],[Numero Notti]]</f>
        <v>190</v>
      </c>
      <c r="G89" s="20">
        <f>Operative[[#This Row],[Spesa (€)]]/Operative[[#This Row],[Membri della Famiglia]]</f>
        <v>38</v>
      </c>
      <c r="H89" s="6" t="s">
        <v>26</v>
      </c>
      <c r="I89" s="10">
        <v>22569</v>
      </c>
      <c r="J89" s="8">
        <f ca="1">DATEDIF(Operative[[#This Row],[Data di Nascita]],TODAY(),"Y")</f>
        <v>61</v>
      </c>
      <c r="K89" s="5">
        <v>5</v>
      </c>
      <c r="L89" s="5">
        <v>4</v>
      </c>
      <c r="M89" s="5">
        <v>5</v>
      </c>
      <c r="N89" s="5" t="s">
        <v>16</v>
      </c>
      <c r="O89" s="5" t="s">
        <v>16</v>
      </c>
      <c r="P89" s="5" t="s">
        <v>17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4.25">
      <c r="A90" s="5">
        <v>3314</v>
      </c>
      <c r="B90" s="6" t="s">
        <v>439</v>
      </c>
      <c r="C90" s="6" t="s">
        <v>440</v>
      </c>
      <c r="D90" s="7">
        <v>239</v>
      </c>
      <c r="E90" s="8">
        <v>7</v>
      </c>
      <c r="F90" s="20">
        <f>Operative[[#This Row],[Costo a Notte (€)]]*Operative[[#This Row],[Numero Notti]]</f>
        <v>1673</v>
      </c>
      <c r="G90" s="20">
        <f>Operative[[#This Row],[Spesa (€)]]/Operative[[#This Row],[Membri della Famiglia]]</f>
        <v>278.83333333333331</v>
      </c>
      <c r="H90" s="6" t="s">
        <v>164</v>
      </c>
      <c r="I90" s="9">
        <v>31416</v>
      </c>
      <c r="J90" s="8">
        <f ca="1">DATEDIF(Operative[[#This Row],[Data di Nascita]],TODAY(),"Y")</f>
        <v>37</v>
      </c>
      <c r="K90" s="5">
        <v>6</v>
      </c>
      <c r="L90" s="5">
        <v>3</v>
      </c>
      <c r="M90" s="5">
        <v>4</v>
      </c>
      <c r="N90" s="5" t="s">
        <v>17</v>
      </c>
      <c r="O90" s="5" t="s">
        <v>17</v>
      </c>
      <c r="P90" s="5" t="s">
        <v>16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4.25">
      <c r="A91" s="5">
        <v>3319</v>
      </c>
      <c r="B91" s="6" t="s">
        <v>235</v>
      </c>
      <c r="C91" s="6" t="s">
        <v>236</v>
      </c>
      <c r="D91" s="7">
        <v>207</v>
      </c>
      <c r="E91" s="8">
        <v>10</v>
      </c>
      <c r="F91" s="20">
        <f>Operative[[#This Row],[Costo a Notte (€)]]*Operative[[#This Row],[Numero Notti]]</f>
        <v>2070</v>
      </c>
      <c r="G91" s="20">
        <f>Operative[[#This Row],[Spesa (€)]]/Operative[[#This Row],[Membri della Famiglia]]</f>
        <v>690</v>
      </c>
      <c r="H91" s="6" t="s">
        <v>189</v>
      </c>
      <c r="I91" s="10">
        <v>31732</v>
      </c>
      <c r="J91" s="8">
        <f ca="1">DATEDIF(Operative[[#This Row],[Data di Nascita]],TODAY(),"Y")</f>
        <v>36</v>
      </c>
      <c r="K91" s="5">
        <v>3</v>
      </c>
      <c r="L91" s="5">
        <v>3</v>
      </c>
      <c r="M91" s="5">
        <v>10</v>
      </c>
      <c r="N91" s="5" t="s">
        <v>16</v>
      </c>
      <c r="O91" s="5" t="s">
        <v>16</v>
      </c>
      <c r="P91" s="5" t="s">
        <v>17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4.25">
      <c r="A92" s="5">
        <v>3324</v>
      </c>
      <c r="B92" s="6" t="s">
        <v>107</v>
      </c>
      <c r="C92" s="6" t="s">
        <v>108</v>
      </c>
      <c r="D92" s="7">
        <v>62</v>
      </c>
      <c r="E92" s="8">
        <v>9</v>
      </c>
      <c r="F92" s="20">
        <f>Operative[[#This Row],[Costo a Notte (€)]]*Operative[[#This Row],[Numero Notti]]</f>
        <v>558</v>
      </c>
      <c r="G92" s="20">
        <f>Operative[[#This Row],[Spesa (€)]]/Operative[[#This Row],[Membri della Famiglia]]</f>
        <v>79.714285714285708</v>
      </c>
      <c r="H92" s="6" t="s">
        <v>109</v>
      </c>
      <c r="I92" s="9">
        <v>30833</v>
      </c>
      <c r="J92" s="8">
        <f ca="1">DATEDIF(Operative[[#This Row],[Data di Nascita]],TODAY(),"Y")</f>
        <v>38</v>
      </c>
      <c r="K92" s="5">
        <v>7</v>
      </c>
      <c r="L92" s="5">
        <v>3</v>
      </c>
      <c r="M92" s="5">
        <v>0</v>
      </c>
      <c r="N92" s="5" t="s">
        <v>16</v>
      </c>
      <c r="O92" s="5" t="s">
        <v>17</v>
      </c>
      <c r="P92" s="5" t="s">
        <v>17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4.25">
      <c r="A93" s="5">
        <v>3355</v>
      </c>
      <c r="B93" s="6" t="s">
        <v>213</v>
      </c>
      <c r="C93" s="6" t="s">
        <v>214</v>
      </c>
      <c r="D93" s="7">
        <v>99</v>
      </c>
      <c r="E93" s="8">
        <v>5</v>
      </c>
      <c r="F93" s="20">
        <f>Operative[[#This Row],[Costo a Notte (€)]]*Operative[[#This Row],[Numero Notti]]</f>
        <v>495</v>
      </c>
      <c r="G93" s="20">
        <f>Operative[[#This Row],[Spesa (€)]]/Operative[[#This Row],[Membri della Famiglia]]</f>
        <v>247.5</v>
      </c>
      <c r="H93" s="6" t="s">
        <v>53</v>
      </c>
      <c r="I93" s="9">
        <v>33815</v>
      </c>
      <c r="J93" s="8">
        <f ca="1">DATEDIF(Operative[[#This Row],[Data di Nascita]],TODAY(),"Y")</f>
        <v>30</v>
      </c>
      <c r="K93" s="5">
        <v>2</v>
      </c>
      <c r="L93" s="5">
        <v>3</v>
      </c>
      <c r="M93" s="5">
        <v>1</v>
      </c>
      <c r="N93" s="5" t="s">
        <v>17</v>
      </c>
      <c r="O93" s="5" t="s">
        <v>16</v>
      </c>
      <c r="P93" s="5" t="s">
        <v>16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4.25">
      <c r="A94" s="5">
        <v>3357</v>
      </c>
      <c r="B94" s="6" t="s">
        <v>237</v>
      </c>
      <c r="C94" s="6" t="s">
        <v>238</v>
      </c>
      <c r="D94" s="7">
        <v>267</v>
      </c>
      <c r="E94" s="8">
        <v>5</v>
      </c>
      <c r="F94" s="20">
        <f>Operative[[#This Row],[Costo a Notte (€)]]*Operative[[#This Row],[Numero Notti]]</f>
        <v>1335</v>
      </c>
      <c r="G94" s="20">
        <f>Operative[[#This Row],[Spesa (€)]]/Operative[[#This Row],[Membri della Famiglia]]</f>
        <v>190.71428571428572</v>
      </c>
      <c r="H94" s="6" t="s">
        <v>109</v>
      </c>
      <c r="I94" s="10">
        <v>24428</v>
      </c>
      <c r="J94" s="8">
        <f ca="1">DATEDIF(Operative[[#This Row],[Data di Nascita]],TODAY(),"Y")</f>
        <v>56</v>
      </c>
      <c r="K94" s="5">
        <v>7</v>
      </c>
      <c r="L94" s="5">
        <v>4</v>
      </c>
      <c r="M94" s="5">
        <v>8</v>
      </c>
      <c r="N94" s="5" t="s">
        <v>16</v>
      </c>
      <c r="O94" s="5" t="s">
        <v>16</v>
      </c>
      <c r="P94" s="5" t="s">
        <v>16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4.25">
      <c r="A95" s="5">
        <v>3366</v>
      </c>
      <c r="B95" s="6" t="s">
        <v>243</v>
      </c>
      <c r="C95" s="11" t="s">
        <v>244</v>
      </c>
      <c r="D95" s="7">
        <v>179</v>
      </c>
      <c r="E95" s="8">
        <v>7</v>
      </c>
      <c r="F95" s="20">
        <f>Operative[[#This Row],[Costo a Notte (€)]]*Operative[[#This Row],[Numero Notti]]</f>
        <v>1253</v>
      </c>
      <c r="G95" s="20">
        <f>Operative[[#This Row],[Spesa (€)]]/Operative[[#This Row],[Membri della Famiglia]]</f>
        <v>1253</v>
      </c>
      <c r="H95" s="6" t="s">
        <v>127</v>
      </c>
      <c r="I95" s="9">
        <v>26496</v>
      </c>
      <c r="J95" s="8">
        <f ca="1">DATEDIF(Operative[[#This Row],[Data di Nascita]],TODAY(),"Y")</f>
        <v>50</v>
      </c>
      <c r="K95" s="5">
        <v>1</v>
      </c>
      <c r="L95" s="5">
        <v>5</v>
      </c>
      <c r="M95" s="5">
        <v>9</v>
      </c>
      <c r="N95" s="5" t="s">
        <v>17</v>
      </c>
      <c r="O95" s="5" t="s">
        <v>16</v>
      </c>
      <c r="P95" s="5" t="s">
        <v>16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4.25">
      <c r="A96" s="5">
        <v>3368</v>
      </c>
      <c r="B96" s="6" t="s">
        <v>310</v>
      </c>
      <c r="C96" s="6" t="s">
        <v>311</v>
      </c>
      <c r="D96" s="7">
        <v>247</v>
      </c>
      <c r="E96" s="8">
        <v>10</v>
      </c>
      <c r="F96" s="20">
        <f>Operative[[#This Row],[Costo a Notte (€)]]*Operative[[#This Row],[Numero Notti]]</f>
        <v>2470</v>
      </c>
      <c r="G96" s="20">
        <f>Operative[[#This Row],[Spesa (€)]]/Operative[[#This Row],[Membri della Famiglia]]</f>
        <v>1235</v>
      </c>
      <c r="H96" s="6" t="s">
        <v>109</v>
      </c>
      <c r="I96" s="9">
        <v>30839</v>
      </c>
      <c r="J96" s="8">
        <f ca="1">DATEDIF(Operative[[#This Row],[Data di Nascita]],TODAY(),"Y")</f>
        <v>38</v>
      </c>
      <c r="K96" s="5">
        <v>2</v>
      </c>
      <c r="L96" s="5">
        <v>4</v>
      </c>
      <c r="M96" s="5">
        <v>9</v>
      </c>
      <c r="N96" s="5" t="s">
        <v>17</v>
      </c>
      <c r="O96" s="5" t="s">
        <v>17</v>
      </c>
      <c r="P96" s="5" t="s">
        <v>16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4.25">
      <c r="A97" s="5">
        <v>3379</v>
      </c>
      <c r="B97" s="6" t="s">
        <v>298</v>
      </c>
      <c r="C97" s="11" t="s">
        <v>299</v>
      </c>
      <c r="D97" s="7">
        <v>278</v>
      </c>
      <c r="E97" s="8">
        <v>1</v>
      </c>
      <c r="F97" s="20">
        <f>Operative[[#This Row],[Costo a Notte (€)]]*Operative[[#This Row],[Numero Notti]]</f>
        <v>278</v>
      </c>
      <c r="G97" s="20">
        <f>Operative[[#This Row],[Spesa (€)]]/Operative[[#This Row],[Membri della Famiglia]]</f>
        <v>69.5</v>
      </c>
      <c r="H97" s="6" t="s">
        <v>73</v>
      </c>
      <c r="I97" s="9">
        <v>33211</v>
      </c>
      <c r="J97" s="8">
        <f ca="1">DATEDIF(Operative[[#This Row],[Data di Nascita]],TODAY(),"Y")</f>
        <v>32</v>
      </c>
      <c r="K97" s="5">
        <v>4</v>
      </c>
      <c r="L97" s="5">
        <v>3</v>
      </c>
      <c r="M97" s="5">
        <v>4</v>
      </c>
      <c r="N97" s="5" t="s">
        <v>17</v>
      </c>
      <c r="O97" s="5" t="s">
        <v>16</v>
      </c>
      <c r="P97" s="5" t="s">
        <v>17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4.25">
      <c r="A98" s="5">
        <v>3413</v>
      </c>
      <c r="B98" s="6" t="s">
        <v>543</v>
      </c>
      <c r="C98" s="6" t="s">
        <v>544</v>
      </c>
      <c r="D98" s="7">
        <v>277</v>
      </c>
      <c r="E98" s="8">
        <v>3</v>
      </c>
      <c r="F98" s="20">
        <f>Operative[[#This Row],[Costo a Notte (€)]]*Operative[[#This Row],[Numero Notti]]</f>
        <v>831</v>
      </c>
      <c r="G98" s="20">
        <f>Operative[[#This Row],[Spesa (€)]]/Operative[[#This Row],[Membri della Famiglia]]</f>
        <v>277</v>
      </c>
      <c r="H98" s="6" t="s">
        <v>189</v>
      </c>
      <c r="I98" s="10">
        <v>27344</v>
      </c>
      <c r="J98" s="8">
        <f ca="1">DATEDIF(Operative[[#This Row],[Data di Nascita]],TODAY(),"Y")</f>
        <v>48</v>
      </c>
      <c r="K98" s="5">
        <v>3</v>
      </c>
      <c r="L98" s="5">
        <v>4</v>
      </c>
      <c r="M98" s="5">
        <v>4</v>
      </c>
      <c r="N98" s="5" t="s">
        <v>16</v>
      </c>
      <c r="O98" s="5" t="s">
        <v>17</v>
      </c>
      <c r="P98" s="5" t="s">
        <v>17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4.25">
      <c r="A99" s="5">
        <v>3422</v>
      </c>
      <c r="B99" s="6" t="s">
        <v>590</v>
      </c>
      <c r="C99" s="6" t="s">
        <v>591</v>
      </c>
      <c r="D99" s="7">
        <v>35</v>
      </c>
      <c r="E99" s="8">
        <v>2</v>
      </c>
      <c r="F99" s="20">
        <f>Operative[[#This Row],[Costo a Notte (€)]]*Operative[[#This Row],[Numero Notti]]</f>
        <v>70</v>
      </c>
      <c r="G99" s="20">
        <f>Operative[[#This Row],[Spesa (€)]]/Operative[[#This Row],[Membri della Famiglia]]</f>
        <v>35</v>
      </c>
      <c r="H99" s="6" t="s">
        <v>189</v>
      </c>
      <c r="I99" s="9">
        <v>27103</v>
      </c>
      <c r="J99" s="8">
        <f ca="1">DATEDIF(Operative[[#This Row],[Data di Nascita]],TODAY(),"Y")</f>
        <v>48</v>
      </c>
      <c r="K99" s="5">
        <v>2</v>
      </c>
      <c r="L99" s="5">
        <v>4</v>
      </c>
      <c r="M99" s="5">
        <v>7</v>
      </c>
      <c r="N99" s="5" t="s">
        <v>16</v>
      </c>
      <c r="O99" s="5" t="s">
        <v>17</v>
      </c>
      <c r="P99" s="5" t="s">
        <v>16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4.25">
      <c r="A100" s="5">
        <v>3445</v>
      </c>
      <c r="B100" s="6" t="s">
        <v>332</v>
      </c>
      <c r="C100" s="6" t="s">
        <v>333</v>
      </c>
      <c r="D100" s="7">
        <v>270</v>
      </c>
      <c r="E100" s="8">
        <v>10</v>
      </c>
      <c r="F100" s="20">
        <f>Operative[[#This Row],[Costo a Notte (€)]]*Operative[[#This Row],[Numero Notti]]</f>
        <v>2700</v>
      </c>
      <c r="G100" s="20">
        <f>Operative[[#This Row],[Spesa (€)]]/Operative[[#This Row],[Membri della Famiglia]]</f>
        <v>900</v>
      </c>
      <c r="H100" s="6" t="s">
        <v>73</v>
      </c>
      <c r="I100" s="9">
        <v>27924</v>
      </c>
      <c r="J100" s="8">
        <f ca="1">DATEDIF(Operative[[#This Row],[Data di Nascita]],TODAY(),"Y")</f>
        <v>46</v>
      </c>
      <c r="K100" s="5">
        <v>3</v>
      </c>
      <c r="L100" s="5">
        <v>1</v>
      </c>
      <c r="M100" s="5">
        <v>10</v>
      </c>
      <c r="N100" s="5" t="s">
        <v>16</v>
      </c>
      <c r="O100" s="5" t="s">
        <v>16</v>
      </c>
      <c r="P100" s="5" t="s">
        <v>16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4.25">
      <c r="A101" s="5">
        <v>3470</v>
      </c>
      <c r="B101" s="6" t="s">
        <v>92</v>
      </c>
      <c r="C101" s="6" t="s">
        <v>93</v>
      </c>
      <c r="D101" s="7">
        <v>229</v>
      </c>
      <c r="E101" s="8">
        <v>8</v>
      </c>
      <c r="F101" s="20">
        <f>Operative[[#This Row],[Costo a Notte (€)]]*Operative[[#This Row],[Numero Notti]]</f>
        <v>1832</v>
      </c>
      <c r="G101" s="20">
        <f>Operative[[#This Row],[Spesa (€)]]/Operative[[#This Row],[Membri della Famiglia]]</f>
        <v>1832</v>
      </c>
      <c r="H101" s="6" t="s">
        <v>94</v>
      </c>
      <c r="I101" s="9">
        <v>22084</v>
      </c>
      <c r="J101" s="8">
        <f ca="1">DATEDIF(Operative[[#This Row],[Data di Nascita]],TODAY(),"Y")</f>
        <v>62</v>
      </c>
      <c r="K101" s="5">
        <v>1</v>
      </c>
      <c r="L101" s="5">
        <v>4</v>
      </c>
      <c r="M101" s="5">
        <v>3</v>
      </c>
      <c r="N101" s="5" t="s">
        <v>16</v>
      </c>
      <c r="O101" s="5" t="s">
        <v>17</v>
      </c>
      <c r="P101" s="5" t="s">
        <v>16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4.25">
      <c r="A102" s="5">
        <v>3474</v>
      </c>
      <c r="B102" s="6" t="s">
        <v>467</v>
      </c>
      <c r="C102" s="6" t="s">
        <v>468</v>
      </c>
      <c r="D102" s="7">
        <v>85</v>
      </c>
      <c r="E102" s="8">
        <v>9</v>
      </c>
      <c r="F102" s="20">
        <f>Operative[[#This Row],[Costo a Notte (€)]]*Operative[[#This Row],[Numero Notti]]</f>
        <v>765</v>
      </c>
      <c r="G102" s="20">
        <f>Operative[[#This Row],[Spesa (€)]]/Operative[[#This Row],[Membri della Famiglia]]</f>
        <v>765</v>
      </c>
      <c r="H102" s="6" t="s">
        <v>91</v>
      </c>
      <c r="I102" s="9">
        <v>28225</v>
      </c>
      <c r="J102" s="8">
        <f ca="1">DATEDIF(Operative[[#This Row],[Data di Nascita]],TODAY(),"Y")</f>
        <v>45</v>
      </c>
      <c r="K102" s="5">
        <v>1</v>
      </c>
      <c r="L102" s="5">
        <v>1</v>
      </c>
      <c r="M102" s="5">
        <v>1</v>
      </c>
      <c r="N102" s="5" t="s">
        <v>16</v>
      </c>
      <c r="O102" s="5" t="s">
        <v>17</v>
      </c>
      <c r="P102" s="5" t="s">
        <v>16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4.25">
      <c r="A103" s="5">
        <v>3474</v>
      </c>
      <c r="B103" s="6" t="s">
        <v>114</v>
      </c>
      <c r="C103" s="6" t="s">
        <v>115</v>
      </c>
      <c r="D103" s="7">
        <v>285</v>
      </c>
      <c r="E103" s="8">
        <v>4</v>
      </c>
      <c r="F103" s="20">
        <f>Operative[[#This Row],[Costo a Notte (€)]]*Operative[[#This Row],[Numero Notti]]</f>
        <v>1140</v>
      </c>
      <c r="G103" s="20">
        <f>Operative[[#This Row],[Spesa (€)]]/Operative[[#This Row],[Membri della Famiglia]]</f>
        <v>570</v>
      </c>
      <c r="H103" s="6" t="s">
        <v>91</v>
      </c>
      <c r="I103" s="10">
        <v>29550</v>
      </c>
      <c r="J103" s="8">
        <f ca="1">DATEDIF(Operative[[#This Row],[Data di Nascita]],TODAY(),"Y")</f>
        <v>42</v>
      </c>
      <c r="K103" s="5">
        <v>2</v>
      </c>
      <c r="L103" s="5">
        <v>5</v>
      </c>
      <c r="M103" s="5">
        <v>9</v>
      </c>
      <c r="N103" s="5" t="s">
        <v>17</v>
      </c>
      <c r="O103" s="5" t="s">
        <v>16</v>
      </c>
      <c r="P103" s="5" t="s">
        <v>16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4.25">
      <c r="A104" s="5">
        <v>3527</v>
      </c>
      <c r="B104" s="6" t="s">
        <v>118</v>
      </c>
      <c r="C104" s="6" t="s">
        <v>119</v>
      </c>
      <c r="D104" s="7">
        <v>94</v>
      </c>
      <c r="E104" s="8">
        <v>6</v>
      </c>
      <c r="F104" s="20">
        <f>Operative[[#This Row],[Costo a Notte (€)]]*Operative[[#This Row],[Numero Notti]]</f>
        <v>564</v>
      </c>
      <c r="G104" s="20">
        <f>Operative[[#This Row],[Spesa (€)]]/Operative[[#This Row],[Membri della Famiglia]]</f>
        <v>80.571428571428569</v>
      </c>
      <c r="H104" s="6" t="s">
        <v>82</v>
      </c>
      <c r="I104" s="10">
        <v>25895</v>
      </c>
      <c r="J104" s="8">
        <f ca="1">DATEDIF(Operative[[#This Row],[Data di Nascita]],TODAY(),"Y")</f>
        <v>52</v>
      </c>
      <c r="K104" s="5">
        <v>7</v>
      </c>
      <c r="L104" s="5">
        <v>1</v>
      </c>
      <c r="M104" s="5">
        <v>0</v>
      </c>
      <c r="N104" s="5" t="s">
        <v>16</v>
      </c>
      <c r="O104" s="5" t="s">
        <v>16</v>
      </c>
      <c r="P104" s="5" t="s">
        <v>16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4.25">
      <c r="A105" s="5">
        <v>3527</v>
      </c>
      <c r="B105" s="6" t="s">
        <v>225</v>
      </c>
      <c r="C105" s="6" t="s">
        <v>226</v>
      </c>
      <c r="D105" s="7">
        <v>283</v>
      </c>
      <c r="E105" s="8">
        <v>5</v>
      </c>
      <c r="F105" s="20">
        <f>Operative[[#This Row],[Costo a Notte (€)]]*Operative[[#This Row],[Numero Notti]]</f>
        <v>1415</v>
      </c>
      <c r="G105" s="20">
        <f>Operative[[#This Row],[Spesa (€)]]/Operative[[#This Row],[Membri della Famiglia]]</f>
        <v>707.5</v>
      </c>
      <c r="H105" s="6" t="s">
        <v>45</v>
      </c>
      <c r="I105" s="9">
        <v>22518</v>
      </c>
      <c r="J105" s="8">
        <f ca="1">DATEDIF(Operative[[#This Row],[Data di Nascita]],TODAY(),"Y")</f>
        <v>61</v>
      </c>
      <c r="K105" s="5">
        <v>2</v>
      </c>
      <c r="L105" s="5">
        <v>2</v>
      </c>
      <c r="M105" s="5">
        <v>9</v>
      </c>
      <c r="N105" s="5" t="s">
        <v>17</v>
      </c>
      <c r="O105" s="5" t="s">
        <v>17</v>
      </c>
      <c r="P105" s="5" t="s">
        <v>16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4.25">
      <c r="A106" s="5">
        <v>3532</v>
      </c>
      <c r="B106" s="6" t="s">
        <v>81</v>
      </c>
      <c r="C106" s="6" t="s">
        <v>44</v>
      </c>
      <c r="D106" s="7">
        <v>179</v>
      </c>
      <c r="E106" s="8">
        <v>7</v>
      </c>
      <c r="F106" s="20">
        <f>Operative[[#This Row],[Costo a Notte (€)]]*Operative[[#This Row],[Numero Notti]]</f>
        <v>1253</v>
      </c>
      <c r="G106" s="20">
        <f>Operative[[#This Row],[Spesa (€)]]/Operative[[#This Row],[Membri della Famiglia]]</f>
        <v>179</v>
      </c>
      <c r="H106" s="6" t="s">
        <v>82</v>
      </c>
      <c r="I106" s="9">
        <v>23027</v>
      </c>
      <c r="J106" s="8">
        <f ca="1">DATEDIF(Operative[[#This Row],[Data di Nascita]],TODAY(),"Y")</f>
        <v>60</v>
      </c>
      <c r="K106" s="5">
        <v>7</v>
      </c>
      <c r="L106" s="5">
        <v>2</v>
      </c>
      <c r="M106" s="5">
        <v>10</v>
      </c>
      <c r="N106" s="5" t="s">
        <v>16</v>
      </c>
      <c r="O106" s="5" t="s">
        <v>17</v>
      </c>
      <c r="P106" s="5" t="s">
        <v>17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4.25">
      <c r="A107" s="5">
        <v>3535</v>
      </c>
      <c r="B107" s="6" t="s">
        <v>431</v>
      </c>
      <c r="C107" s="6" t="s">
        <v>432</v>
      </c>
      <c r="D107" s="7">
        <v>279</v>
      </c>
      <c r="E107" s="8">
        <v>8</v>
      </c>
      <c r="F107" s="20">
        <f>Operative[[#This Row],[Costo a Notte (€)]]*Operative[[#This Row],[Numero Notti]]</f>
        <v>2232</v>
      </c>
      <c r="G107" s="20">
        <f>Operative[[#This Row],[Spesa (€)]]/Operative[[#This Row],[Membri della Famiglia]]</f>
        <v>446.4</v>
      </c>
      <c r="H107" s="6" t="s">
        <v>184</v>
      </c>
      <c r="I107" s="9">
        <v>23086</v>
      </c>
      <c r="J107" s="8">
        <f ca="1">DATEDIF(Operative[[#This Row],[Data di Nascita]],TODAY(),"Y")</f>
        <v>59</v>
      </c>
      <c r="K107" s="5">
        <v>5</v>
      </c>
      <c r="L107" s="5">
        <v>2</v>
      </c>
      <c r="M107" s="5">
        <v>3</v>
      </c>
      <c r="N107" s="5" t="s">
        <v>17</v>
      </c>
      <c r="O107" s="5" t="s">
        <v>17</v>
      </c>
      <c r="P107" s="5" t="s">
        <v>17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4.25">
      <c r="A108" s="5">
        <v>3549</v>
      </c>
      <c r="B108" s="6" t="s">
        <v>104</v>
      </c>
      <c r="C108" s="6" t="s">
        <v>103</v>
      </c>
      <c r="D108" s="7">
        <v>148</v>
      </c>
      <c r="E108" s="8">
        <v>7</v>
      </c>
      <c r="F108" s="20">
        <f>Operative[[#This Row],[Costo a Notte (€)]]*Operative[[#This Row],[Numero Notti]]</f>
        <v>1036</v>
      </c>
      <c r="G108" s="20">
        <f>Operative[[#This Row],[Spesa (€)]]/Operative[[#This Row],[Membri della Famiglia]]</f>
        <v>345.33333333333331</v>
      </c>
      <c r="H108" s="6" t="s">
        <v>45</v>
      </c>
      <c r="I108" s="10">
        <v>22980</v>
      </c>
      <c r="J108" s="8">
        <f ca="1">DATEDIF(Operative[[#This Row],[Data di Nascita]],TODAY(),"Y")</f>
        <v>60</v>
      </c>
      <c r="K108" s="5">
        <v>3</v>
      </c>
      <c r="L108" s="5">
        <v>1</v>
      </c>
      <c r="M108" s="5">
        <v>4</v>
      </c>
      <c r="N108" s="5" t="s">
        <v>17</v>
      </c>
      <c r="O108" s="5" t="s">
        <v>17</v>
      </c>
      <c r="P108" s="5" t="s">
        <v>16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4.25">
      <c r="A109" s="5">
        <v>3552</v>
      </c>
      <c r="B109" s="6" t="s">
        <v>165</v>
      </c>
      <c r="C109" s="6" t="s">
        <v>166</v>
      </c>
      <c r="D109" s="7">
        <v>152</v>
      </c>
      <c r="E109" s="8">
        <v>9</v>
      </c>
      <c r="F109" s="20">
        <f>Operative[[#This Row],[Costo a Notte (€)]]*Operative[[#This Row],[Numero Notti]]</f>
        <v>1368</v>
      </c>
      <c r="G109" s="20">
        <f>Operative[[#This Row],[Spesa (€)]]/Operative[[#This Row],[Membri della Famiglia]]</f>
        <v>684</v>
      </c>
      <c r="H109" s="6" t="s">
        <v>58</v>
      </c>
      <c r="I109" s="9">
        <v>25339</v>
      </c>
      <c r="J109" s="8">
        <f ca="1">DATEDIF(Operative[[#This Row],[Data di Nascita]],TODAY(),"Y")</f>
        <v>53</v>
      </c>
      <c r="K109" s="5">
        <v>2</v>
      </c>
      <c r="L109" s="5">
        <v>4</v>
      </c>
      <c r="M109" s="5">
        <v>8</v>
      </c>
      <c r="N109" s="5" t="s">
        <v>16</v>
      </c>
      <c r="O109" s="5" t="s">
        <v>17</v>
      </c>
      <c r="P109" s="5" t="s">
        <v>17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4.25">
      <c r="A110" s="5">
        <v>3561</v>
      </c>
      <c r="B110" s="6" t="s">
        <v>547</v>
      </c>
      <c r="C110" s="6" t="s">
        <v>548</v>
      </c>
      <c r="D110" s="7">
        <v>64</v>
      </c>
      <c r="E110" s="8">
        <v>6</v>
      </c>
      <c r="F110" s="20">
        <f>Operative[[#This Row],[Costo a Notte (€)]]*Operative[[#This Row],[Numero Notti]]</f>
        <v>384</v>
      </c>
      <c r="G110" s="20">
        <f>Operative[[#This Row],[Spesa (€)]]/Operative[[#This Row],[Membri della Famiglia]]</f>
        <v>54.857142857142854</v>
      </c>
      <c r="H110" s="6" t="s">
        <v>45</v>
      </c>
      <c r="I110" s="10">
        <v>34630</v>
      </c>
      <c r="J110" s="8">
        <f ca="1">DATEDIF(Operative[[#This Row],[Data di Nascita]],TODAY(),"Y")</f>
        <v>28</v>
      </c>
      <c r="K110" s="5">
        <v>7</v>
      </c>
      <c r="L110" s="5">
        <v>1</v>
      </c>
      <c r="M110" s="5">
        <v>8</v>
      </c>
      <c r="N110" s="5" t="s">
        <v>16</v>
      </c>
      <c r="O110" s="5" t="s">
        <v>17</v>
      </c>
      <c r="P110" s="5" t="s">
        <v>16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4.25">
      <c r="A111" s="5">
        <v>3569</v>
      </c>
      <c r="B111" s="6" t="s">
        <v>487</v>
      </c>
      <c r="C111" s="6" t="s">
        <v>488</v>
      </c>
      <c r="D111" s="7">
        <v>54</v>
      </c>
      <c r="E111" s="8">
        <v>5</v>
      </c>
      <c r="F111" s="20">
        <f>Operative[[#This Row],[Costo a Notte (€)]]*Operative[[#This Row],[Numero Notti]]</f>
        <v>270</v>
      </c>
      <c r="G111" s="20">
        <f>Operative[[#This Row],[Spesa (€)]]/Operative[[#This Row],[Membri della Famiglia]]</f>
        <v>45</v>
      </c>
      <c r="H111" s="6" t="s">
        <v>164</v>
      </c>
      <c r="I111" s="9">
        <v>23974</v>
      </c>
      <c r="J111" s="8">
        <f ca="1">DATEDIF(Operative[[#This Row],[Data di Nascita]],TODAY(),"Y")</f>
        <v>57</v>
      </c>
      <c r="K111" s="5">
        <v>6</v>
      </c>
      <c r="L111" s="5">
        <v>3</v>
      </c>
      <c r="M111" s="5">
        <v>6</v>
      </c>
      <c r="N111" s="5" t="s">
        <v>16</v>
      </c>
      <c r="O111" s="5" t="s">
        <v>17</v>
      </c>
      <c r="P111" s="5" t="s">
        <v>17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4.25">
      <c r="A112" s="5">
        <v>3570</v>
      </c>
      <c r="B112" s="6" t="s">
        <v>51</v>
      </c>
      <c r="C112" s="6" t="s">
        <v>52</v>
      </c>
      <c r="D112" s="7">
        <v>157</v>
      </c>
      <c r="E112" s="8">
        <v>6</v>
      </c>
      <c r="F112" s="20">
        <f>Operative[[#This Row],[Costo a Notte (€)]]*Operative[[#This Row],[Numero Notti]]</f>
        <v>942</v>
      </c>
      <c r="G112" s="20">
        <f>Operative[[#This Row],[Spesa (€)]]/Operative[[#This Row],[Membri della Famiglia]]</f>
        <v>314</v>
      </c>
      <c r="H112" s="6" t="s">
        <v>53</v>
      </c>
      <c r="I112" s="9">
        <v>21129</v>
      </c>
      <c r="J112" s="8">
        <f ca="1">DATEDIF(Operative[[#This Row],[Data di Nascita]],TODAY(),"Y")</f>
        <v>65</v>
      </c>
      <c r="K112" s="5">
        <v>3</v>
      </c>
      <c r="L112" s="5">
        <v>4</v>
      </c>
      <c r="M112" s="5">
        <v>3</v>
      </c>
      <c r="N112" s="5" t="s">
        <v>17</v>
      </c>
      <c r="O112" s="5" t="s">
        <v>16</v>
      </c>
      <c r="P112" s="5" t="s">
        <v>17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4.25">
      <c r="A113" s="5">
        <v>3576</v>
      </c>
      <c r="B113" s="6" t="s">
        <v>61</v>
      </c>
      <c r="C113" s="6" t="s">
        <v>62</v>
      </c>
      <c r="D113" s="7">
        <v>117</v>
      </c>
      <c r="E113" s="8">
        <v>5</v>
      </c>
      <c r="F113" s="20">
        <f>Operative[[#This Row],[Costo a Notte (€)]]*Operative[[#This Row],[Numero Notti]]</f>
        <v>585</v>
      </c>
      <c r="G113" s="20">
        <f>Operative[[#This Row],[Spesa (€)]]/Operative[[#This Row],[Membri della Famiglia]]</f>
        <v>195</v>
      </c>
      <c r="H113" s="6" t="s">
        <v>63</v>
      </c>
      <c r="I113" s="10">
        <v>29872</v>
      </c>
      <c r="J113" s="8">
        <f ca="1">DATEDIF(Operative[[#This Row],[Data di Nascita]],TODAY(),"Y")</f>
        <v>41</v>
      </c>
      <c r="K113" s="5">
        <v>3</v>
      </c>
      <c r="L113" s="5">
        <v>1</v>
      </c>
      <c r="M113" s="5">
        <v>6</v>
      </c>
      <c r="N113" s="5" t="s">
        <v>17</v>
      </c>
      <c r="O113" s="5" t="s">
        <v>17</v>
      </c>
      <c r="P113" s="5" t="s">
        <v>17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4.25">
      <c r="A114" s="5">
        <v>3580</v>
      </c>
      <c r="B114" s="6" t="s">
        <v>85</v>
      </c>
      <c r="C114" s="6" t="s">
        <v>86</v>
      </c>
      <c r="D114" s="7">
        <v>156</v>
      </c>
      <c r="E114" s="8">
        <v>10</v>
      </c>
      <c r="F114" s="20">
        <f>Operative[[#This Row],[Costo a Notte (€)]]*Operative[[#This Row],[Numero Notti]]</f>
        <v>1560</v>
      </c>
      <c r="G114" s="20">
        <f>Operative[[#This Row],[Spesa (€)]]/Operative[[#This Row],[Membri della Famiglia]]</f>
        <v>312</v>
      </c>
      <c r="H114" s="6" t="s">
        <v>37</v>
      </c>
      <c r="I114" s="9">
        <v>28040</v>
      </c>
      <c r="J114" s="8">
        <f ca="1">DATEDIF(Operative[[#This Row],[Data di Nascita]],TODAY(),"Y")</f>
        <v>46</v>
      </c>
      <c r="K114" s="5">
        <v>5</v>
      </c>
      <c r="L114" s="5">
        <v>2</v>
      </c>
      <c r="M114" s="5">
        <v>4</v>
      </c>
      <c r="N114" s="5" t="s">
        <v>17</v>
      </c>
      <c r="O114" s="5" t="s">
        <v>17</v>
      </c>
      <c r="P114" s="5" t="s">
        <v>17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4.25">
      <c r="A115" s="5">
        <v>3585</v>
      </c>
      <c r="B115" s="6" t="s">
        <v>429</v>
      </c>
      <c r="C115" s="6" t="s">
        <v>430</v>
      </c>
      <c r="D115" s="7">
        <v>103</v>
      </c>
      <c r="E115" s="8">
        <v>4</v>
      </c>
      <c r="F115" s="20">
        <f>Operative[[#This Row],[Costo a Notte (€)]]*Operative[[#This Row],[Numero Notti]]</f>
        <v>412</v>
      </c>
      <c r="G115" s="20">
        <f>Operative[[#This Row],[Spesa (€)]]/Operative[[#This Row],[Membri della Famiglia]]</f>
        <v>206</v>
      </c>
      <c r="H115" s="6" t="s">
        <v>23</v>
      </c>
      <c r="I115" s="9">
        <v>24477</v>
      </c>
      <c r="J115" s="8">
        <f ca="1">DATEDIF(Operative[[#This Row],[Data di Nascita]],TODAY(),"Y")</f>
        <v>56</v>
      </c>
      <c r="K115" s="5">
        <v>2</v>
      </c>
      <c r="L115" s="5">
        <v>5</v>
      </c>
      <c r="M115" s="5">
        <v>7</v>
      </c>
      <c r="N115" s="5" t="s">
        <v>16</v>
      </c>
      <c r="O115" s="5" t="s">
        <v>17</v>
      </c>
      <c r="P115" s="5" t="s">
        <v>17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4.25">
      <c r="A116" s="5">
        <v>3585</v>
      </c>
      <c r="B116" s="6" t="s">
        <v>79</v>
      </c>
      <c r="C116" s="6" t="s">
        <v>80</v>
      </c>
      <c r="D116" s="7">
        <v>233</v>
      </c>
      <c r="E116" s="8">
        <v>9</v>
      </c>
      <c r="F116" s="20">
        <f>Operative[[#This Row],[Costo a Notte (€)]]*Operative[[#This Row],[Numero Notti]]</f>
        <v>2097</v>
      </c>
      <c r="G116" s="20">
        <f>Operative[[#This Row],[Spesa (€)]]/Operative[[#This Row],[Membri della Famiglia]]</f>
        <v>2097</v>
      </c>
      <c r="H116" s="6" t="s">
        <v>48</v>
      </c>
      <c r="I116" s="9">
        <v>33913</v>
      </c>
      <c r="J116" s="8">
        <f ca="1">DATEDIF(Operative[[#This Row],[Data di Nascita]],TODAY(),"Y")</f>
        <v>30</v>
      </c>
      <c r="K116" s="5">
        <v>1</v>
      </c>
      <c r="L116" s="5">
        <v>3</v>
      </c>
      <c r="M116" s="5">
        <v>4</v>
      </c>
      <c r="N116" s="5" t="s">
        <v>17</v>
      </c>
      <c r="O116" s="5" t="s">
        <v>16</v>
      </c>
      <c r="P116" s="5" t="s">
        <v>17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4.25">
      <c r="A117" s="5">
        <v>3586</v>
      </c>
      <c r="B117" s="6" t="s">
        <v>269</v>
      </c>
      <c r="C117" s="11" t="s">
        <v>270</v>
      </c>
      <c r="D117" s="7">
        <v>91</v>
      </c>
      <c r="E117" s="8">
        <v>5</v>
      </c>
      <c r="F117" s="20">
        <f>Operative[[#This Row],[Costo a Notte (€)]]*Operative[[#This Row],[Numero Notti]]</f>
        <v>455</v>
      </c>
      <c r="G117" s="20">
        <f>Operative[[#This Row],[Spesa (€)]]/Operative[[#This Row],[Membri della Famiglia]]</f>
        <v>65</v>
      </c>
      <c r="H117" s="6" t="s">
        <v>137</v>
      </c>
      <c r="I117" s="9">
        <v>20676</v>
      </c>
      <c r="J117" s="8">
        <f ca="1">DATEDIF(Operative[[#This Row],[Data di Nascita]],TODAY(),"Y")</f>
        <v>66</v>
      </c>
      <c r="K117" s="5">
        <v>7</v>
      </c>
      <c r="L117" s="5">
        <v>5</v>
      </c>
      <c r="M117" s="5">
        <v>3</v>
      </c>
      <c r="N117" s="5" t="s">
        <v>16</v>
      </c>
      <c r="O117" s="5" t="s">
        <v>17</v>
      </c>
      <c r="P117" s="5" t="s">
        <v>17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4.25">
      <c r="A118" s="5">
        <v>3596</v>
      </c>
      <c r="B118" s="6" t="s">
        <v>457</v>
      </c>
      <c r="C118" s="6" t="s">
        <v>458</v>
      </c>
      <c r="D118" s="7">
        <v>64</v>
      </c>
      <c r="E118" s="8">
        <v>1</v>
      </c>
      <c r="F118" s="20">
        <f>Operative[[#This Row],[Costo a Notte (€)]]*Operative[[#This Row],[Numero Notti]]</f>
        <v>64</v>
      </c>
      <c r="G118" s="20">
        <f>Operative[[#This Row],[Spesa (€)]]/Operative[[#This Row],[Membri della Famiglia]]</f>
        <v>12.8</v>
      </c>
      <c r="H118" s="6" t="s">
        <v>246</v>
      </c>
      <c r="I118" s="9">
        <v>31453</v>
      </c>
      <c r="J118" s="8">
        <f ca="1">DATEDIF(Operative[[#This Row],[Data di Nascita]],TODAY(),"Y")</f>
        <v>37</v>
      </c>
      <c r="K118" s="5">
        <v>5</v>
      </c>
      <c r="L118" s="5">
        <v>2</v>
      </c>
      <c r="M118" s="5">
        <v>3</v>
      </c>
      <c r="N118" s="5" t="s">
        <v>17</v>
      </c>
      <c r="O118" s="5" t="s">
        <v>16</v>
      </c>
      <c r="P118" s="5" t="s">
        <v>16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4.25">
      <c r="A119" s="5">
        <v>3610</v>
      </c>
      <c r="B119" s="6" t="s">
        <v>425</v>
      </c>
      <c r="C119" s="6" t="s">
        <v>426</v>
      </c>
      <c r="D119" s="7">
        <v>87</v>
      </c>
      <c r="E119" s="8">
        <v>9</v>
      </c>
      <c r="F119" s="20">
        <f>Operative[[#This Row],[Costo a Notte (€)]]*Operative[[#This Row],[Numero Notti]]</f>
        <v>783</v>
      </c>
      <c r="G119" s="20">
        <f>Operative[[#This Row],[Spesa (€)]]/Operative[[#This Row],[Membri della Famiglia]]</f>
        <v>156.6</v>
      </c>
      <c r="H119" s="6" t="s">
        <v>82</v>
      </c>
      <c r="I119" s="9">
        <v>30463</v>
      </c>
      <c r="J119" s="8">
        <f ca="1">DATEDIF(Operative[[#This Row],[Data di Nascita]],TODAY(),"Y")</f>
        <v>39</v>
      </c>
      <c r="K119" s="5">
        <v>5</v>
      </c>
      <c r="L119" s="5">
        <v>3</v>
      </c>
      <c r="M119" s="5">
        <v>5</v>
      </c>
      <c r="N119" s="5" t="s">
        <v>16</v>
      </c>
      <c r="O119" s="5" t="s">
        <v>17</v>
      </c>
      <c r="P119" s="5" t="s">
        <v>16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4.25">
      <c r="A120" s="5">
        <v>3614</v>
      </c>
      <c r="B120" s="6" t="s">
        <v>423</v>
      </c>
      <c r="C120" s="11" t="s">
        <v>424</v>
      </c>
      <c r="D120" s="7">
        <v>62</v>
      </c>
      <c r="E120" s="8">
        <v>1</v>
      </c>
      <c r="F120" s="20">
        <f>Operative[[#This Row],[Costo a Notte (€)]]*Operative[[#This Row],[Numero Notti]]</f>
        <v>62</v>
      </c>
      <c r="G120" s="20">
        <f>Operative[[#This Row],[Spesa (€)]]/Operative[[#This Row],[Membri della Famiglia]]</f>
        <v>8.8571428571428577</v>
      </c>
      <c r="H120" s="6" t="s">
        <v>189</v>
      </c>
      <c r="I120" s="9">
        <v>26451</v>
      </c>
      <c r="J120" s="8">
        <f ca="1">DATEDIF(Operative[[#This Row],[Data di Nascita]],TODAY(),"Y")</f>
        <v>50</v>
      </c>
      <c r="K120" s="5">
        <v>7</v>
      </c>
      <c r="L120" s="5">
        <v>5</v>
      </c>
      <c r="M120" s="5">
        <v>2</v>
      </c>
      <c r="N120" s="5" t="s">
        <v>17</v>
      </c>
      <c r="O120" s="5" t="s">
        <v>16</v>
      </c>
      <c r="P120" s="5" t="s">
        <v>16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4.25">
      <c r="A121" s="5">
        <v>3617</v>
      </c>
      <c r="B121" s="6" t="s">
        <v>97</v>
      </c>
      <c r="C121" s="6" t="s">
        <v>98</v>
      </c>
      <c r="D121" s="7">
        <v>97</v>
      </c>
      <c r="E121" s="8">
        <v>4</v>
      </c>
      <c r="F121" s="20">
        <f>Operative[[#This Row],[Costo a Notte (€)]]*Operative[[#This Row],[Numero Notti]]</f>
        <v>388</v>
      </c>
      <c r="G121" s="20">
        <f>Operative[[#This Row],[Spesa (€)]]/Operative[[#This Row],[Membri della Famiglia]]</f>
        <v>194</v>
      </c>
      <c r="H121" s="6" t="s">
        <v>73</v>
      </c>
      <c r="I121" s="9">
        <v>24580</v>
      </c>
      <c r="J121" s="8">
        <f ca="1">DATEDIF(Operative[[#This Row],[Data di Nascita]],TODAY(),"Y")</f>
        <v>55</v>
      </c>
      <c r="K121" s="5">
        <v>2</v>
      </c>
      <c r="L121" s="5">
        <v>2</v>
      </c>
      <c r="M121" s="5">
        <v>4</v>
      </c>
      <c r="N121" s="5" t="s">
        <v>16</v>
      </c>
      <c r="O121" s="5" t="s">
        <v>17</v>
      </c>
      <c r="P121" s="5" t="s">
        <v>17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4.25">
      <c r="A122" s="5">
        <v>3624</v>
      </c>
      <c r="B122" s="6" t="s">
        <v>300</v>
      </c>
      <c r="C122" s="6" t="s">
        <v>301</v>
      </c>
      <c r="D122" s="7">
        <v>275</v>
      </c>
      <c r="E122" s="8">
        <v>4</v>
      </c>
      <c r="F122" s="20">
        <f>Operative[[#This Row],[Costo a Notte (€)]]*Operative[[#This Row],[Numero Notti]]</f>
        <v>1100</v>
      </c>
      <c r="G122" s="20">
        <f>Operative[[#This Row],[Spesa (€)]]/Operative[[#This Row],[Membri della Famiglia]]</f>
        <v>220</v>
      </c>
      <c r="H122" s="6" t="s">
        <v>37</v>
      </c>
      <c r="I122" s="9">
        <v>29245</v>
      </c>
      <c r="J122" s="8">
        <f ca="1">DATEDIF(Operative[[#This Row],[Data di Nascita]],TODAY(),"Y")</f>
        <v>43</v>
      </c>
      <c r="K122" s="5">
        <v>5</v>
      </c>
      <c r="L122" s="5">
        <v>2</v>
      </c>
      <c r="M122" s="5">
        <v>6</v>
      </c>
      <c r="N122" s="5" t="s">
        <v>16</v>
      </c>
      <c r="O122" s="5" t="s">
        <v>16</v>
      </c>
      <c r="P122" s="5" t="s">
        <v>17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4.25">
      <c r="A123" s="5">
        <v>3637</v>
      </c>
      <c r="B123" s="6" t="s">
        <v>143</v>
      </c>
      <c r="C123" s="6" t="s">
        <v>144</v>
      </c>
      <c r="D123" s="7">
        <v>161</v>
      </c>
      <c r="E123" s="8">
        <v>10</v>
      </c>
      <c r="F123" s="20">
        <f>Operative[[#This Row],[Costo a Notte (€)]]*Operative[[#This Row],[Numero Notti]]</f>
        <v>1610</v>
      </c>
      <c r="G123" s="20">
        <f>Operative[[#This Row],[Spesa (€)]]/Operative[[#This Row],[Membri della Famiglia]]</f>
        <v>322</v>
      </c>
      <c r="H123" s="6" t="s">
        <v>26</v>
      </c>
      <c r="I123" s="9">
        <v>32311</v>
      </c>
      <c r="J123" s="8">
        <f ca="1">DATEDIF(Operative[[#This Row],[Data di Nascita]],TODAY(),"Y")</f>
        <v>34</v>
      </c>
      <c r="K123" s="5">
        <v>5</v>
      </c>
      <c r="L123" s="5">
        <v>2</v>
      </c>
      <c r="M123" s="5">
        <v>4</v>
      </c>
      <c r="N123" s="5" t="s">
        <v>16</v>
      </c>
      <c r="O123" s="5" t="s">
        <v>17</v>
      </c>
      <c r="P123" s="5" t="s">
        <v>17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4.25">
      <c r="A124" s="5">
        <v>3640</v>
      </c>
      <c r="B124" s="6" t="s">
        <v>535</v>
      </c>
      <c r="C124" s="6" t="s">
        <v>536</v>
      </c>
      <c r="D124" s="7">
        <v>255</v>
      </c>
      <c r="E124" s="8">
        <v>9</v>
      </c>
      <c r="F124" s="20">
        <f>Operative[[#This Row],[Costo a Notte (€)]]*Operative[[#This Row],[Numero Notti]]</f>
        <v>2295</v>
      </c>
      <c r="G124" s="20">
        <f>Operative[[#This Row],[Spesa (€)]]/Operative[[#This Row],[Membri della Famiglia]]</f>
        <v>573.75</v>
      </c>
      <c r="H124" s="6" t="s">
        <v>20</v>
      </c>
      <c r="I124" s="9">
        <v>23485</v>
      </c>
      <c r="J124" s="8">
        <f ca="1">DATEDIF(Operative[[#This Row],[Data di Nascita]],TODAY(),"Y")</f>
        <v>58</v>
      </c>
      <c r="K124" s="5">
        <v>4</v>
      </c>
      <c r="L124" s="5">
        <v>2</v>
      </c>
      <c r="M124" s="5">
        <v>6</v>
      </c>
      <c r="N124" s="5" t="s">
        <v>16</v>
      </c>
      <c r="O124" s="5" t="s">
        <v>16</v>
      </c>
      <c r="P124" s="5" t="s">
        <v>16</v>
      </c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4.25">
      <c r="A125" s="5">
        <v>3648</v>
      </c>
      <c r="B125" s="6" t="s">
        <v>173</v>
      </c>
      <c r="C125" s="6" t="s">
        <v>174</v>
      </c>
      <c r="D125" s="7">
        <v>138</v>
      </c>
      <c r="E125" s="8">
        <v>4</v>
      </c>
      <c r="F125" s="20">
        <f>Operative[[#This Row],[Costo a Notte (€)]]*Operative[[#This Row],[Numero Notti]]</f>
        <v>552</v>
      </c>
      <c r="G125" s="20">
        <f>Operative[[#This Row],[Spesa (€)]]/Operative[[#This Row],[Membri della Famiglia]]</f>
        <v>110.4</v>
      </c>
      <c r="H125" s="6" t="s">
        <v>94</v>
      </c>
      <c r="I125" s="9">
        <v>34749</v>
      </c>
      <c r="J125" s="8">
        <f ca="1">DATEDIF(Operative[[#This Row],[Data di Nascita]],TODAY(),"Y")</f>
        <v>28</v>
      </c>
      <c r="K125" s="5">
        <v>5</v>
      </c>
      <c r="L125" s="5">
        <v>5</v>
      </c>
      <c r="M125" s="5">
        <v>2</v>
      </c>
      <c r="N125" s="5" t="s">
        <v>17</v>
      </c>
      <c r="O125" s="5" t="s">
        <v>16</v>
      </c>
      <c r="P125" s="5" t="s">
        <v>16</v>
      </c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4.25">
      <c r="A126" s="5">
        <v>3651</v>
      </c>
      <c r="B126" s="6" t="s">
        <v>478</v>
      </c>
      <c r="C126" s="6" t="s">
        <v>479</v>
      </c>
      <c r="D126" s="7">
        <v>261</v>
      </c>
      <c r="E126" s="8">
        <v>10</v>
      </c>
      <c r="F126" s="20">
        <f>Operative[[#This Row],[Costo a Notte (€)]]*Operative[[#This Row],[Numero Notti]]</f>
        <v>2610</v>
      </c>
      <c r="G126" s="20">
        <f>Operative[[#This Row],[Spesa (€)]]/Operative[[#This Row],[Membri della Famiglia]]</f>
        <v>870</v>
      </c>
      <c r="H126" s="6" t="s">
        <v>189</v>
      </c>
      <c r="I126" s="9">
        <v>28610</v>
      </c>
      <c r="J126" s="8">
        <f ca="1">DATEDIF(Operative[[#This Row],[Data di Nascita]],TODAY(),"Y")</f>
        <v>44</v>
      </c>
      <c r="K126" s="5">
        <v>3</v>
      </c>
      <c r="L126" s="5">
        <v>2</v>
      </c>
      <c r="M126" s="5">
        <v>1</v>
      </c>
      <c r="N126" s="5" t="s">
        <v>16</v>
      </c>
      <c r="O126" s="5" t="s">
        <v>17</v>
      </c>
      <c r="P126" s="5" t="s">
        <v>16</v>
      </c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4.25">
      <c r="A127" s="5">
        <v>3654</v>
      </c>
      <c r="B127" s="6" t="s">
        <v>294</v>
      </c>
      <c r="C127" s="11" t="s">
        <v>295</v>
      </c>
      <c r="D127" s="7">
        <v>29</v>
      </c>
      <c r="E127" s="8">
        <v>10</v>
      </c>
      <c r="F127" s="20">
        <f>Operative[[#This Row],[Costo a Notte (€)]]*Operative[[#This Row],[Numero Notti]]</f>
        <v>290</v>
      </c>
      <c r="G127" s="20">
        <f>Operative[[#This Row],[Spesa (€)]]/Operative[[#This Row],[Membri della Famiglia]]</f>
        <v>72.5</v>
      </c>
      <c r="H127" s="6" t="s">
        <v>94</v>
      </c>
      <c r="I127" s="10">
        <v>33166</v>
      </c>
      <c r="J127" s="8">
        <f ca="1">DATEDIF(Operative[[#This Row],[Data di Nascita]],TODAY(),"Y")</f>
        <v>32</v>
      </c>
      <c r="K127" s="5">
        <v>4</v>
      </c>
      <c r="L127" s="5">
        <v>4</v>
      </c>
      <c r="M127" s="5">
        <v>6</v>
      </c>
      <c r="N127" s="5" t="s">
        <v>17</v>
      </c>
      <c r="O127" s="5" t="s">
        <v>16</v>
      </c>
      <c r="P127" s="5" t="s">
        <v>16</v>
      </c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4.25">
      <c r="A128" s="5">
        <v>3658</v>
      </c>
      <c r="B128" s="6" t="s">
        <v>557</v>
      </c>
      <c r="C128" s="6" t="s">
        <v>558</v>
      </c>
      <c r="D128" s="7">
        <v>75</v>
      </c>
      <c r="E128" s="8">
        <v>7</v>
      </c>
      <c r="F128" s="20">
        <f>Operative[[#This Row],[Costo a Notte (€)]]*Operative[[#This Row],[Numero Notti]]</f>
        <v>525</v>
      </c>
      <c r="G128" s="20">
        <f>Operative[[#This Row],[Spesa (€)]]/Operative[[#This Row],[Membri della Famiglia]]</f>
        <v>131.25</v>
      </c>
      <c r="H128" s="6" t="s">
        <v>48</v>
      </c>
      <c r="I128" s="9">
        <v>27164</v>
      </c>
      <c r="J128" s="8">
        <f ca="1">DATEDIF(Operative[[#This Row],[Data di Nascita]],TODAY(),"Y")</f>
        <v>48</v>
      </c>
      <c r="K128" s="5">
        <v>4</v>
      </c>
      <c r="L128" s="5">
        <v>4</v>
      </c>
      <c r="M128" s="5">
        <v>2</v>
      </c>
      <c r="N128" s="5" t="s">
        <v>17</v>
      </c>
      <c r="O128" s="5" t="s">
        <v>16</v>
      </c>
      <c r="P128" s="5" t="s">
        <v>16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4.25">
      <c r="A129" s="5">
        <v>3660</v>
      </c>
      <c r="B129" s="6" t="s">
        <v>505</v>
      </c>
      <c r="C129" s="6" t="s">
        <v>506</v>
      </c>
      <c r="D129" s="7">
        <v>280</v>
      </c>
      <c r="E129" s="8">
        <v>3</v>
      </c>
      <c r="F129" s="20">
        <f>Operative[[#This Row],[Costo a Notte (€)]]*Operative[[#This Row],[Numero Notti]]</f>
        <v>840</v>
      </c>
      <c r="G129" s="20">
        <f>Operative[[#This Row],[Spesa (€)]]/Operative[[#This Row],[Membri della Famiglia]]</f>
        <v>120</v>
      </c>
      <c r="H129" s="6" t="s">
        <v>130</v>
      </c>
      <c r="I129" s="9">
        <v>27110</v>
      </c>
      <c r="J129" s="8">
        <f ca="1">DATEDIF(Operative[[#This Row],[Data di Nascita]],TODAY(),"Y")</f>
        <v>48</v>
      </c>
      <c r="K129" s="5">
        <v>7</v>
      </c>
      <c r="L129" s="5">
        <v>2</v>
      </c>
      <c r="M129" s="5">
        <v>8</v>
      </c>
      <c r="N129" s="5" t="s">
        <v>16</v>
      </c>
      <c r="O129" s="5" t="s">
        <v>17</v>
      </c>
      <c r="P129" s="5" t="s">
        <v>16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4.25">
      <c r="A130" s="5">
        <v>3728</v>
      </c>
      <c r="B130" s="6" t="s">
        <v>579</v>
      </c>
      <c r="C130" s="6" t="s">
        <v>353</v>
      </c>
      <c r="D130" s="7">
        <v>27</v>
      </c>
      <c r="E130" s="8">
        <v>1</v>
      </c>
      <c r="F130" s="20">
        <f>Operative[[#This Row],[Costo a Notte (€)]]*Operative[[#This Row],[Numero Notti]]</f>
        <v>27</v>
      </c>
      <c r="G130" s="20">
        <f>Operative[[#This Row],[Spesa (€)]]/Operative[[#This Row],[Membri della Famiglia]]</f>
        <v>27</v>
      </c>
      <c r="H130" s="6" t="s">
        <v>40</v>
      </c>
      <c r="I130" s="9">
        <v>28661</v>
      </c>
      <c r="J130" s="8">
        <f ca="1">DATEDIF(Operative[[#This Row],[Data di Nascita]],TODAY(),"Y")</f>
        <v>44</v>
      </c>
      <c r="K130" s="5">
        <v>1</v>
      </c>
      <c r="L130" s="5">
        <v>1</v>
      </c>
      <c r="M130" s="5">
        <v>1</v>
      </c>
      <c r="N130" s="5" t="s">
        <v>16</v>
      </c>
      <c r="O130" s="5" t="s">
        <v>17</v>
      </c>
      <c r="P130" s="5" t="s">
        <v>16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4.25">
      <c r="A131" s="5">
        <v>3736</v>
      </c>
      <c r="B131" s="6" t="s">
        <v>281</v>
      </c>
      <c r="C131" s="6" t="s">
        <v>282</v>
      </c>
      <c r="D131" s="7">
        <v>30</v>
      </c>
      <c r="E131" s="8">
        <v>4</v>
      </c>
      <c r="F131" s="20">
        <f>Operative[[#This Row],[Costo a Notte (€)]]*Operative[[#This Row],[Numero Notti]]</f>
        <v>120</v>
      </c>
      <c r="G131" s="20">
        <f>Operative[[#This Row],[Spesa (€)]]/Operative[[#This Row],[Membri della Famiglia]]</f>
        <v>40</v>
      </c>
      <c r="H131" s="6" t="s">
        <v>34</v>
      </c>
      <c r="I131" s="9">
        <v>33375</v>
      </c>
      <c r="J131" s="8">
        <f ca="1">DATEDIF(Operative[[#This Row],[Data di Nascita]],TODAY(),"Y")</f>
        <v>31</v>
      </c>
      <c r="K131" s="5">
        <v>3</v>
      </c>
      <c r="L131" s="5">
        <v>1</v>
      </c>
      <c r="M131" s="5">
        <v>1</v>
      </c>
      <c r="N131" s="5" t="s">
        <v>16</v>
      </c>
      <c r="O131" s="5" t="s">
        <v>17</v>
      </c>
      <c r="P131" s="5" t="s">
        <v>16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4.25">
      <c r="A132" s="5">
        <v>3746</v>
      </c>
      <c r="B132" s="6" t="s">
        <v>128</v>
      </c>
      <c r="C132" s="6" t="s">
        <v>129</v>
      </c>
      <c r="D132" s="7">
        <v>33</v>
      </c>
      <c r="E132" s="8">
        <v>9</v>
      </c>
      <c r="F132" s="20">
        <f>Operative[[#This Row],[Costo a Notte (€)]]*Operative[[#This Row],[Numero Notti]]</f>
        <v>297</v>
      </c>
      <c r="G132" s="20">
        <f>Operative[[#This Row],[Spesa (€)]]/Operative[[#This Row],[Membri della Famiglia]]</f>
        <v>74.25</v>
      </c>
      <c r="H132" s="6" t="s">
        <v>130</v>
      </c>
      <c r="I132" s="9">
        <v>22429</v>
      </c>
      <c r="J132" s="8">
        <f ca="1">DATEDIF(Operative[[#This Row],[Data di Nascita]],TODAY(),"Y")</f>
        <v>61</v>
      </c>
      <c r="K132" s="5">
        <v>4</v>
      </c>
      <c r="L132" s="5">
        <v>4</v>
      </c>
      <c r="M132" s="5">
        <v>4</v>
      </c>
      <c r="N132" s="5" t="s">
        <v>17</v>
      </c>
      <c r="O132" s="5" t="s">
        <v>17</v>
      </c>
      <c r="P132" s="5" t="s">
        <v>16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4.25">
      <c r="A133" s="5">
        <v>3755</v>
      </c>
      <c r="B133" s="6" t="s">
        <v>616</v>
      </c>
      <c r="C133" s="6" t="s">
        <v>617</v>
      </c>
      <c r="D133" s="7">
        <v>157</v>
      </c>
      <c r="E133" s="8">
        <v>4</v>
      </c>
      <c r="F133" s="20">
        <f>Operative[[#This Row],[Costo a Notte (€)]]*Operative[[#This Row],[Numero Notti]]</f>
        <v>628</v>
      </c>
      <c r="G133" s="20">
        <f>Operative[[#This Row],[Spesa (€)]]/Operative[[#This Row],[Membri della Famiglia]]</f>
        <v>125.6</v>
      </c>
      <c r="H133" s="6" t="s">
        <v>20</v>
      </c>
      <c r="I133" s="9">
        <v>32408</v>
      </c>
      <c r="J133" s="8">
        <f ca="1">DATEDIF(Operative[[#This Row],[Data di Nascita]],TODAY(),"Y")</f>
        <v>34</v>
      </c>
      <c r="K133" s="5">
        <v>5</v>
      </c>
      <c r="L133" s="5">
        <v>5</v>
      </c>
      <c r="M133" s="5">
        <v>2</v>
      </c>
      <c r="N133" s="5" t="s">
        <v>17</v>
      </c>
      <c r="O133" s="5" t="s">
        <v>17</v>
      </c>
      <c r="P133" s="5" t="s">
        <v>16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4.25">
      <c r="A134" s="5">
        <v>3778</v>
      </c>
      <c r="B134" s="6" t="s">
        <v>249</v>
      </c>
      <c r="C134" s="6" t="s">
        <v>250</v>
      </c>
      <c r="D134" s="7">
        <v>35</v>
      </c>
      <c r="E134" s="8">
        <v>7</v>
      </c>
      <c r="F134" s="20">
        <f>Operative[[#This Row],[Costo a Notte (€)]]*Operative[[#This Row],[Numero Notti]]</f>
        <v>245</v>
      </c>
      <c r="G134" s="20">
        <f>Operative[[#This Row],[Spesa (€)]]/Operative[[#This Row],[Membri della Famiglia]]</f>
        <v>122.5</v>
      </c>
      <c r="H134" s="6" t="s">
        <v>137</v>
      </c>
      <c r="I134" s="10">
        <v>34650</v>
      </c>
      <c r="J134" s="8">
        <f ca="1">DATEDIF(Operative[[#This Row],[Data di Nascita]],TODAY(),"Y")</f>
        <v>28</v>
      </c>
      <c r="K134" s="5">
        <v>2</v>
      </c>
      <c r="L134" s="5">
        <v>2</v>
      </c>
      <c r="M134" s="5">
        <v>5</v>
      </c>
      <c r="N134" s="5" t="s">
        <v>17</v>
      </c>
      <c r="O134" s="5" t="s">
        <v>16</v>
      </c>
      <c r="P134" s="5" t="s">
        <v>17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4.25">
      <c r="A135" s="5">
        <v>3783</v>
      </c>
      <c r="B135" s="6" t="s">
        <v>71</v>
      </c>
      <c r="C135" s="6" t="s">
        <v>72</v>
      </c>
      <c r="D135" s="7">
        <v>176</v>
      </c>
      <c r="E135" s="8">
        <v>5</v>
      </c>
      <c r="F135" s="20">
        <f>Operative[[#This Row],[Costo a Notte (€)]]*Operative[[#This Row],[Numero Notti]]</f>
        <v>880</v>
      </c>
      <c r="G135" s="20">
        <f>Operative[[#This Row],[Spesa (€)]]/Operative[[#This Row],[Membri della Famiglia]]</f>
        <v>125.71428571428571</v>
      </c>
      <c r="H135" s="6" t="s">
        <v>73</v>
      </c>
      <c r="I135" s="9">
        <v>25693</v>
      </c>
      <c r="J135" s="8">
        <f ca="1">DATEDIF(Operative[[#This Row],[Data di Nascita]],TODAY(),"Y")</f>
        <v>52</v>
      </c>
      <c r="K135" s="5">
        <v>7</v>
      </c>
      <c r="L135" s="5">
        <v>2</v>
      </c>
      <c r="M135" s="5">
        <v>4</v>
      </c>
      <c r="N135" s="5" t="s">
        <v>17</v>
      </c>
      <c r="O135" s="5" t="s">
        <v>17</v>
      </c>
      <c r="P135" s="5" t="s">
        <v>17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4.25">
      <c r="A136" s="5">
        <v>3789</v>
      </c>
      <c r="B136" s="6" t="s">
        <v>465</v>
      </c>
      <c r="C136" s="6" t="s">
        <v>466</v>
      </c>
      <c r="D136" s="7">
        <v>225</v>
      </c>
      <c r="E136" s="8">
        <v>4</v>
      </c>
      <c r="F136" s="20">
        <f>Operative[[#This Row],[Costo a Notte (€)]]*Operative[[#This Row],[Numero Notti]]</f>
        <v>900</v>
      </c>
      <c r="G136" s="20">
        <f>Operative[[#This Row],[Spesa (€)]]/Operative[[#This Row],[Membri della Famiglia]]</f>
        <v>128.57142857142858</v>
      </c>
      <c r="H136" s="6" t="s">
        <v>20</v>
      </c>
      <c r="I136" s="10">
        <v>27375</v>
      </c>
      <c r="J136" s="8">
        <f ca="1">DATEDIF(Operative[[#This Row],[Data di Nascita]],TODAY(),"Y")</f>
        <v>48</v>
      </c>
      <c r="K136" s="5">
        <v>7</v>
      </c>
      <c r="L136" s="5">
        <v>3</v>
      </c>
      <c r="M136" s="5">
        <v>0</v>
      </c>
      <c r="N136" s="5" t="s">
        <v>16</v>
      </c>
      <c r="O136" s="5" t="s">
        <v>16</v>
      </c>
      <c r="P136" s="5" t="s">
        <v>16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4.25">
      <c r="A137" s="5">
        <v>3789</v>
      </c>
      <c r="B137" s="6" t="s">
        <v>360</v>
      </c>
      <c r="C137" s="6" t="s">
        <v>361</v>
      </c>
      <c r="D137" s="7">
        <v>258</v>
      </c>
      <c r="E137" s="8">
        <v>10</v>
      </c>
      <c r="F137" s="20">
        <f>Operative[[#This Row],[Costo a Notte (€)]]*Operative[[#This Row],[Numero Notti]]</f>
        <v>2580</v>
      </c>
      <c r="G137" s="20">
        <f>Operative[[#This Row],[Spesa (€)]]/Operative[[#This Row],[Membri della Famiglia]]</f>
        <v>645</v>
      </c>
      <c r="H137" s="6" t="s">
        <v>142</v>
      </c>
      <c r="I137" s="9">
        <v>25639</v>
      </c>
      <c r="J137" s="8">
        <f ca="1">DATEDIF(Operative[[#This Row],[Data di Nascita]],TODAY(),"Y")</f>
        <v>52</v>
      </c>
      <c r="K137" s="5">
        <v>4</v>
      </c>
      <c r="L137" s="5">
        <v>2</v>
      </c>
      <c r="M137" s="5">
        <v>8</v>
      </c>
      <c r="N137" s="5" t="s">
        <v>16</v>
      </c>
      <c r="O137" s="5" t="s">
        <v>17</v>
      </c>
      <c r="P137" s="5" t="s">
        <v>16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4.25">
      <c r="A138" s="5">
        <v>3804</v>
      </c>
      <c r="B138" s="6" t="s">
        <v>59</v>
      </c>
      <c r="C138" s="6" t="s">
        <v>60</v>
      </c>
      <c r="D138" s="7">
        <v>216</v>
      </c>
      <c r="E138" s="8">
        <v>2</v>
      </c>
      <c r="F138" s="20">
        <f>Operative[[#This Row],[Costo a Notte (€)]]*Operative[[#This Row],[Numero Notti]]</f>
        <v>432</v>
      </c>
      <c r="G138" s="20">
        <f>Operative[[#This Row],[Spesa (€)]]/Operative[[#This Row],[Membri della Famiglia]]</f>
        <v>61.714285714285715</v>
      </c>
      <c r="H138" s="6" t="s">
        <v>48</v>
      </c>
      <c r="I138" s="9">
        <v>34642</v>
      </c>
      <c r="J138" s="8">
        <f ca="1">DATEDIF(Operative[[#This Row],[Data di Nascita]],TODAY(),"Y")</f>
        <v>28</v>
      </c>
      <c r="K138" s="5">
        <v>7</v>
      </c>
      <c r="L138" s="5">
        <v>4</v>
      </c>
      <c r="M138" s="5">
        <v>2</v>
      </c>
      <c r="N138" s="5" t="s">
        <v>16</v>
      </c>
      <c r="O138" s="5" t="s">
        <v>17</v>
      </c>
      <c r="P138" s="5" t="s">
        <v>17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4.25">
      <c r="A139" s="5">
        <v>3813</v>
      </c>
      <c r="B139" s="6" t="s">
        <v>21</v>
      </c>
      <c r="C139" s="6" t="s">
        <v>22</v>
      </c>
      <c r="D139" s="7">
        <v>165</v>
      </c>
      <c r="E139" s="8">
        <v>4</v>
      </c>
      <c r="F139" s="20">
        <f>Operative[[#This Row],[Costo a Notte (€)]]*Operative[[#This Row],[Numero Notti]]</f>
        <v>660</v>
      </c>
      <c r="G139" s="20">
        <f>Operative[[#This Row],[Spesa (€)]]/Operative[[#This Row],[Membri della Famiglia]]</f>
        <v>660</v>
      </c>
      <c r="H139" s="6" t="s">
        <v>23</v>
      </c>
      <c r="I139" s="9">
        <v>31177</v>
      </c>
      <c r="J139" s="8">
        <f ca="1">DATEDIF(Operative[[#This Row],[Data di Nascita]],TODAY(),"Y")</f>
        <v>37</v>
      </c>
      <c r="K139" s="5">
        <v>1</v>
      </c>
      <c r="L139" s="5">
        <v>2</v>
      </c>
      <c r="M139" s="5">
        <v>7</v>
      </c>
      <c r="N139" s="5" t="s">
        <v>16</v>
      </c>
      <c r="O139" s="5" t="s">
        <v>17</v>
      </c>
      <c r="P139" s="5" t="s">
        <v>17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4.25">
      <c r="A140" s="5">
        <v>3823</v>
      </c>
      <c r="B140" s="6" t="s">
        <v>555</v>
      </c>
      <c r="C140" s="6" t="s">
        <v>556</v>
      </c>
      <c r="D140" s="7">
        <v>128</v>
      </c>
      <c r="E140" s="8">
        <v>3</v>
      </c>
      <c r="F140" s="20">
        <f>Operative[[#This Row],[Costo a Notte (€)]]*Operative[[#This Row],[Numero Notti]]</f>
        <v>384</v>
      </c>
      <c r="G140" s="20">
        <f>Operative[[#This Row],[Spesa (€)]]/Operative[[#This Row],[Membri della Famiglia]]</f>
        <v>76.8</v>
      </c>
      <c r="H140" s="6" t="s">
        <v>20</v>
      </c>
      <c r="I140" s="9">
        <v>23835</v>
      </c>
      <c r="J140" s="8">
        <f ca="1">DATEDIF(Operative[[#This Row],[Data di Nascita]],TODAY(),"Y")</f>
        <v>57</v>
      </c>
      <c r="K140" s="5">
        <v>5</v>
      </c>
      <c r="L140" s="5">
        <v>5</v>
      </c>
      <c r="M140" s="5">
        <v>3</v>
      </c>
      <c r="N140" s="5" t="s">
        <v>16</v>
      </c>
      <c r="O140" s="5" t="s">
        <v>16</v>
      </c>
      <c r="P140" s="5" t="s">
        <v>17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4.25">
      <c r="A141" s="5">
        <v>3827</v>
      </c>
      <c r="B141" s="6" t="s">
        <v>314</v>
      </c>
      <c r="C141" s="6" t="s">
        <v>315</v>
      </c>
      <c r="D141" s="7">
        <v>54</v>
      </c>
      <c r="E141" s="8">
        <v>1</v>
      </c>
      <c r="F141" s="20">
        <f>Operative[[#This Row],[Costo a Notte (€)]]*Operative[[#This Row],[Numero Notti]]</f>
        <v>54</v>
      </c>
      <c r="G141" s="20">
        <f>Operative[[#This Row],[Spesa (€)]]/Operative[[#This Row],[Membri della Famiglia]]</f>
        <v>10.8</v>
      </c>
      <c r="H141" s="6" t="s">
        <v>73</v>
      </c>
      <c r="I141" s="9">
        <v>22432</v>
      </c>
      <c r="J141" s="8">
        <f ca="1">DATEDIF(Operative[[#This Row],[Data di Nascita]],TODAY(),"Y")</f>
        <v>61</v>
      </c>
      <c r="K141" s="5">
        <v>5</v>
      </c>
      <c r="L141" s="5">
        <v>4</v>
      </c>
      <c r="M141" s="5">
        <v>3</v>
      </c>
      <c r="N141" s="5" t="s">
        <v>17</v>
      </c>
      <c r="O141" s="5" t="s">
        <v>17</v>
      </c>
      <c r="P141" s="5" t="s">
        <v>17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4.25">
      <c r="A142" s="5">
        <v>3838</v>
      </c>
      <c r="B142" s="6" t="s">
        <v>261</v>
      </c>
      <c r="C142" s="6" t="s">
        <v>262</v>
      </c>
      <c r="D142" s="7">
        <v>158</v>
      </c>
      <c r="E142" s="8">
        <v>4</v>
      </c>
      <c r="F142" s="20">
        <f>Operative[[#This Row],[Costo a Notte (€)]]*Operative[[#This Row],[Numero Notti]]</f>
        <v>632</v>
      </c>
      <c r="G142" s="20">
        <f>Operative[[#This Row],[Spesa (€)]]/Operative[[#This Row],[Membri della Famiglia]]</f>
        <v>105.33333333333333</v>
      </c>
      <c r="H142" s="6" t="s">
        <v>130</v>
      </c>
      <c r="I142" s="9">
        <v>31897</v>
      </c>
      <c r="J142" s="8">
        <f ca="1">DATEDIF(Operative[[#This Row],[Data di Nascita]],TODAY(),"Y")</f>
        <v>35</v>
      </c>
      <c r="K142" s="5">
        <v>6</v>
      </c>
      <c r="L142" s="5">
        <v>2</v>
      </c>
      <c r="M142" s="5">
        <v>2</v>
      </c>
      <c r="N142" s="5" t="s">
        <v>16</v>
      </c>
      <c r="O142" s="5" t="s">
        <v>16</v>
      </c>
      <c r="P142" s="5" t="s">
        <v>16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4.25">
      <c r="A143" s="5">
        <v>3850</v>
      </c>
      <c r="B143" s="6" t="s">
        <v>449</v>
      </c>
      <c r="C143" s="6" t="s">
        <v>450</v>
      </c>
      <c r="D143" s="7">
        <v>38</v>
      </c>
      <c r="E143" s="8">
        <v>3</v>
      </c>
      <c r="F143" s="20">
        <f>Operative[[#This Row],[Costo a Notte (€)]]*Operative[[#This Row],[Numero Notti]]</f>
        <v>114</v>
      </c>
      <c r="G143" s="20">
        <f>Operative[[#This Row],[Spesa (€)]]/Operative[[#This Row],[Membri della Famiglia]]</f>
        <v>22.8</v>
      </c>
      <c r="H143" s="6" t="s">
        <v>70</v>
      </c>
      <c r="I143" s="9">
        <v>24723</v>
      </c>
      <c r="J143" s="8">
        <f ca="1">DATEDIF(Operative[[#This Row],[Data di Nascita]],TODAY(),"Y")</f>
        <v>55</v>
      </c>
      <c r="K143" s="5">
        <v>5</v>
      </c>
      <c r="L143" s="5">
        <v>2</v>
      </c>
      <c r="M143" s="5">
        <v>6</v>
      </c>
      <c r="N143" s="5" t="s">
        <v>16</v>
      </c>
      <c r="O143" s="5" t="s">
        <v>17</v>
      </c>
      <c r="P143" s="5" t="s">
        <v>17</v>
      </c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4.25">
      <c r="A144" s="5">
        <v>3866</v>
      </c>
      <c r="B144" s="6" t="s">
        <v>175</v>
      </c>
      <c r="C144" s="6" t="s">
        <v>176</v>
      </c>
      <c r="D144" s="7">
        <v>157</v>
      </c>
      <c r="E144" s="8">
        <v>4</v>
      </c>
      <c r="F144" s="20">
        <f>Operative[[#This Row],[Costo a Notte (€)]]*Operative[[#This Row],[Numero Notti]]</f>
        <v>628</v>
      </c>
      <c r="G144" s="20">
        <f>Operative[[#This Row],[Spesa (€)]]/Operative[[#This Row],[Membri della Famiglia]]</f>
        <v>104.66666666666667</v>
      </c>
      <c r="H144" s="6" t="s">
        <v>48</v>
      </c>
      <c r="I144" s="9">
        <v>27787</v>
      </c>
      <c r="J144" s="8">
        <f ca="1">DATEDIF(Operative[[#This Row],[Data di Nascita]],TODAY(),"Y")</f>
        <v>47</v>
      </c>
      <c r="K144" s="5">
        <v>6</v>
      </c>
      <c r="L144" s="5">
        <v>4</v>
      </c>
      <c r="M144" s="5">
        <v>2</v>
      </c>
      <c r="N144" s="5" t="s">
        <v>16</v>
      </c>
      <c r="O144" s="5" t="s">
        <v>17</v>
      </c>
      <c r="P144" s="5" t="s">
        <v>16</v>
      </c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4.25">
      <c r="A145" s="5">
        <v>3873</v>
      </c>
      <c r="B145" s="6" t="s">
        <v>606</v>
      </c>
      <c r="C145" s="6" t="s">
        <v>607</v>
      </c>
      <c r="D145" s="7">
        <v>241</v>
      </c>
      <c r="E145" s="8">
        <v>1</v>
      </c>
      <c r="F145" s="20">
        <f>Operative[[#This Row],[Costo a Notte (€)]]*Operative[[#This Row],[Numero Notti]]</f>
        <v>241</v>
      </c>
      <c r="G145" s="20">
        <f>Operative[[#This Row],[Spesa (€)]]/Operative[[#This Row],[Membri della Famiglia]]</f>
        <v>60.25</v>
      </c>
      <c r="H145" s="6" t="s">
        <v>76</v>
      </c>
      <c r="I145" s="9">
        <v>30881</v>
      </c>
      <c r="J145" s="8">
        <f ca="1">DATEDIF(Operative[[#This Row],[Data di Nascita]],TODAY(),"Y")</f>
        <v>38</v>
      </c>
      <c r="K145" s="5">
        <v>4</v>
      </c>
      <c r="L145" s="5">
        <v>4</v>
      </c>
      <c r="M145" s="5">
        <v>5</v>
      </c>
      <c r="N145" s="5" t="s">
        <v>17</v>
      </c>
      <c r="O145" s="5" t="s">
        <v>17</v>
      </c>
      <c r="P145" s="5" t="s">
        <v>16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4.25">
      <c r="A146" s="5">
        <v>3875</v>
      </c>
      <c r="B146" s="6" t="s">
        <v>133</v>
      </c>
      <c r="C146" s="6" t="s">
        <v>134</v>
      </c>
      <c r="D146" s="7">
        <v>255</v>
      </c>
      <c r="E146" s="8">
        <v>3</v>
      </c>
      <c r="F146" s="20">
        <f>Operative[[#This Row],[Costo a Notte (€)]]*Operative[[#This Row],[Numero Notti]]</f>
        <v>765</v>
      </c>
      <c r="G146" s="20">
        <f>Operative[[#This Row],[Spesa (€)]]/Operative[[#This Row],[Membri della Famiglia]]</f>
        <v>191.25</v>
      </c>
      <c r="H146" s="6" t="s">
        <v>101</v>
      </c>
      <c r="I146" s="9">
        <v>30127</v>
      </c>
      <c r="J146" s="8">
        <f ca="1">DATEDIF(Operative[[#This Row],[Data di Nascita]],TODAY(),"Y")</f>
        <v>40</v>
      </c>
      <c r="K146" s="5">
        <v>4</v>
      </c>
      <c r="L146" s="5">
        <v>3</v>
      </c>
      <c r="M146" s="5">
        <v>2</v>
      </c>
      <c r="N146" s="5" t="s">
        <v>17</v>
      </c>
      <c r="O146" s="5" t="s">
        <v>17</v>
      </c>
      <c r="P146" s="5" t="s">
        <v>17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4.25">
      <c r="A147" s="5">
        <v>3884</v>
      </c>
      <c r="B147" s="6" t="s">
        <v>417</v>
      </c>
      <c r="C147" s="6" t="s">
        <v>418</v>
      </c>
      <c r="D147" s="7">
        <v>144</v>
      </c>
      <c r="E147" s="8">
        <v>7</v>
      </c>
      <c r="F147" s="20">
        <f>Operative[[#This Row],[Costo a Notte (€)]]*Operative[[#This Row],[Numero Notti]]</f>
        <v>1008</v>
      </c>
      <c r="G147" s="20">
        <f>Operative[[#This Row],[Spesa (€)]]/Operative[[#This Row],[Membri della Famiglia]]</f>
        <v>336</v>
      </c>
      <c r="H147" s="6" t="s">
        <v>82</v>
      </c>
      <c r="I147" s="9">
        <v>27447</v>
      </c>
      <c r="J147" s="8">
        <f ca="1">DATEDIF(Operative[[#This Row],[Data di Nascita]],TODAY(),"Y")</f>
        <v>48</v>
      </c>
      <c r="K147" s="5">
        <v>3</v>
      </c>
      <c r="L147" s="5">
        <v>1</v>
      </c>
      <c r="M147" s="5">
        <v>5</v>
      </c>
      <c r="N147" s="5" t="s">
        <v>17</v>
      </c>
      <c r="O147" s="5" t="s">
        <v>16</v>
      </c>
      <c r="P147" s="5" t="s">
        <v>17</v>
      </c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4.25">
      <c r="A148" s="5">
        <v>3903</v>
      </c>
      <c r="B148" s="6" t="s">
        <v>594</v>
      </c>
      <c r="C148" s="6" t="s">
        <v>595</v>
      </c>
      <c r="D148" s="7">
        <v>70</v>
      </c>
      <c r="E148" s="8">
        <v>9</v>
      </c>
      <c r="F148" s="20">
        <f>Operative[[#This Row],[Costo a Notte (€)]]*Operative[[#This Row],[Numero Notti]]</f>
        <v>630</v>
      </c>
      <c r="G148" s="20">
        <f>Operative[[#This Row],[Spesa (€)]]/Operative[[#This Row],[Membri della Famiglia]]</f>
        <v>630</v>
      </c>
      <c r="H148" s="6" t="s">
        <v>246</v>
      </c>
      <c r="I148" s="9">
        <v>27535</v>
      </c>
      <c r="J148" s="8">
        <f ca="1">DATEDIF(Operative[[#This Row],[Data di Nascita]],TODAY(),"Y")</f>
        <v>47</v>
      </c>
      <c r="K148" s="5">
        <v>1</v>
      </c>
      <c r="L148" s="5">
        <v>2</v>
      </c>
      <c r="M148" s="5">
        <v>9</v>
      </c>
      <c r="N148" s="5" t="s">
        <v>17</v>
      </c>
      <c r="O148" s="5" t="s">
        <v>16</v>
      </c>
      <c r="P148" s="5" t="s">
        <v>16</v>
      </c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4.25">
      <c r="A149" s="5">
        <v>3911</v>
      </c>
      <c r="B149" s="6" t="s">
        <v>516</v>
      </c>
      <c r="C149" s="6" t="s">
        <v>517</v>
      </c>
      <c r="D149" s="7">
        <v>45</v>
      </c>
      <c r="E149" s="8">
        <v>6</v>
      </c>
      <c r="F149" s="20">
        <f>Operative[[#This Row],[Costo a Notte (€)]]*Operative[[#This Row],[Numero Notti]]</f>
        <v>270</v>
      </c>
      <c r="G149" s="20">
        <f>Operative[[#This Row],[Spesa (€)]]/Operative[[#This Row],[Membri della Famiglia]]</f>
        <v>45</v>
      </c>
      <c r="H149" s="6" t="s">
        <v>34</v>
      </c>
      <c r="I149" s="9">
        <v>33093</v>
      </c>
      <c r="J149" s="8">
        <f ca="1">DATEDIF(Operative[[#This Row],[Data di Nascita]],TODAY(),"Y")</f>
        <v>32</v>
      </c>
      <c r="K149" s="5">
        <v>6</v>
      </c>
      <c r="L149" s="5">
        <v>1</v>
      </c>
      <c r="M149" s="5">
        <v>9</v>
      </c>
      <c r="N149" s="5" t="s">
        <v>16</v>
      </c>
      <c r="O149" s="5" t="s">
        <v>16</v>
      </c>
      <c r="P149" s="5" t="s">
        <v>16</v>
      </c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4.25">
      <c r="A150" s="5">
        <v>3921</v>
      </c>
      <c r="B150" s="6" t="s">
        <v>13</v>
      </c>
      <c r="C150" s="6" t="s">
        <v>14</v>
      </c>
      <c r="D150" s="7">
        <v>241</v>
      </c>
      <c r="E150" s="8">
        <v>6</v>
      </c>
      <c r="F150" s="20">
        <f>Operative[[#This Row],[Costo a Notte (€)]]*Operative[[#This Row],[Numero Notti]]</f>
        <v>1446</v>
      </c>
      <c r="G150" s="20">
        <f>Operative[[#This Row],[Spesa (€)]]/Operative[[#This Row],[Membri della Famiglia]]</f>
        <v>361.5</v>
      </c>
      <c r="H150" s="6" t="s">
        <v>15</v>
      </c>
      <c r="I150" s="9">
        <v>22350</v>
      </c>
      <c r="J150" s="8">
        <f ca="1">DATEDIF(Operative[[#This Row],[Data di Nascita]],TODAY(),"Y")</f>
        <v>61</v>
      </c>
      <c r="K150" s="5">
        <v>4</v>
      </c>
      <c r="L150" s="5">
        <v>3</v>
      </c>
      <c r="M150" s="5">
        <v>2</v>
      </c>
      <c r="N150" s="5" t="s">
        <v>16</v>
      </c>
      <c r="O150" s="5" t="s">
        <v>16</v>
      </c>
      <c r="P150" s="5" t="s">
        <v>17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4.25">
      <c r="A151" s="5">
        <v>3924</v>
      </c>
      <c r="B151" s="6" t="s">
        <v>518</v>
      </c>
      <c r="C151" s="6" t="s">
        <v>519</v>
      </c>
      <c r="D151" s="7">
        <v>169</v>
      </c>
      <c r="E151" s="8">
        <v>3</v>
      </c>
      <c r="F151" s="20">
        <f>Operative[[#This Row],[Costo a Notte (€)]]*Operative[[#This Row],[Numero Notti]]</f>
        <v>507</v>
      </c>
      <c r="G151" s="20">
        <f>Operative[[#This Row],[Spesa (€)]]/Operative[[#This Row],[Membri della Famiglia]]</f>
        <v>72.428571428571431</v>
      </c>
      <c r="H151" s="6" t="s">
        <v>164</v>
      </c>
      <c r="I151" s="9">
        <v>25474</v>
      </c>
      <c r="J151" s="8">
        <f ca="1">DATEDIF(Operative[[#This Row],[Data di Nascita]],TODAY(),"Y")</f>
        <v>53</v>
      </c>
      <c r="K151" s="5">
        <v>7</v>
      </c>
      <c r="L151" s="5">
        <v>2</v>
      </c>
      <c r="M151" s="5">
        <v>8</v>
      </c>
      <c r="N151" s="5" t="s">
        <v>16</v>
      </c>
      <c r="O151" s="5" t="s">
        <v>16</v>
      </c>
      <c r="P151" s="5" t="s">
        <v>16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4.25">
      <c r="A152" s="5">
        <v>3953</v>
      </c>
      <c r="B152" s="6" t="s">
        <v>296</v>
      </c>
      <c r="C152" s="6" t="s">
        <v>297</v>
      </c>
      <c r="D152" s="7">
        <v>169</v>
      </c>
      <c r="E152" s="8">
        <v>1</v>
      </c>
      <c r="F152" s="20">
        <f>Operative[[#This Row],[Costo a Notte (€)]]*Operative[[#This Row],[Numero Notti]]</f>
        <v>169</v>
      </c>
      <c r="G152" s="20">
        <f>Operative[[#This Row],[Spesa (€)]]/Operative[[#This Row],[Membri della Famiglia]]</f>
        <v>28.166666666666668</v>
      </c>
      <c r="H152" s="6" t="s">
        <v>20</v>
      </c>
      <c r="I152" s="9">
        <v>28921</v>
      </c>
      <c r="J152" s="8">
        <f ca="1">DATEDIF(Operative[[#This Row],[Data di Nascita]],TODAY(),"Y")</f>
        <v>44</v>
      </c>
      <c r="K152" s="5">
        <v>6</v>
      </c>
      <c r="L152" s="5">
        <v>1</v>
      </c>
      <c r="M152" s="5">
        <v>5</v>
      </c>
      <c r="N152" s="5" t="s">
        <v>17</v>
      </c>
      <c r="O152" s="5" t="s">
        <v>17</v>
      </c>
      <c r="P152" s="5" t="s">
        <v>17</v>
      </c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4.25">
      <c r="A153" s="5">
        <v>3956</v>
      </c>
      <c r="B153" s="6" t="s">
        <v>273</v>
      </c>
      <c r="C153" s="6" t="s">
        <v>274</v>
      </c>
      <c r="D153" s="7">
        <v>25</v>
      </c>
      <c r="E153" s="8">
        <v>4</v>
      </c>
      <c r="F153" s="20">
        <f>Operative[[#This Row],[Costo a Notte (€)]]*Operative[[#This Row],[Numero Notti]]</f>
        <v>100</v>
      </c>
      <c r="G153" s="20">
        <f>Operative[[#This Row],[Spesa (€)]]/Operative[[#This Row],[Membri della Famiglia]]</f>
        <v>50</v>
      </c>
      <c r="H153" s="6" t="s">
        <v>164</v>
      </c>
      <c r="I153" s="10">
        <v>20738</v>
      </c>
      <c r="J153" s="8">
        <f ca="1">DATEDIF(Operative[[#This Row],[Data di Nascita]],TODAY(),"Y")</f>
        <v>66</v>
      </c>
      <c r="K153" s="5">
        <v>2</v>
      </c>
      <c r="L153" s="5">
        <v>2</v>
      </c>
      <c r="M153" s="5">
        <v>6</v>
      </c>
      <c r="N153" s="5" t="s">
        <v>16</v>
      </c>
      <c r="O153" s="5" t="s">
        <v>16</v>
      </c>
      <c r="P153" s="5" t="s">
        <v>16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4.25">
      <c r="A154" s="5">
        <v>3986</v>
      </c>
      <c r="B154" s="6" t="s">
        <v>380</v>
      </c>
      <c r="C154" s="6" t="s">
        <v>381</v>
      </c>
      <c r="D154" s="7">
        <v>201</v>
      </c>
      <c r="E154" s="8">
        <v>10</v>
      </c>
      <c r="F154" s="20">
        <f>Operative[[#This Row],[Costo a Notte (€)]]*Operative[[#This Row],[Numero Notti]]</f>
        <v>2010</v>
      </c>
      <c r="G154" s="20">
        <f>Operative[[#This Row],[Spesa (€)]]/Operative[[#This Row],[Membri della Famiglia]]</f>
        <v>1005</v>
      </c>
      <c r="H154" s="6" t="s">
        <v>34</v>
      </c>
      <c r="I154" s="9">
        <v>22803</v>
      </c>
      <c r="J154" s="8">
        <f ca="1">DATEDIF(Operative[[#This Row],[Data di Nascita]],TODAY(),"Y")</f>
        <v>60</v>
      </c>
      <c r="K154" s="5">
        <v>2</v>
      </c>
      <c r="L154" s="5">
        <v>2</v>
      </c>
      <c r="M154" s="5">
        <v>5</v>
      </c>
      <c r="N154" s="5" t="s">
        <v>17</v>
      </c>
      <c r="O154" s="5" t="s">
        <v>17</v>
      </c>
      <c r="P154" s="5" t="s">
        <v>17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4.25">
      <c r="A155" s="5">
        <v>3987</v>
      </c>
      <c r="B155" s="6" t="s">
        <v>105</v>
      </c>
      <c r="C155" s="6" t="s">
        <v>106</v>
      </c>
      <c r="D155" s="7">
        <v>87</v>
      </c>
      <c r="E155" s="8">
        <v>3</v>
      </c>
      <c r="F155" s="20">
        <f>Operative[[#This Row],[Costo a Notte (€)]]*Operative[[#This Row],[Numero Notti]]</f>
        <v>261</v>
      </c>
      <c r="G155" s="20">
        <f>Operative[[#This Row],[Spesa (€)]]/Operative[[#This Row],[Membri della Famiglia]]</f>
        <v>130.5</v>
      </c>
      <c r="H155" s="6" t="s">
        <v>82</v>
      </c>
      <c r="I155" s="9">
        <v>23455</v>
      </c>
      <c r="J155" s="8">
        <f ca="1">DATEDIF(Operative[[#This Row],[Data di Nascita]],TODAY(),"Y")</f>
        <v>58</v>
      </c>
      <c r="K155" s="5">
        <v>2</v>
      </c>
      <c r="L155" s="5">
        <v>2</v>
      </c>
      <c r="M155" s="5">
        <v>6</v>
      </c>
      <c r="N155" s="5" t="s">
        <v>17</v>
      </c>
      <c r="O155" s="5" t="s">
        <v>17</v>
      </c>
      <c r="P155" s="5" t="s">
        <v>16</v>
      </c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4.25">
      <c r="A156" s="5">
        <v>4023</v>
      </c>
      <c r="B156" s="6" t="s">
        <v>453</v>
      </c>
      <c r="C156" s="6" t="s">
        <v>454</v>
      </c>
      <c r="D156" s="7">
        <v>83</v>
      </c>
      <c r="E156" s="8">
        <v>6</v>
      </c>
      <c r="F156" s="20">
        <f>Operative[[#This Row],[Costo a Notte (€)]]*Operative[[#This Row],[Numero Notti]]</f>
        <v>498</v>
      </c>
      <c r="G156" s="20">
        <f>Operative[[#This Row],[Spesa (€)]]/Operative[[#This Row],[Membri della Famiglia]]</f>
        <v>99.6</v>
      </c>
      <c r="H156" s="6" t="s">
        <v>127</v>
      </c>
      <c r="I156" s="10">
        <v>31007</v>
      </c>
      <c r="J156" s="8">
        <f ca="1">DATEDIF(Operative[[#This Row],[Data di Nascita]],TODAY(),"Y")</f>
        <v>38</v>
      </c>
      <c r="K156" s="5">
        <v>5</v>
      </c>
      <c r="L156" s="5">
        <v>5</v>
      </c>
      <c r="M156" s="5">
        <v>1</v>
      </c>
      <c r="N156" s="5" t="s">
        <v>17</v>
      </c>
      <c r="O156" s="5" t="s">
        <v>16</v>
      </c>
      <c r="P156" s="5" t="s">
        <v>16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4.25">
      <c r="A157" s="5">
        <v>4024</v>
      </c>
      <c r="B157" s="6" t="s">
        <v>336</v>
      </c>
      <c r="C157" s="6" t="s">
        <v>337</v>
      </c>
      <c r="D157" s="7">
        <v>210</v>
      </c>
      <c r="E157" s="8">
        <v>5</v>
      </c>
      <c r="F157" s="20">
        <f>Operative[[#This Row],[Costo a Notte (€)]]*Operative[[#This Row],[Numero Notti]]</f>
        <v>1050</v>
      </c>
      <c r="G157" s="20">
        <f>Operative[[#This Row],[Spesa (€)]]/Operative[[#This Row],[Membri della Famiglia]]</f>
        <v>210</v>
      </c>
      <c r="H157" s="6" t="s">
        <v>23</v>
      </c>
      <c r="I157" s="9">
        <v>22033</v>
      </c>
      <c r="J157" s="8">
        <f ca="1">DATEDIF(Operative[[#This Row],[Data di Nascita]],TODAY(),"Y")</f>
        <v>62</v>
      </c>
      <c r="K157" s="5">
        <v>5</v>
      </c>
      <c r="L157" s="5">
        <v>1</v>
      </c>
      <c r="M157" s="5">
        <v>0</v>
      </c>
      <c r="N157" s="5" t="s">
        <v>16</v>
      </c>
      <c r="O157" s="5" t="s">
        <v>17</v>
      </c>
      <c r="P157" s="5" t="s">
        <v>17</v>
      </c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4.25">
      <c r="A158" s="5">
        <v>4034</v>
      </c>
      <c r="B158" s="6" t="s">
        <v>211</v>
      </c>
      <c r="C158" s="6" t="s">
        <v>212</v>
      </c>
      <c r="D158" s="7">
        <v>268</v>
      </c>
      <c r="E158" s="8">
        <v>5</v>
      </c>
      <c r="F158" s="20">
        <f>Operative[[#This Row],[Costo a Notte (€)]]*Operative[[#This Row],[Numero Notti]]</f>
        <v>1340</v>
      </c>
      <c r="G158" s="20">
        <f>Operative[[#This Row],[Spesa (€)]]/Operative[[#This Row],[Membri della Famiglia]]</f>
        <v>335</v>
      </c>
      <c r="H158" s="6" t="s">
        <v>63</v>
      </c>
      <c r="I158" s="9">
        <v>23122</v>
      </c>
      <c r="J158" s="8">
        <f ca="1">DATEDIF(Operative[[#This Row],[Data di Nascita]],TODAY(),"Y")</f>
        <v>59</v>
      </c>
      <c r="K158" s="5">
        <v>4</v>
      </c>
      <c r="L158" s="5">
        <v>2</v>
      </c>
      <c r="M158" s="5">
        <v>5</v>
      </c>
      <c r="N158" s="5" t="s">
        <v>17</v>
      </c>
      <c r="O158" s="5" t="s">
        <v>17</v>
      </c>
      <c r="P158" s="5" t="s">
        <v>17</v>
      </c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4.25">
      <c r="A159" s="5">
        <v>4039</v>
      </c>
      <c r="B159" s="6" t="s">
        <v>338</v>
      </c>
      <c r="C159" s="6" t="s">
        <v>339</v>
      </c>
      <c r="D159" s="7">
        <v>251</v>
      </c>
      <c r="E159" s="8">
        <v>8</v>
      </c>
      <c r="F159" s="20">
        <f>Operative[[#This Row],[Costo a Notte (€)]]*Operative[[#This Row],[Numero Notti]]</f>
        <v>2008</v>
      </c>
      <c r="G159" s="20">
        <f>Operative[[#This Row],[Spesa (€)]]/Operative[[#This Row],[Membri della Famiglia]]</f>
        <v>401.6</v>
      </c>
      <c r="H159" s="6" t="s">
        <v>127</v>
      </c>
      <c r="I159" s="9">
        <v>28716</v>
      </c>
      <c r="J159" s="8">
        <f ca="1">DATEDIF(Operative[[#This Row],[Data di Nascita]],TODAY(),"Y")</f>
        <v>44</v>
      </c>
      <c r="K159" s="5">
        <v>5</v>
      </c>
      <c r="L159" s="5">
        <v>1</v>
      </c>
      <c r="M159" s="5">
        <v>4</v>
      </c>
      <c r="N159" s="5" t="s">
        <v>16</v>
      </c>
      <c r="O159" s="5" t="s">
        <v>16</v>
      </c>
      <c r="P159" s="5" t="s">
        <v>16</v>
      </c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4.25">
      <c r="A160" s="5">
        <v>4058</v>
      </c>
      <c r="B160" s="6" t="s">
        <v>27</v>
      </c>
      <c r="C160" s="6" t="s">
        <v>28</v>
      </c>
      <c r="D160" s="7">
        <v>99</v>
      </c>
      <c r="E160" s="8">
        <v>5</v>
      </c>
      <c r="F160" s="20">
        <f>Operative[[#This Row],[Costo a Notte (€)]]*Operative[[#This Row],[Numero Notti]]</f>
        <v>495</v>
      </c>
      <c r="G160" s="20">
        <f>Operative[[#This Row],[Spesa (€)]]/Operative[[#This Row],[Membri della Famiglia]]</f>
        <v>123.75</v>
      </c>
      <c r="H160" s="6" t="s">
        <v>29</v>
      </c>
      <c r="I160" s="10">
        <v>23696</v>
      </c>
      <c r="J160" s="8">
        <f ca="1">DATEDIF(Operative[[#This Row],[Data di Nascita]],TODAY(),"Y")</f>
        <v>58</v>
      </c>
      <c r="K160" s="5">
        <v>4</v>
      </c>
      <c r="L160" s="5">
        <v>2</v>
      </c>
      <c r="M160" s="5">
        <v>9</v>
      </c>
      <c r="N160" s="5" t="s">
        <v>16</v>
      </c>
      <c r="O160" s="5" t="s">
        <v>16</v>
      </c>
      <c r="P160" s="5" t="s">
        <v>16</v>
      </c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4.25">
      <c r="A161" s="5">
        <v>4067</v>
      </c>
      <c r="B161" s="6" t="s">
        <v>511</v>
      </c>
      <c r="C161" s="6" t="s">
        <v>472</v>
      </c>
      <c r="D161" s="7">
        <v>271</v>
      </c>
      <c r="E161" s="8">
        <v>3</v>
      </c>
      <c r="F161" s="20">
        <f>Operative[[#This Row],[Costo a Notte (€)]]*Operative[[#This Row],[Numero Notti]]</f>
        <v>813</v>
      </c>
      <c r="G161" s="20">
        <f>Operative[[#This Row],[Spesa (€)]]/Operative[[#This Row],[Membri della Famiglia]]</f>
        <v>135.5</v>
      </c>
      <c r="H161" s="6" t="s">
        <v>53</v>
      </c>
      <c r="I161" s="9">
        <v>30087</v>
      </c>
      <c r="J161" s="8">
        <f ca="1">DATEDIF(Operative[[#This Row],[Data di Nascita]],TODAY(),"Y")</f>
        <v>40</v>
      </c>
      <c r="K161" s="5">
        <v>6</v>
      </c>
      <c r="L161" s="5">
        <v>3</v>
      </c>
      <c r="M161" s="5">
        <v>0</v>
      </c>
      <c r="N161" s="5" t="s">
        <v>17</v>
      </c>
      <c r="O161" s="5" t="s">
        <v>17</v>
      </c>
      <c r="P161" s="5" t="s">
        <v>17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4.25">
      <c r="A162" s="5">
        <v>4070</v>
      </c>
      <c r="B162" s="6" t="s">
        <v>306</v>
      </c>
      <c r="C162" s="6" t="s">
        <v>307</v>
      </c>
      <c r="D162" s="7">
        <v>278</v>
      </c>
      <c r="E162" s="8">
        <v>3</v>
      </c>
      <c r="F162" s="20">
        <f>Operative[[#This Row],[Costo a Notte (€)]]*Operative[[#This Row],[Numero Notti]]</f>
        <v>834</v>
      </c>
      <c r="G162" s="20">
        <f>Operative[[#This Row],[Spesa (€)]]/Operative[[#This Row],[Membri della Famiglia]]</f>
        <v>834</v>
      </c>
      <c r="H162" s="6" t="s">
        <v>246</v>
      </c>
      <c r="I162" s="10">
        <v>27353</v>
      </c>
      <c r="J162" s="8">
        <f ca="1">DATEDIF(Operative[[#This Row],[Data di Nascita]],TODAY(),"Y")</f>
        <v>48</v>
      </c>
      <c r="K162" s="5">
        <v>1</v>
      </c>
      <c r="L162" s="5">
        <v>4</v>
      </c>
      <c r="M162" s="5">
        <v>1</v>
      </c>
      <c r="N162" s="5" t="s">
        <v>16</v>
      </c>
      <c r="O162" s="5" t="s">
        <v>16</v>
      </c>
      <c r="P162" s="5" t="s">
        <v>17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4.25">
      <c r="A163" s="5">
        <v>4080</v>
      </c>
      <c r="B163" s="6" t="s">
        <v>551</v>
      </c>
      <c r="C163" s="11" t="s">
        <v>552</v>
      </c>
      <c r="D163" s="7">
        <v>237</v>
      </c>
      <c r="E163" s="8">
        <v>8</v>
      </c>
      <c r="F163" s="20">
        <f>Operative[[#This Row],[Costo a Notte (€)]]*Operative[[#This Row],[Numero Notti]]</f>
        <v>1896</v>
      </c>
      <c r="G163" s="20">
        <f>Operative[[#This Row],[Spesa (€)]]/Operative[[#This Row],[Membri della Famiglia]]</f>
        <v>948</v>
      </c>
      <c r="H163" s="6" t="s">
        <v>53</v>
      </c>
      <c r="I163" s="9">
        <v>24077</v>
      </c>
      <c r="J163" s="8">
        <f ca="1">DATEDIF(Operative[[#This Row],[Data di Nascita]],TODAY(),"Y")</f>
        <v>57</v>
      </c>
      <c r="K163" s="5">
        <v>2</v>
      </c>
      <c r="L163" s="5">
        <v>4</v>
      </c>
      <c r="M163" s="5">
        <v>1</v>
      </c>
      <c r="N163" s="5" t="s">
        <v>17</v>
      </c>
      <c r="O163" s="5" t="s">
        <v>16</v>
      </c>
      <c r="P163" s="5" t="s">
        <v>17</v>
      </c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4.25">
      <c r="A164" s="5">
        <v>4083</v>
      </c>
      <c r="B164" s="6" t="s">
        <v>219</v>
      </c>
      <c r="C164" s="6" t="s">
        <v>220</v>
      </c>
      <c r="D164" s="7">
        <v>232</v>
      </c>
      <c r="E164" s="8">
        <v>10</v>
      </c>
      <c r="F164" s="20">
        <f>Operative[[#This Row],[Costo a Notte (€)]]*Operative[[#This Row],[Numero Notti]]</f>
        <v>2320</v>
      </c>
      <c r="G164" s="20">
        <f>Operative[[#This Row],[Spesa (€)]]/Operative[[#This Row],[Membri della Famiglia]]</f>
        <v>1160</v>
      </c>
      <c r="H164" s="6" t="s">
        <v>29</v>
      </c>
      <c r="I164" s="9">
        <v>30870</v>
      </c>
      <c r="J164" s="8">
        <f ca="1">DATEDIF(Operative[[#This Row],[Data di Nascita]],TODAY(),"Y")</f>
        <v>38</v>
      </c>
      <c r="K164" s="5">
        <v>2</v>
      </c>
      <c r="L164" s="5">
        <v>3</v>
      </c>
      <c r="M164" s="5">
        <v>9</v>
      </c>
      <c r="N164" s="5" t="s">
        <v>16</v>
      </c>
      <c r="O164" s="5" t="s">
        <v>16</v>
      </c>
      <c r="P164" s="5" t="s">
        <v>16</v>
      </c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4.25">
      <c r="A165" s="5">
        <v>4087</v>
      </c>
      <c r="B165" s="6" t="s">
        <v>221</v>
      </c>
      <c r="C165" s="11" t="s">
        <v>222</v>
      </c>
      <c r="D165" s="7">
        <v>209</v>
      </c>
      <c r="E165" s="8">
        <v>5</v>
      </c>
      <c r="F165" s="20">
        <f>Operative[[#This Row],[Costo a Notte (€)]]*Operative[[#This Row],[Numero Notti]]</f>
        <v>1045</v>
      </c>
      <c r="G165" s="20">
        <f>Operative[[#This Row],[Spesa (€)]]/Operative[[#This Row],[Membri della Famiglia]]</f>
        <v>348.33333333333331</v>
      </c>
      <c r="H165" s="6" t="s">
        <v>130</v>
      </c>
      <c r="I165" s="9">
        <v>27455</v>
      </c>
      <c r="J165" s="8">
        <f ca="1">DATEDIF(Operative[[#This Row],[Data di Nascita]],TODAY(),"Y")</f>
        <v>48</v>
      </c>
      <c r="K165" s="5">
        <v>3</v>
      </c>
      <c r="L165" s="5">
        <v>2</v>
      </c>
      <c r="M165" s="5">
        <v>3</v>
      </c>
      <c r="N165" s="5" t="s">
        <v>16</v>
      </c>
      <c r="O165" s="5" t="s">
        <v>16</v>
      </c>
      <c r="P165" s="5" t="s">
        <v>17</v>
      </c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4.25">
      <c r="A166" s="5">
        <v>4105</v>
      </c>
      <c r="B166" s="6" t="s">
        <v>205</v>
      </c>
      <c r="C166" s="6" t="s">
        <v>206</v>
      </c>
      <c r="D166" s="7">
        <v>266</v>
      </c>
      <c r="E166" s="8">
        <v>6</v>
      </c>
      <c r="F166" s="20">
        <f>Operative[[#This Row],[Costo a Notte (€)]]*Operative[[#This Row],[Numero Notti]]</f>
        <v>1596</v>
      </c>
      <c r="G166" s="20">
        <f>Operative[[#This Row],[Spesa (€)]]/Operative[[#This Row],[Membri della Famiglia]]</f>
        <v>319.2</v>
      </c>
      <c r="H166" s="6" t="s">
        <v>109</v>
      </c>
      <c r="I166" s="9">
        <v>21931</v>
      </c>
      <c r="J166" s="8">
        <f ca="1">DATEDIF(Operative[[#This Row],[Data di Nascita]],TODAY(),"Y")</f>
        <v>63</v>
      </c>
      <c r="K166" s="5">
        <v>5</v>
      </c>
      <c r="L166" s="5">
        <v>5</v>
      </c>
      <c r="M166" s="5">
        <v>0</v>
      </c>
      <c r="N166" s="5" t="s">
        <v>16</v>
      </c>
      <c r="O166" s="5" t="s">
        <v>17</v>
      </c>
      <c r="P166" s="5" t="s">
        <v>17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4.25">
      <c r="A167" s="5">
        <v>4106</v>
      </c>
      <c r="B167" s="6" t="s">
        <v>483</v>
      </c>
      <c r="C167" s="6" t="s">
        <v>484</v>
      </c>
      <c r="D167" s="7">
        <v>279</v>
      </c>
      <c r="E167" s="8">
        <v>10</v>
      </c>
      <c r="F167" s="20">
        <f>Operative[[#This Row],[Costo a Notte (€)]]*Operative[[#This Row],[Numero Notti]]</f>
        <v>2790</v>
      </c>
      <c r="G167" s="20">
        <f>Operative[[#This Row],[Spesa (€)]]/Operative[[#This Row],[Membri della Famiglia]]</f>
        <v>1395</v>
      </c>
      <c r="H167" s="6" t="s">
        <v>67</v>
      </c>
      <c r="I167" s="9">
        <v>31595</v>
      </c>
      <c r="J167" s="8">
        <f ca="1">DATEDIF(Operative[[#This Row],[Data di Nascita]],TODAY(),"Y")</f>
        <v>36</v>
      </c>
      <c r="K167" s="5">
        <v>2</v>
      </c>
      <c r="L167" s="5">
        <v>5</v>
      </c>
      <c r="M167" s="5">
        <v>8</v>
      </c>
      <c r="N167" s="5" t="s">
        <v>17</v>
      </c>
      <c r="O167" s="5" t="s">
        <v>16</v>
      </c>
      <c r="P167" s="5" t="s">
        <v>17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4.25">
      <c r="A168" s="5">
        <v>4115</v>
      </c>
      <c r="B168" s="6" t="s">
        <v>30</v>
      </c>
      <c r="C168" s="6" t="s">
        <v>31</v>
      </c>
      <c r="D168" s="7">
        <v>135</v>
      </c>
      <c r="E168" s="8">
        <v>1</v>
      </c>
      <c r="F168" s="20">
        <f>Operative[[#This Row],[Costo a Notte (€)]]*Operative[[#This Row],[Numero Notti]]</f>
        <v>135</v>
      </c>
      <c r="G168" s="20">
        <f>Operative[[#This Row],[Spesa (€)]]/Operative[[#This Row],[Membri della Famiglia]]</f>
        <v>33.75</v>
      </c>
      <c r="H168" s="6" t="s">
        <v>26</v>
      </c>
      <c r="I168" s="9">
        <v>23983</v>
      </c>
      <c r="J168" s="8">
        <f ca="1">DATEDIF(Operative[[#This Row],[Data di Nascita]],TODAY(),"Y")</f>
        <v>57</v>
      </c>
      <c r="K168" s="5">
        <v>4</v>
      </c>
      <c r="L168" s="5">
        <v>2</v>
      </c>
      <c r="M168" s="5">
        <v>1</v>
      </c>
      <c r="N168" s="5" t="s">
        <v>16</v>
      </c>
      <c r="O168" s="5" t="s">
        <v>16</v>
      </c>
      <c r="P168" s="5" t="s">
        <v>17</v>
      </c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4.25">
      <c r="A169" s="5">
        <v>4124</v>
      </c>
      <c r="B169" s="6" t="s">
        <v>265</v>
      </c>
      <c r="C169" s="6" t="s">
        <v>266</v>
      </c>
      <c r="D169" s="7">
        <v>142</v>
      </c>
      <c r="E169" s="8">
        <v>7</v>
      </c>
      <c r="F169" s="20">
        <f>Operative[[#This Row],[Costo a Notte (€)]]*Operative[[#This Row],[Numero Notti]]</f>
        <v>994</v>
      </c>
      <c r="G169" s="20">
        <f>Operative[[#This Row],[Spesa (€)]]/Operative[[#This Row],[Membri della Famiglia]]</f>
        <v>497</v>
      </c>
      <c r="H169" s="6" t="s">
        <v>246</v>
      </c>
      <c r="I169" s="10">
        <v>29518</v>
      </c>
      <c r="J169" s="8">
        <f ca="1">DATEDIF(Operative[[#This Row],[Data di Nascita]],TODAY(),"Y")</f>
        <v>42</v>
      </c>
      <c r="K169" s="5">
        <v>2</v>
      </c>
      <c r="L169" s="5">
        <v>3</v>
      </c>
      <c r="M169" s="5">
        <v>10</v>
      </c>
      <c r="N169" s="5" t="s">
        <v>17</v>
      </c>
      <c r="O169" s="5" t="s">
        <v>17</v>
      </c>
      <c r="P169" s="5" t="s">
        <v>17</v>
      </c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4.25">
      <c r="A170" s="5">
        <v>4135</v>
      </c>
      <c r="B170" s="6" t="s">
        <v>283</v>
      </c>
      <c r="C170" s="6" t="s">
        <v>284</v>
      </c>
      <c r="D170" s="7">
        <v>187</v>
      </c>
      <c r="E170" s="8">
        <v>4</v>
      </c>
      <c r="F170" s="20">
        <f>Operative[[#This Row],[Costo a Notte (€)]]*Operative[[#This Row],[Numero Notti]]</f>
        <v>748</v>
      </c>
      <c r="G170" s="20">
        <f>Operative[[#This Row],[Spesa (€)]]/Operative[[#This Row],[Membri della Famiglia]]</f>
        <v>187</v>
      </c>
      <c r="H170" s="6" t="s">
        <v>130</v>
      </c>
      <c r="I170" s="9">
        <v>32902</v>
      </c>
      <c r="J170" s="8">
        <f ca="1">DATEDIF(Operative[[#This Row],[Data di Nascita]],TODAY(),"Y")</f>
        <v>33</v>
      </c>
      <c r="K170" s="5">
        <v>4</v>
      </c>
      <c r="L170" s="5">
        <v>4</v>
      </c>
      <c r="M170" s="5">
        <v>8</v>
      </c>
      <c r="N170" s="5" t="s">
        <v>16</v>
      </c>
      <c r="O170" s="5" t="s">
        <v>16</v>
      </c>
      <c r="P170" s="5" t="s">
        <v>17</v>
      </c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4.25">
      <c r="A171" s="5">
        <v>4144</v>
      </c>
      <c r="B171" s="6" t="s">
        <v>162</v>
      </c>
      <c r="C171" s="6" t="s">
        <v>163</v>
      </c>
      <c r="D171" s="7">
        <v>89</v>
      </c>
      <c r="E171" s="8">
        <v>9</v>
      </c>
      <c r="F171" s="20">
        <f>Operative[[#This Row],[Costo a Notte (€)]]*Operative[[#This Row],[Numero Notti]]</f>
        <v>801</v>
      </c>
      <c r="G171" s="20">
        <f>Operative[[#This Row],[Spesa (€)]]/Operative[[#This Row],[Membri della Famiglia]]</f>
        <v>114.42857142857143</v>
      </c>
      <c r="H171" s="6" t="s">
        <v>164</v>
      </c>
      <c r="I171" s="9">
        <v>30746</v>
      </c>
      <c r="J171" s="8">
        <f ca="1">DATEDIF(Operative[[#This Row],[Data di Nascita]],TODAY(),"Y")</f>
        <v>39</v>
      </c>
      <c r="K171" s="5">
        <v>7</v>
      </c>
      <c r="L171" s="5">
        <v>1</v>
      </c>
      <c r="M171" s="5">
        <v>2</v>
      </c>
      <c r="N171" s="5" t="s">
        <v>17</v>
      </c>
      <c r="O171" s="5" t="s">
        <v>16</v>
      </c>
      <c r="P171" s="5" t="s">
        <v>17</v>
      </c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4.25">
      <c r="A172" s="5">
        <v>4150</v>
      </c>
      <c r="B172" s="6" t="s">
        <v>409</v>
      </c>
      <c r="C172" s="6" t="s">
        <v>410</v>
      </c>
      <c r="D172" s="7">
        <v>182</v>
      </c>
      <c r="E172" s="8">
        <v>9</v>
      </c>
      <c r="F172" s="20">
        <f>Operative[[#This Row],[Costo a Notte (€)]]*Operative[[#This Row],[Numero Notti]]</f>
        <v>1638</v>
      </c>
      <c r="G172" s="20">
        <f>Operative[[#This Row],[Spesa (€)]]/Operative[[#This Row],[Membri della Famiglia]]</f>
        <v>273</v>
      </c>
      <c r="H172" s="6" t="s">
        <v>48</v>
      </c>
      <c r="I172" s="9">
        <v>33355</v>
      </c>
      <c r="J172" s="8">
        <f ca="1">DATEDIF(Operative[[#This Row],[Data di Nascita]],TODAY(),"Y")</f>
        <v>31</v>
      </c>
      <c r="K172" s="5">
        <v>6</v>
      </c>
      <c r="L172" s="5">
        <v>2</v>
      </c>
      <c r="M172" s="5">
        <v>7</v>
      </c>
      <c r="N172" s="5" t="s">
        <v>17</v>
      </c>
      <c r="O172" s="5" t="s">
        <v>16</v>
      </c>
      <c r="P172" s="5" t="s">
        <v>17</v>
      </c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4.25">
      <c r="A173" s="5">
        <v>4176</v>
      </c>
      <c r="B173" s="6" t="s">
        <v>419</v>
      </c>
      <c r="C173" s="6" t="s">
        <v>420</v>
      </c>
      <c r="D173" s="7">
        <v>297</v>
      </c>
      <c r="E173" s="8">
        <v>2</v>
      </c>
      <c r="F173" s="20">
        <f>Operative[[#This Row],[Costo a Notte (€)]]*Operative[[#This Row],[Numero Notti]]</f>
        <v>594</v>
      </c>
      <c r="G173" s="20">
        <f>Operative[[#This Row],[Spesa (€)]]/Operative[[#This Row],[Membri della Famiglia]]</f>
        <v>99</v>
      </c>
      <c r="H173" s="6" t="s">
        <v>58</v>
      </c>
      <c r="I173" s="9">
        <v>25298</v>
      </c>
      <c r="J173" s="8">
        <f ca="1">DATEDIF(Operative[[#This Row],[Data di Nascita]],TODAY(),"Y")</f>
        <v>53</v>
      </c>
      <c r="K173" s="5">
        <v>6</v>
      </c>
      <c r="L173" s="5">
        <v>4</v>
      </c>
      <c r="M173" s="5">
        <v>1</v>
      </c>
      <c r="N173" s="5" t="s">
        <v>17</v>
      </c>
      <c r="O173" s="5" t="s">
        <v>16</v>
      </c>
      <c r="P173" s="5" t="s">
        <v>17</v>
      </c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4.25">
      <c r="A174" s="5">
        <v>4203</v>
      </c>
      <c r="B174" s="6" t="s">
        <v>463</v>
      </c>
      <c r="C174" s="6" t="s">
        <v>464</v>
      </c>
      <c r="D174" s="7">
        <v>64</v>
      </c>
      <c r="E174" s="8">
        <v>7</v>
      </c>
      <c r="F174" s="20">
        <f>Operative[[#This Row],[Costo a Notte (€)]]*Operative[[#This Row],[Numero Notti]]</f>
        <v>448</v>
      </c>
      <c r="G174" s="20">
        <f>Operative[[#This Row],[Spesa (€)]]/Operative[[#This Row],[Membri della Famiglia]]</f>
        <v>149.33333333333334</v>
      </c>
      <c r="H174" s="6" t="s">
        <v>127</v>
      </c>
      <c r="I174" s="10">
        <v>30283</v>
      </c>
      <c r="J174" s="8">
        <f ca="1">DATEDIF(Operative[[#This Row],[Data di Nascita]],TODAY(),"Y")</f>
        <v>40</v>
      </c>
      <c r="K174" s="5">
        <v>3</v>
      </c>
      <c r="L174" s="5">
        <v>3</v>
      </c>
      <c r="M174" s="5">
        <v>8</v>
      </c>
      <c r="N174" s="5" t="s">
        <v>17</v>
      </c>
      <c r="O174" s="5" t="s">
        <v>17</v>
      </c>
      <c r="P174" s="5" t="s">
        <v>16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4.25">
      <c r="A175" s="5">
        <v>4203</v>
      </c>
      <c r="B175" s="6" t="s">
        <v>471</v>
      </c>
      <c r="C175" s="6" t="s">
        <v>472</v>
      </c>
      <c r="D175" s="7">
        <v>259</v>
      </c>
      <c r="E175" s="8">
        <v>5</v>
      </c>
      <c r="F175" s="20">
        <f>Operative[[#This Row],[Costo a Notte (€)]]*Operative[[#This Row],[Numero Notti]]</f>
        <v>1295</v>
      </c>
      <c r="G175" s="20">
        <f>Operative[[#This Row],[Spesa (€)]]/Operative[[#This Row],[Membri della Famiglia]]</f>
        <v>431.66666666666669</v>
      </c>
      <c r="H175" s="6" t="s">
        <v>34</v>
      </c>
      <c r="I175" s="9">
        <v>26755</v>
      </c>
      <c r="J175" s="8">
        <f ca="1">DATEDIF(Operative[[#This Row],[Data di Nascita]],TODAY(),"Y")</f>
        <v>49</v>
      </c>
      <c r="K175" s="5">
        <v>3</v>
      </c>
      <c r="L175" s="5">
        <v>2</v>
      </c>
      <c r="M175" s="5">
        <v>6</v>
      </c>
      <c r="N175" s="5" t="s">
        <v>16</v>
      </c>
      <c r="O175" s="5" t="s">
        <v>17</v>
      </c>
      <c r="P175" s="5" t="s">
        <v>17</v>
      </c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4.25">
      <c r="A176" s="5">
        <v>4212</v>
      </c>
      <c r="B176" s="6" t="s">
        <v>582</v>
      </c>
      <c r="C176" s="6" t="s">
        <v>583</v>
      </c>
      <c r="D176" s="7">
        <v>210</v>
      </c>
      <c r="E176" s="8">
        <v>9</v>
      </c>
      <c r="F176" s="20">
        <f>Operative[[#This Row],[Costo a Notte (€)]]*Operative[[#This Row],[Numero Notti]]</f>
        <v>1890</v>
      </c>
      <c r="G176" s="20">
        <f>Operative[[#This Row],[Spesa (€)]]/Operative[[#This Row],[Membri della Famiglia]]</f>
        <v>472.5</v>
      </c>
      <c r="H176" s="6" t="s">
        <v>45</v>
      </c>
      <c r="I176" s="9">
        <v>28866</v>
      </c>
      <c r="J176" s="8">
        <f ca="1">DATEDIF(Operative[[#This Row],[Data di Nascita]],TODAY(),"Y")</f>
        <v>44</v>
      </c>
      <c r="K176" s="5">
        <v>4</v>
      </c>
      <c r="L176" s="5">
        <v>4</v>
      </c>
      <c r="M176" s="5">
        <v>2</v>
      </c>
      <c r="N176" s="5" t="s">
        <v>16</v>
      </c>
      <c r="O176" s="5" t="s">
        <v>17</v>
      </c>
      <c r="P176" s="5" t="s">
        <v>17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4.25">
      <c r="A177" s="5">
        <v>4227</v>
      </c>
      <c r="B177" s="6" t="s">
        <v>247</v>
      </c>
      <c r="C177" s="6" t="s">
        <v>248</v>
      </c>
      <c r="D177" s="7">
        <v>129</v>
      </c>
      <c r="E177" s="8">
        <v>1</v>
      </c>
      <c r="F177" s="20">
        <f>Operative[[#This Row],[Costo a Notte (€)]]*Operative[[#This Row],[Numero Notti]]</f>
        <v>129</v>
      </c>
      <c r="G177" s="20">
        <f>Operative[[#This Row],[Spesa (€)]]/Operative[[#This Row],[Membri della Famiglia]]</f>
        <v>32.25</v>
      </c>
      <c r="H177" s="6" t="s">
        <v>164</v>
      </c>
      <c r="I177" s="9">
        <v>29003</v>
      </c>
      <c r="J177" s="8">
        <f ca="1">DATEDIF(Operative[[#This Row],[Data di Nascita]],TODAY(),"Y")</f>
        <v>43</v>
      </c>
      <c r="K177" s="5">
        <v>4</v>
      </c>
      <c r="L177" s="5">
        <v>2</v>
      </c>
      <c r="M177" s="5">
        <v>7</v>
      </c>
      <c r="N177" s="5" t="s">
        <v>16</v>
      </c>
      <c r="O177" s="5" t="s">
        <v>16</v>
      </c>
      <c r="P177" s="5" t="s">
        <v>16</v>
      </c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4.25">
      <c r="A178" s="5">
        <v>4230</v>
      </c>
      <c r="B178" s="6" t="s">
        <v>411</v>
      </c>
      <c r="C178" s="6" t="s">
        <v>412</v>
      </c>
      <c r="D178" s="7">
        <v>152</v>
      </c>
      <c r="E178" s="8">
        <v>2</v>
      </c>
      <c r="F178" s="20">
        <f>Operative[[#This Row],[Costo a Notte (€)]]*Operative[[#This Row],[Numero Notti]]</f>
        <v>304</v>
      </c>
      <c r="G178" s="20">
        <f>Operative[[#This Row],[Spesa (€)]]/Operative[[#This Row],[Membri della Famiglia]]</f>
        <v>76</v>
      </c>
      <c r="H178" s="6" t="s">
        <v>147</v>
      </c>
      <c r="I178" s="9">
        <v>31471</v>
      </c>
      <c r="J178" s="8">
        <f ca="1">DATEDIF(Operative[[#This Row],[Data di Nascita]],TODAY(),"Y")</f>
        <v>37</v>
      </c>
      <c r="K178" s="5">
        <v>4</v>
      </c>
      <c r="L178" s="5">
        <v>1</v>
      </c>
      <c r="M178" s="5">
        <v>3</v>
      </c>
      <c r="N178" s="5" t="s">
        <v>17</v>
      </c>
      <c r="O178" s="5" t="s">
        <v>16</v>
      </c>
      <c r="P178" s="5" t="s">
        <v>17</v>
      </c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4.25">
      <c r="A179" s="5">
        <v>4240</v>
      </c>
      <c r="B179" s="6" t="s">
        <v>475</v>
      </c>
      <c r="C179" s="6" t="s">
        <v>476</v>
      </c>
      <c r="D179" s="7">
        <v>215</v>
      </c>
      <c r="E179" s="8">
        <v>2</v>
      </c>
      <c r="F179" s="20">
        <f>Operative[[#This Row],[Costo a Notte (€)]]*Operative[[#This Row],[Numero Notti]]</f>
        <v>430</v>
      </c>
      <c r="G179" s="20">
        <f>Operative[[#This Row],[Spesa (€)]]/Operative[[#This Row],[Membri della Famiglia]]</f>
        <v>107.5</v>
      </c>
      <c r="H179" s="6" t="s">
        <v>142</v>
      </c>
      <c r="I179" s="9">
        <v>28602</v>
      </c>
      <c r="J179" s="8">
        <f ca="1">DATEDIF(Operative[[#This Row],[Data di Nascita]],TODAY(),"Y")</f>
        <v>44</v>
      </c>
      <c r="K179" s="5">
        <v>4</v>
      </c>
      <c r="L179" s="5">
        <v>3</v>
      </c>
      <c r="M179" s="5">
        <v>8</v>
      </c>
      <c r="N179" s="5" t="s">
        <v>17</v>
      </c>
      <c r="O179" s="5" t="s">
        <v>17</v>
      </c>
      <c r="P179" s="5" t="s">
        <v>16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4.25">
      <c r="A180" s="5">
        <v>4246</v>
      </c>
      <c r="B180" s="6" t="s">
        <v>559</v>
      </c>
      <c r="C180" s="6" t="s">
        <v>560</v>
      </c>
      <c r="D180" s="7">
        <v>198</v>
      </c>
      <c r="E180" s="8">
        <v>1</v>
      </c>
      <c r="F180" s="20">
        <f>Operative[[#This Row],[Costo a Notte (€)]]*Operative[[#This Row],[Numero Notti]]</f>
        <v>198</v>
      </c>
      <c r="G180" s="20">
        <f>Operative[[#This Row],[Spesa (€)]]/Operative[[#This Row],[Membri della Famiglia]]</f>
        <v>49.5</v>
      </c>
      <c r="H180" s="6" t="s">
        <v>40</v>
      </c>
      <c r="I180" s="9">
        <v>23506</v>
      </c>
      <c r="J180" s="8">
        <f ca="1">DATEDIF(Operative[[#This Row],[Data di Nascita]],TODAY(),"Y")</f>
        <v>58</v>
      </c>
      <c r="K180" s="5">
        <v>4</v>
      </c>
      <c r="L180" s="5">
        <v>2</v>
      </c>
      <c r="M180" s="5">
        <v>4</v>
      </c>
      <c r="N180" s="5" t="s">
        <v>16</v>
      </c>
      <c r="O180" s="5" t="s">
        <v>16</v>
      </c>
      <c r="P180" s="5" t="s">
        <v>17</v>
      </c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4.25">
      <c r="A181" s="5">
        <v>4270</v>
      </c>
      <c r="B181" s="6" t="s">
        <v>393</v>
      </c>
      <c r="C181" s="6" t="s">
        <v>394</v>
      </c>
      <c r="D181" s="7">
        <v>245</v>
      </c>
      <c r="E181" s="8">
        <v>3</v>
      </c>
      <c r="F181" s="20">
        <f>Operative[[#This Row],[Costo a Notte (€)]]*Operative[[#This Row],[Numero Notti]]</f>
        <v>735</v>
      </c>
      <c r="G181" s="20">
        <f>Operative[[#This Row],[Spesa (€)]]/Operative[[#This Row],[Membri della Famiglia]]</f>
        <v>735</v>
      </c>
      <c r="H181" s="6" t="s">
        <v>164</v>
      </c>
      <c r="I181" s="10">
        <v>28478</v>
      </c>
      <c r="J181" s="8">
        <f ca="1">DATEDIF(Operative[[#This Row],[Data di Nascita]],TODAY(),"Y")</f>
        <v>45</v>
      </c>
      <c r="K181" s="5">
        <v>1</v>
      </c>
      <c r="L181" s="5">
        <v>3</v>
      </c>
      <c r="M181" s="5">
        <v>6</v>
      </c>
      <c r="N181" s="5" t="s">
        <v>16</v>
      </c>
      <c r="O181" s="5" t="s">
        <v>17</v>
      </c>
      <c r="P181" s="5" t="s">
        <v>16</v>
      </c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4.25">
      <c r="A182" s="5">
        <v>4307</v>
      </c>
      <c r="B182" s="6" t="s">
        <v>279</v>
      </c>
      <c r="C182" s="6" t="s">
        <v>280</v>
      </c>
      <c r="D182" s="7">
        <v>229</v>
      </c>
      <c r="E182" s="8">
        <v>8</v>
      </c>
      <c r="F182" s="20">
        <f>Operative[[#This Row],[Costo a Notte (€)]]*Operative[[#This Row],[Numero Notti]]</f>
        <v>1832</v>
      </c>
      <c r="G182" s="20">
        <f>Operative[[#This Row],[Spesa (€)]]/Operative[[#This Row],[Membri della Famiglia]]</f>
        <v>458</v>
      </c>
      <c r="H182" s="6" t="s">
        <v>184</v>
      </c>
      <c r="I182" s="10">
        <v>34694</v>
      </c>
      <c r="J182" s="8">
        <f ca="1">DATEDIF(Operative[[#This Row],[Data di Nascita]],TODAY(),"Y")</f>
        <v>28</v>
      </c>
      <c r="K182" s="5">
        <v>4</v>
      </c>
      <c r="L182" s="5">
        <v>5</v>
      </c>
      <c r="M182" s="5">
        <v>2</v>
      </c>
      <c r="N182" s="5" t="s">
        <v>17</v>
      </c>
      <c r="O182" s="5" t="s">
        <v>16</v>
      </c>
      <c r="P182" s="5" t="s">
        <v>16</v>
      </c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4.25">
      <c r="A183" s="5">
        <v>4316</v>
      </c>
      <c r="B183" s="6" t="s">
        <v>138</v>
      </c>
      <c r="C183" s="6" t="s">
        <v>139</v>
      </c>
      <c r="D183" s="7">
        <v>72</v>
      </c>
      <c r="E183" s="8">
        <v>2</v>
      </c>
      <c r="F183" s="20">
        <f>Operative[[#This Row],[Costo a Notte (€)]]*Operative[[#This Row],[Numero Notti]]</f>
        <v>144</v>
      </c>
      <c r="G183" s="20">
        <f>Operative[[#This Row],[Spesa (€)]]/Operative[[#This Row],[Membri della Famiglia]]</f>
        <v>72</v>
      </c>
      <c r="H183" s="6" t="s">
        <v>109</v>
      </c>
      <c r="I183" s="9">
        <v>27788</v>
      </c>
      <c r="J183" s="8">
        <f ca="1">DATEDIF(Operative[[#This Row],[Data di Nascita]],TODAY(),"Y")</f>
        <v>47</v>
      </c>
      <c r="K183" s="5">
        <v>2</v>
      </c>
      <c r="L183" s="5">
        <v>2</v>
      </c>
      <c r="M183" s="5">
        <v>2</v>
      </c>
      <c r="N183" s="5" t="s">
        <v>16</v>
      </c>
      <c r="O183" s="5" t="s">
        <v>16</v>
      </c>
      <c r="P183" s="5" t="s">
        <v>17</v>
      </c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4.25">
      <c r="A184" s="5">
        <v>4346</v>
      </c>
      <c r="B184" s="6" t="s">
        <v>354</v>
      </c>
      <c r="C184" s="6" t="s">
        <v>355</v>
      </c>
      <c r="D184" s="7">
        <v>195</v>
      </c>
      <c r="E184" s="8">
        <v>4</v>
      </c>
      <c r="F184" s="20">
        <f>Operative[[#This Row],[Costo a Notte (€)]]*Operative[[#This Row],[Numero Notti]]</f>
        <v>780</v>
      </c>
      <c r="G184" s="20">
        <f>Operative[[#This Row],[Spesa (€)]]/Operative[[#This Row],[Membri della Famiglia]]</f>
        <v>390</v>
      </c>
      <c r="H184" s="6" t="s">
        <v>23</v>
      </c>
      <c r="I184" s="9">
        <v>28142</v>
      </c>
      <c r="J184" s="8">
        <f ca="1">DATEDIF(Operative[[#This Row],[Data di Nascita]],TODAY(),"Y")</f>
        <v>46</v>
      </c>
      <c r="K184" s="5">
        <v>2</v>
      </c>
      <c r="L184" s="5">
        <v>1</v>
      </c>
      <c r="M184" s="5">
        <v>4</v>
      </c>
      <c r="N184" s="5" t="s">
        <v>16</v>
      </c>
      <c r="O184" s="5" t="s">
        <v>16</v>
      </c>
      <c r="P184" s="5" t="s">
        <v>16</v>
      </c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4.25">
      <c r="A185" s="5">
        <v>4357</v>
      </c>
      <c r="B185" s="6" t="s">
        <v>287</v>
      </c>
      <c r="C185" s="6" t="s">
        <v>288</v>
      </c>
      <c r="D185" s="7">
        <v>156</v>
      </c>
      <c r="E185" s="8">
        <v>1</v>
      </c>
      <c r="F185" s="20">
        <f>Operative[[#This Row],[Costo a Notte (€)]]*Operative[[#This Row],[Numero Notti]]</f>
        <v>156</v>
      </c>
      <c r="G185" s="20">
        <f>Operative[[#This Row],[Spesa (€)]]/Operative[[#This Row],[Membri della Famiglia]]</f>
        <v>31.2</v>
      </c>
      <c r="H185" s="6" t="s">
        <v>67</v>
      </c>
      <c r="I185" s="9">
        <v>26240</v>
      </c>
      <c r="J185" s="8">
        <f ca="1">DATEDIF(Operative[[#This Row],[Data di Nascita]],TODAY(),"Y")</f>
        <v>51</v>
      </c>
      <c r="K185" s="5">
        <v>5</v>
      </c>
      <c r="L185" s="5">
        <v>4</v>
      </c>
      <c r="M185" s="5">
        <v>2</v>
      </c>
      <c r="N185" s="5" t="s">
        <v>16</v>
      </c>
      <c r="O185" s="5" t="s">
        <v>16</v>
      </c>
      <c r="P185" s="5" t="s">
        <v>16</v>
      </c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4.25">
      <c r="A186" s="5">
        <v>4364</v>
      </c>
      <c r="B186" s="6" t="s">
        <v>102</v>
      </c>
      <c r="C186" s="6" t="s">
        <v>103</v>
      </c>
      <c r="D186" s="7">
        <v>167</v>
      </c>
      <c r="E186" s="8">
        <v>9</v>
      </c>
      <c r="F186" s="20">
        <f>Operative[[#This Row],[Costo a Notte (€)]]*Operative[[#This Row],[Numero Notti]]</f>
        <v>1503</v>
      </c>
      <c r="G186" s="20">
        <f>Operative[[#This Row],[Spesa (€)]]/Operative[[#This Row],[Membri della Famiglia]]</f>
        <v>300.60000000000002</v>
      </c>
      <c r="H186" s="6" t="s">
        <v>70</v>
      </c>
      <c r="I186" s="9">
        <v>34011</v>
      </c>
      <c r="J186" s="8">
        <f ca="1">DATEDIF(Operative[[#This Row],[Data di Nascita]],TODAY(),"Y")</f>
        <v>30</v>
      </c>
      <c r="K186" s="5">
        <v>5</v>
      </c>
      <c r="L186" s="5">
        <v>5</v>
      </c>
      <c r="M186" s="5">
        <v>2</v>
      </c>
      <c r="N186" s="5" t="s">
        <v>16</v>
      </c>
      <c r="O186" s="5" t="s">
        <v>16</v>
      </c>
      <c r="P186" s="5" t="s">
        <v>16</v>
      </c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4.25">
      <c r="A187" s="5">
        <v>4373</v>
      </c>
      <c r="B187" s="6" t="s">
        <v>368</v>
      </c>
      <c r="C187" s="6" t="s">
        <v>369</v>
      </c>
      <c r="D187" s="7">
        <v>125</v>
      </c>
      <c r="E187" s="8">
        <v>2</v>
      </c>
      <c r="F187" s="20">
        <f>Operative[[#This Row],[Costo a Notte (€)]]*Operative[[#This Row],[Numero Notti]]</f>
        <v>250</v>
      </c>
      <c r="G187" s="20">
        <f>Operative[[#This Row],[Spesa (€)]]/Operative[[#This Row],[Membri della Famiglia]]</f>
        <v>41.666666666666664</v>
      </c>
      <c r="H187" s="6" t="s">
        <v>130</v>
      </c>
      <c r="I187" s="9">
        <v>20623</v>
      </c>
      <c r="J187" s="8">
        <f ca="1">DATEDIF(Operative[[#This Row],[Data di Nascita]],TODAY(),"Y")</f>
        <v>66</v>
      </c>
      <c r="K187" s="5">
        <v>6</v>
      </c>
      <c r="L187" s="5">
        <v>1</v>
      </c>
      <c r="M187" s="5">
        <v>2</v>
      </c>
      <c r="N187" s="5" t="s">
        <v>17</v>
      </c>
      <c r="O187" s="5" t="s">
        <v>17</v>
      </c>
      <c r="P187" s="5" t="s">
        <v>17</v>
      </c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4.25">
      <c r="A188" s="5">
        <v>4374</v>
      </c>
      <c r="B188" s="6" t="s">
        <v>89</v>
      </c>
      <c r="C188" s="6" t="s">
        <v>90</v>
      </c>
      <c r="D188" s="7">
        <v>273</v>
      </c>
      <c r="E188" s="8">
        <v>10</v>
      </c>
      <c r="F188" s="20">
        <f>Operative[[#This Row],[Costo a Notte (€)]]*Operative[[#This Row],[Numero Notti]]</f>
        <v>2730</v>
      </c>
      <c r="G188" s="20">
        <f>Operative[[#This Row],[Spesa (€)]]/Operative[[#This Row],[Membri della Famiglia]]</f>
        <v>910</v>
      </c>
      <c r="H188" s="6" t="s">
        <v>91</v>
      </c>
      <c r="I188" s="9">
        <v>32159</v>
      </c>
      <c r="J188" s="8">
        <f ca="1">DATEDIF(Operative[[#This Row],[Data di Nascita]],TODAY(),"Y")</f>
        <v>35</v>
      </c>
      <c r="K188" s="5">
        <v>3</v>
      </c>
      <c r="L188" s="5">
        <v>3</v>
      </c>
      <c r="M188" s="5">
        <v>10</v>
      </c>
      <c r="N188" s="5" t="s">
        <v>17</v>
      </c>
      <c r="O188" s="5" t="s">
        <v>17</v>
      </c>
      <c r="P188" s="5" t="s">
        <v>16</v>
      </c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4.25">
      <c r="A189" s="5">
        <v>4375</v>
      </c>
      <c r="B189" s="6" t="s">
        <v>328</v>
      </c>
      <c r="C189" s="6" t="s">
        <v>329</v>
      </c>
      <c r="D189" s="7">
        <v>197</v>
      </c>
      <c r="E189" s="8">
        <v>6</v>
      </c>
      <c r="F189" s="20">
        <f>Operative[[#This Row],[Costo a Notte (€)]]*Operative[[#This Row],[Numero Notti]]</f>
        <v>1182</v>
      </c>
      <c r="G189" s="20">
        <f>Operative[[#This Row],[Spesa (€)]]/Operative[[#This Row],[Membri della Famiglia]]</f>
        <v>168.85714285714286</v>
      </c>
      <c r="H189" s="6" t="s">
        <v>53</v>
      </c>
      <c r="I189" s="9">
        <v>24852</v>
      </c>
      <c r="J189" s="8">
        <f ca="1">DATEDIF(Operative[[#This Row],[Data di Nascita]],TODAY(),"Y")</f>
        <v>55</v>
      </c>
      <c r="K189" s="5">
        <v>7</v>
      </c>
      <c r="L189" s="5">
        <v>4</v>
      </c>
      <c r="M189" s="5">
        <v>9</v>
      </c>
      <c r="N189" s="5" t="s">
        <v>17</v>
      </c>
      <c r="O189" s="5" t="s">
        <v>16</v>
      </c>
      <c r="P189" s="5" t="s">
        <v>16</v>
      </c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4.25">
      <c r="A190" s="5">
        <v>4388</v>
      </c>
      <c r="B190" s="6" t="s">
        <v>342</v>
      </c>
      <c r="C190" s="6" t="s">
        <v>343</v>
      </c>
      <c r="D190" s="7">
        <v>50</v>
      </c>
      <c r="E190" s="8">
        <v>8</v>
      </c>
      <c r="F190" s="20">
        <f>Operative[[#This Row],[Costo a Notte (€)]]*Operative[[#This Row],[Numero Notti]]</f>
        <v>400</v>
      </c>
      <c r="G190" s="20">
        <f>Operative[[#This Row],[Spesa (€)]]/Operative[[#This Row],[Membri della Famiglia]]</f>
        <v>133.33333333333334</v>
      </c>
      <c r="H190" s="6" t="s">
        <v>94</v>
      </c>
      <c r="I190" s="9">
        <v>25813</v>
      </c>
      <c r="J190" s="8">
        <f ca="1">DATEDIF(Operative[[#This Row],[Data di Nascita]],TODAY(),"Y")</f>
        <v>52</v>
      </c>
      <c r="K190" s="5">
        <v>3</v>
      </c>
      <c r="L190" s="5">
        <v>4</v>
      </c>
      <c r="M190" s="5">
        <v>7</v>
      </c>
      <c r="N190" s="5" t="s">
        <v>17</v>
      </c>
      <c r="O190" s="5" t="s">
        <v>16</v>
      </c>
      <c r="P190" s="5" t="s">
        <v>17</v>
      </c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4.25">
      <c r="A191" s="5">
        <v>4411</v>
      </c>
      <c r="B191" s="6" t="s">
        <v>387</v>
      </c>
      <c r="C191" s="6" t="s">
        <v>388</v>
      </c>
      <c r="D191" s="7">
        <v>107</v>
      </c>
      <c r="E191" s="8">
        <v>9</v>
      </c>
      <c r="F191" s="20">
        <f>Operative[[#This Row],[Costo a Notte (€)]]*Operative[[#This Row],[Numero Notti]]</f>
        <v>963</v>
      </c>
      <c r="G191" s="20">
        <f>Operative[[#This Row],[Spesa (€)]]/Operative[[#This Row],[Membri della Famiglia]]</f>
        <v>240.75</v>
      </c>
      <c r="H191" s="6" t="s">
        <v>246</v>
      </c>
      <c r="I191" s="10">
        <v>33158</v>
      </c>
      <c r="J191" s="8">
        <f ca="1">DATEDIF(Operative[[#This Row],[Data di Nascita]],TODAY(),"Y")</f>
        <v>32</v>
      </c>
      <c r="K191" s="5">
        <v>4</v>
      </c>
      <c r="L191" s="5">
        <v>1</v>
      </c>
      <c r="M191" s="5">
        <v>2</v>
      </c>
      <c r="N191" s="5" t="s">
        <v>16</v>
      </c>
      <c r="O191" s="5" t="s">
        <v>16</v>
      </c>
      <c r="P191" s="5" t="s">
        <v>17</v>
      </c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4.25">
      <c r="A192" s="5">
        <v>4412</v>
      </c>
      <c r="B192" s="6" t="s">
        <v>514</v>
      </c>
      <c r="C192" s="6" t="s">
        <v>515</v>
      </c>
      <c r="D192" s="7">
        <v>184</v>
      </c>
      <c r="E192" s="8">
        <v>8</v>
      </c>
      <c r="F192" s="20">
        <f>Operative[[#This Row],[Costo a Notte (€)]]*Operative[[#This Row],[Numero Notti]]</f>
        <v>1472</v>
      </c>
      <c r="G192" s="20">
        <f>Operative[[#This Row],[Spesa (€)]]/Operative[[#This Row],[Membri della Famiglia]]</f>
        <v>368</v>
      </c>
      <c r="H192" s="6" t="s">
        <v>189</v>
      </c>
      <c r="I192" s="9">
        <v>31129</v>
      </c>
      <c r="J192" s="8">
        <f ca="1">DATEDIF(Operative[[#This Row],[Data di Nascita]],TODAY(),"Y")</f>
        <v>37</v>
      </c>
      <c r="K192" s="5">
        <v>4</v>
      </c>
      <c r="L192" s="5">
        <v>1</v>
      </c>
      <c r="M192" s="5">
        <v>3</v>
      </c>
      <c r="N192" s="5" t="s">
        <v>16</v>
      </c>
      <c r="O192" s="5" t="s">
        <v>17</v>
      </c>
      <c r="P192" s="5" t="s">
        <v>17</v>
      </c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4.25">
      <c r="A193" s="5">
        <v>4418</v>
      </c>
      <c r="B193" s="6" t="s">
        <v>599</v>
      </c>
      <c r="C193" s="6" t="s">
        <v>293</v>
      </c>
      <c r="D193" s="7">
        <v>277</v>
      </c>
      <c r="E193" s="8">
        <v>7</v>
      </c>
      <c r="F193" s="20">
        <f>Operative[[#This Row],[Costo a Notte (€)]]*Operative[[#This Row],[Numero Notti]]</f>
        <v>1939</v>
      </c>
      <c r="G193" s="20">
        <f>Operative[[#This Row],[Spesa (€)]]/Operative[[#This Row],[Membri della Famiglia]]</f>
        <v>323.16666666666669</v>
      </c>
      <c r="H193" s="6" t="s">
        <v>147</v>
      </c>
      <c r="I193" s="9">
        <v>28950</v>
      </c>
      <c r="J193" s="8">
        <f ca="1">DATEDIF(Operative[[#This Row],[Data di Nascita]],TODAY(),"Y")</f>
        <v>43</v>
      </c>
      <c r="K193" s="5">
        <v>6</v>
      </c>
      <c r="L193" s="5">
        <v>1</v>
      </c>
      <c r="M193" s="5">
        <v>8</v>
      </c>
      <c r="N193" s="5" t="s">
        <v>16</v>
      </c>
      <c r="O193" s="5" t="s">
        <v>16</v>
      </c>
      <c r="P193" s="5" t="s">
        <v>16</v>
      </c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4.25">
      <c r="A194" s="5">
        <v>4431</v>
      </c>
      <c r="B194" s="6" t="s">
        <v>207</v>
      </c>
      <c r="C194" s="6" t="s">
        <v>208</v>
      </c>
      <c r="D194" s="7">
        <v>217</v>
      </c>
      <c r="E194" s="8">
        <v>3</v>
      </c>
      <c r="F194" s="20">
        <f>Operative[[#This Row],[Costo a Notte (€)]]*Operative[[#This Row],[Numero Notti]]</f>
        <v>651</v>
      </c>
      <c r="G194" s="20">
        <f>Operative[[#This Row],[Spesa (€)]]/Operative[[#This Row],[Membri della Famiglia]]</f>
        <v>93</v>
      </c>
      <c r="H194" s="6" t="s">
        <v>29</v>
      </c>
      <c r="I194" s="9">
        <v>34009</v>
      </c>
      <c r="J194" s="8">
        <f ca="1">DATEDIF(Operative[[#This Row],[Data di Nascita]],TODAY(),"Y")</f>
        <v>30</v>
      </c>
      <c r="K194" s="5">
        <v>7</v>
      </c>
      <c r="L194" s="5">
        <v>3</v>
      </c>
      <c r="M194" s="5">
        <v>2</v>
      </c>
      <c r="N194" s="5" t="s">
        <v>16</v>
      </c>
      <c r="O194" s="5" t="s">
        <v>16</v>
      </c>
      <c r="P194" s="5" t="s">
        <v>16</v>
      </c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4.25">
      <c r="A195" s="5">
        <v>4435</v>
      </c>
      <c r="B195" s="6" t="s">
        <v>56</v>
      </c>
      <c r="C195" s="6" t="s">
        <v>57</v>
      </c>
      <c r="D195" s="7">
        <v>249</v>
      </c>
      <c r="E195" s="8">
        <v>3</v>
      </c>
      <c r="F195" s="20">
        <f>Operative[[#This Row],[Costo a Notte (€)]]*Operative[[#This Row],[Numero Notti]]</f>
        <v>747</v>
      </c>
      <c r="G195" s="20">
        <f>Operative[[#This Row],[Spesa (€)]]/Operative[[#This Row],[Membri della Famiglia]]</f>
        <v>124.5</v>
      </c>
      <c r="H195" s="6" t="s">
        <v>58</v>
      </c>
      <c r="I195" s="9">
        <v>27225</v>
      </c>
      <c r="J195" s="8">
        <f ca="1">DATEDIF(Operative[[#This Row],[Data di Nascita]],TODAY(),"Y")</f>
        <v>48</v>
      </c>
      <c r="K195" s="5">
        <v>6</v>
      </c>
      <c r="L195" s="5">
        <v>4</v>
      </c>
      <c r="M195" s="5">
        <v>7</v>
      </c>
      <c r="N195" s="5" t="s">
        <v>16</v>
      </c>
      <c r="O195" s="5" t="s">
        <v>16</v>
      </c>
      <c r="P195" s="5" t="s">
        <v>16</v>
      </c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4.25">
      <c r="A196" s="5">
        <v>4439</v>
      </c>
      <c r="B196" s="6" t="s">
        <v>573</v>
      </c>
      <c r="C196" s="6" t="s">
        <v>574</v>
      </c>
      <c r="D196" s="7">
        <v>189</v>
      </c>
      <c r="E196" s="8">
        <v>4</v>
      </c>
      <c r="F196" s="20">
        <f>Operative[[#This Row],[Costo a Notte (€)]]*Operative[[#This Row],[Numero Notti]]</f>
        <v>756</v>
      </c>
      <c r="G196" s="20">
        <f>Operative[[#This Row],[Spesa (€)]]/Operative[[#This Row],[Membri della Famiglia]]</f>
        <v>252</v>
      </c>
      <c r="H196" s="6" t="s">
        <v>194</v>
      </c>
      <c r="I196" s="9">
        <v>26803</v>
      </c>
      <c r="J196" s="8">
        <f ca="1">DATEDIF(Operative[[#This Row],[Data di Nascita]],TODAY(),"Y")</f>
        <v>49</v>
      </c>
      <c r="K196" s="5">
        <v>3</v>
      </c>
      <c r="L196" s="5">
        <v>5</v>
      </c>
      <c r="M196" s="5">
        <v>7</v>
      </c>
      <c r="N196" s="5" t="s">
        <v>17</v>
      </c>
      <c r="O196" s="5" t="s">
        <v>17</v>
      </c>
      <c r="P196" s="5" t="s">
        <v>17</v>
      </c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4.25">
      <c r="A197" s="5">
        <v>4453</v>
      </c>
      <c r="B197" s="6" t="s">
        <v>324</v>
      </c>
      <c r="C197" s="6" t="s">
        <v>325</v>
      </c>
      <c r="D197" s="7">
        <v>284</v>
      </c>
      <c r="E197" s="8">
        <v>5</v>
      </c>
      <c r="F197" s="20">
        <f>Operative[[#This Row],[Costo a Notte (€)]]*Operative[[#This Row],[Numero Notti]]</f>
        <v>1420</v>
      </c>
      <c r="G197" s="20">
        <f>Operative[[#This Row],[Spesa (€)]]/Operative[[#This Row],[Membri della Famiglia]]</f>
        <v>473.33333333333331</v>
      </c>
      <c r="H197" s="6" t="s">
        <v>94</v>
      </c>
      <c r="I197" s="10">
        <v>34283</v>
      </c>
      <c r="J197" s="8">
        <f ca="1">DATEDIF(Operative[[#This Row],[Data di Nascita]],TODAY(),"Y")</f>
        <v>29</v>
      </c>
      <c r="K197" s="5">
        <v>3</v>
      </c>
      <c r="L197" s="5">
        <v>2</v>
      </c>
      <c r="M197" s="5">
        <v>5</v>
      </c>
      <c r="N197" s="5" t="s">
        <v>16</v>
      </c>
      <c r="O197" s="5" t="s">
        <v>16</v>
      </c>
      <c r="P197" s="5" t="s">
        <v>17</v>
      </c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4.25">
      <c r="A198" s="5">
        <v>4454</v>
      </c>
      <c r="B198" s="6" t="s">
        <v>612</v>
      </c>
      <c r="C198" s="6" t="s">
        <v>613</v>
      </c>
      <c r="D198" s="7">
        <v>26</v>
      </c>
      <c r="E198" s="8">
        <v>4</v>
      </c>
      <c r="F198" s="20">
        <f>Operative[[#This Row],[Costo a Notte (€)]]*Operative[[#This Row],[Numero Notti]]</f>
        <v>104</v>
      </c>
      <c r="G198" s="20">
        <f>Operative[[#This Row],[Spesa (€)]]/Operative[[#This Row],[Membri della Famiglia]]</f>
        <v>52</v>
      </c>
      <c r="H198" s="6" t="s">
        <v>184</v>
      </c>
      <c r="I198" s="9">
        <v>28033</v>
      </c>
      <c r="J198" s="8">
        <f ca="1">DATEDIF(Operative[[#This Row],[Data di Nascita]],TODAY(),"Y")</f>
        <v>46</v>
      </c>
      <c r="K198" s="5">
        <v>2</v>
      </c>
      <c r="L198" s="5">
        <v>4</v>
      </c>
      <c r="M198" s="5">
        <v>5</v>
      </c>
      <c r="N198" s="5" t="s">
        <v>16</v>
      </c>
      <c r="O198" s="5" t="s">
        <v>17</v>
      </c>
      <c r="P198" s="5" t="s">
        <v>16</v>
      </c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4.25">
      <c r="A199" s="5">
        <v>4456</v>
      </c>
      <c r="B199" s="6" t="s">
        <v>447</v>
      </c>
      <c r="C199" s="6" t="s">
        <v>448</v>
      </c>
      <c r="D199" s="7">
        <v>28</v>
      </c>
      <c r="E199" s="8">
        <v>1</v>
      </c>
      <c r="F199" s="20">
        <f>Operative[[#This Row],[Costo a Notte (€)]]*Operative[[#This Row],[Numero Notti]]</f>
        <v>28</v>
      </c>
      <c r="G199" s="20">
        <f>Operative[[#This Row],[Spesa (€)]]/Operative[[#This Row],[Membri della Famiglia]]</f>
        <v>14</v>
      </c>
      <c r="H199" s="6" t="s">
        <v>291</v>
      </c>
      <c r="I199" s="9">
        <v>33279</v>
      </c>
      <c r="J199" s="8">
        <f ca="1">DATEDIF(Operative[[#This Row],[Data di Nascita]],TODAY(),"Y")</f>
        <v>32</v>
      </c>
      <c r="K199" s="5">
        <v>2</v>
      </c>
      <c r="L199" s="5">
        <v>3</v>
      </c>
      <c r="M199" s="5">
        <v>9</v>
      </c>
      <c r="N199" s="5" t="s">
        <v>17</v>
      </c>
      <c r="O199" s="5" t="s">
        <v>17</v>
      </c>
      <c r="P199" s="5" t="s">
        <v>16</v>
      </c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4.25">
      <c r="A200" s="5">
        <v>4457</v>
      </c>
      <c r="B200" s="6" t="s">
        <v>493</v>
      </c>
      <c r="C200" s="6" t="s">
        <v>494</v>
      </c>
      <c r="D200" s="7">
        <v>69</v>
      </c>
      <c r="E200" s="8">
        <v>2</v>
      </c>
      <c r="F200" s="20">
        <f>Operative[[#This Row],[Costo a Notte (€)]]*Operative[[#This Row],[Numero Notti]]</f>
        <v>138</v>
      </c>
      <c r="G200" s="20">
        <f>Operative[[#This Row],[Spesa (€)]]/Operative[[#This Row],[Membri della Famiglia]]</f>
        <v>138</v>
      </c>
      <c r="H200" s="6" t="s">
        <v>246</v>
      </c>
      <c r="I200" s="9">
        <v>27121</v>
      </c>
      <c r="J200" s="8">
        <f ca="1">DATEDIF(Operative[[#This Row],[Data di Nascita]],TODAY(),"Y")</f>
        <v>48</v>
      </c>
      <c r="K200" s="5">
        <v>1</v>
      </c>
      <c r="L200" s="5">
        <v>1</v>
      </c>
      <c r="M200" s="5">
        <v>10</v>
      </c>
      <c r="N200" s="5" t="s">
        <v>16</v>
      </c>
      <c r="O200" s="5" t="s">
        <v>16</v>
      </c>
      <c r="P200" s="5" t="s">
        <v>17</v>
      </c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4.25">
      <c r="A201" s="5">
        <v>4465</v>
      </c>
      <c r="B201" s="6" t="s">
        <v>271</v>
      </c>
      <c r="C201" s="6" t="s">
        <v>272</v>
      </c>
      <c r="D201" s="7">
        <v>99</v>
      </c>
      <c r="E201" s="8">
        <v>5</v>
      </c>
      <c r="F201" s="20">
        <f>Operative[[#This Row],[Costo a Notte (€)]]*Operative[[#This Row],[Numero Notti]]</f>
        <v>495</v>
      </c>
      <c r="G201" s="20">
        <f>Operative[[#This Row],[Spesa (€)]]/Operative[[#This Row],[Membri della Famiglia]]</f>
        <v>165</v>
      </c>
      <c r="H201" s="6" t="s">
        <v>58</v>
      </c>
      <c r="I201" s="9">
        <v>33717</v>
      </c>
      <c r="J201" s="8">
        <f ca="1">DATEDIF(Operative[[#This Row],[Data di Nascita]],TODAY(),"Y")</f>
        <v>30</v>
      </c>
      <c r="K201" s="5">
        <v>3</v>
      </c>
      <c r="L201" s="5">
        <v>3</v>
      </c>
      <c r="M201" s="5">
        <v>2</v>
      </c>
      <c r="N201" s="5" t="s">
        <v>16</v>
      </c>
      <c r="O201" s="5" t="s">
        <v>17</v>
      </c>
      <c r="P201" s="5" t="s">
        <v>16</v>
      </c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4.25">
      <c r="A202" s="5">
        <v>4483</v>
      </c>
      <c r="B202" s="6" t="s">
        <v>571</v>
      </c>
      <c r="C202" s="6" t="s">
        <v>572</v>
      </c>
      <c r="D202" s="7">
        <v>20</v>
      </c>
      <c r="E202" s="8">
        <v>1</v>
      </c>
      <c r="F202" s="20">
        <f>Operative[[#This Row],[Costo a Notte (€)]]*Operative[[#This Row],[Numero Notti]]</f>
        <v>20</v>
      </c>
      <c r="G202" s="20">
        <f>Operative[[#This Row],[Spesa (€)]]/Operative[[#This Row],[Membri della Famiglia]]</f>
        <v>6.666666666666667</v>
      </c>
      <c r="H202" s="6" t="s">
        <v>127</v>
      </c>
      <c r="I202" s="9">
        <v>30109</v>
      </c>
      <c r="J202" s="8">
        <f ca="1">DATEDIF(Operative[[#This Row],[Data di Nascita]],TODAY(),"Y")</f>
        <v>40</v>
      </c>
      <c r="K202" s="5">
        <v>3</v>
      </c>
      <c r="L202" s="5">
        <v>3</v>
      </c>
      <c r="M202" s="5">
        <v>7</v>
      </c>
      <c r="N202" s="5" t="s">
        <v>17</v>
      </c>
      <c r="O202" s="5" t="s">
        <v>16</v>
      </c>
      <c r="P202" s="5" t="s">
        <v>16</v>
      </c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4.25">
      <c r="A203" s="5">
        <v>4501</v>
      </c>
      <c r="B203" s="6" t="s">
        <v>407</v>
      </c>
      <c r="C203" s="6" t="s">
        <v>408</v>
      </c>
      <c r="D203" s="7">
        <v>147</v>
      </c>
      <c r="E203" s="8">
        <v>8</v>
      </c>
      <c r="F203" s="20">
        <f>Operative[[#This Row],[Costo a Notte (€)]]*Operative[[#This Row],[Numero Notti]]</f>
        <v>1176</v>
      </c>
      <c r="G203" s="20">
        <f>Operative[[#This Row],[Spesa (€)]]/Operative[[#This Row],[Membri della Famiglia]]</f>
        <v>1176</v>
      </c>
      <c r="H203" s="6" t="s">
        <v>76</v>
      </c>
      <c r="I203" s="9">
        <v>23956</v>
      </c>
      <c r="J203" s="8">
        <f ca="1">DATEDIF(Operative[[#This Row],[Data di Nascita]],TODAY(),"Y")</f>
        <v>57</v>
      </c>
      <c r="K203" s="5">
        <v>1</v>
      </c>
      <c r="L203" s="5">
        <v>3</v>
      </c>
      <c r="M203" s="5">
        <v>4</v>
      </c>
      <c r="N203" s="5" t="s">
        <v>16</v>
      </c>
      <c r="O203" s="5" t="s">
        <v>17</v>
      </c>
      <c r="P203" s="5" t="s">
        <v>17</v>
      </c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4.25">
      <c r="A204" s="5">
        <v>4502</v>
      </c>
      <c r="B204" s="6" t="s">
        <v>77</v>
      </c>
      <c r="C204" s="6" t="s">
        <v>78</v>
      </c>
      <c r="D204" s="7">
        <v>194</v>
      </c>
      <c r="E204" s="8">
        <v>4</v>
      </c>
      <c r="F204" s="20">
        <f>Operative[[#This Row],[Costo a Notte (€)]]*Operative[[#This Row],[Numero Notti]]</f>
        <v>776</v>
      </c>
      <c r="G204" s="20">
        <f>Operative[[#This Row],[Spesa (€)]]/Operative[[#This Row],[Membri della Famiglia]]</f>
        <v>388</v>
      </c>
      <c r="H204" s="6" t="s">
        <v>40</v>
      </c>
      <c r="I204" s="9">
        <v>34141</v>
      </c>
      <c r="J204" s="8">
        <f ca="1">DATEDIF(Operative[[#This Row],[Data di Nascita]],TODAY(),"Y")</f>
        <v>29</v>
      </c>
      <c r="K204" s="5">
        <v>2</v>
      </c>
      <c r="L204" s="5">
        <v>3</v>
      </c>
      <c r="M204" s="5">
        <v>3</v>
      </c>
      <c r="N204" s="5" t="s">
        <v>17</v>
      </c>
      <c r="O204" s="5" t="s">
        <v>16</v>
      </c>
      <c r="P204" s="5" t="s">
        <v>16</v>
      </c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4.25">
      <c r="A205" s="5">
        <v>4511</v>
      </c>
      <c r="B205" s="6" t="s">
        <v>125</v>
      </c>
      <c r="C205" s="6" t="s">
        <v>126</v>
      </c>
      <c r="D205" s="7">
        <v>151</v>
      </c>
      <c r="E205" s="8">
        <v>9</v>
      </c>
      <c r="F205" s="20">
        <f>Operative[[#This Row],[Costo a Notte (€)]]*Operative[[#This Row],[Numero Notti]]</f>
        <v>1359</v>
      </c>
      <c r="G205" s="20">
        <f>Operative[[#This Row],[Spesa (€)]]/Operative[[#This Row],[Membri della Famiglia]]</f>
        <v>339.75</v>
      </c>
      <c r="H205" s="6" t="s">
        <v>127</v>
      </c>
      <c r="I205" s="9">
        <v>23122</v>
      </c>
      <c r="J205" s="8">
        <f ca="1">DATEDIF(Operative[[#This Row],[Data di Nascita]],TODAY(),"Y")</f>
        <v>59</v>
      </c>
      <c r="K205" s="5">
        <v>4</v>
      </c>
      <c r="L205" s="5">
        <v>4</v>
      </c>
      <c r="M205" s="5">
        <v>0</v>
      </c>
      <c r="N205" s="5" t="s">
        <v>16</v>
      </c>
      <c r="O205" s="5" t="s">
        <v>16</v>
      </c>
      <c r="P205" s="5" t="s">
        <v>16</v>
      </c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4.25">
      <c r="A206" s="5">
        <v>4516</v>
      </c>
      <c r="B206" s="6" t="s">
        <v>592</v>
      </c>
      <c r="C206" s="6" t="s">
        <v>593</v>
      </c>
      <c r="D206" s="7">
        <v>264</v>
      </c>
      <c r="E206" s="8">
        <v>8</v>
      </c>
      <c r="F206" s="20">
        <f>Operative[[#This Row],[Costo a Notte (€)]]*Operative[[#This Row],[Numero Notti]]</f>
        <v>2112</v>
      </c>
      <c r="G206" s="20">
        <f>Operative[[#This Row],[Spesa (€)]]/Operative[[#This Row],[Membri della Famiglia]]</f>
        <v>352</v>
      </c>
      <c r="H206" s="6" t="s">
        <v>194</v>
      </c>
      <c r="I206" s="9">
        <v>21820</v>
      </c>
      <c r="J206" s="8">
        <f ca="1">DATEDIF(Operative[[#This Row],[Data di Nascita]],TODAY(),"Y")</f>
        <v>63</v>
      </c>
      <c r="K206" s="5">
        <v>6</v>
      </c>
      <c r="L206" s="5">
        <v>4</v>
      </c>
      <c r="M206" s="5">
        <v>4</v>
      </c>
      <c r="N206" s="5" t="s">
        <v>17</v>
      </c>
      <c r="O206" s="5" t="s">
        <v>17</v>
      </c>
      <c r="P206" s="5" t="s">
        <v>16</v>
      </c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4.25">
      <c r="A207" s="5">
        <v>4520</v>
      </c>
      <c r="B207" s="6" t="s">
        <v>374</v>
      </c>
      <c r="C207" s="6" t="s">
        <v>375</v>
      </c>
      <c r="D207" s="7">
        <v>35</v>
      </c>
      <c r="E207" s="8">
        <v>3</v>
      </c>
      <c r="F207" s="20">
        <f>Operative[[#This Row],[Costo a Notte (€)]]*Operative[[#This Row],[Numero Notti]]</f>
        <v>105</v>
      </c>
      <c r="G207" s="20">
        <f>Operative[[#This Row],[Spesa (€)]]/Operative[[#This Row],[Membri della Famiglia]]</f>
        <v>26.25</v>
      </c>
      <c r="H207" s="6" t="s">
        <v>15</v>
      </c>
      <c r="I207" s="9">
        <v>23186</v>
      </c>
      <c r="J207" s="8">
        <f ca="1">DATEDIF(Operative[[#This Row],[Data di Nascita]],TODAY(),"Y")</f>
        <v>59</v>
      </c>
      <c r="K207" s="5">
        <v>4</v>
      </c>
      <c r="L207" s="5">
        <v>1</v>
      </c>
      <c r="M207" s="5">
        <v>5</v>
      </c>
      <c r="N207" s="5" t="s">
        <v>17</v>
      </c>
      <c r="O207" s="5" t="s">
        <v>17</v>
      </c>
      <c r="P207" s="5" t="s">
        <v>17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4.25">
      <c r="A208" s="5">
        <v>4520</v>
      </c>
      <c r="B208" s="6" t="s">
        <v>209</v>
      </c>
      <c r="C208" s="6" t="s">
        <v>210</v>
      </c>
      <c r="D208" s="7">
        <v>180</v>
      </c>
      <c r="E208" s="8">
        <v>9</v>
      </c>
      <c r="F208" s="20">
        <f>Operative[[#This Row],[Costo a Notte (€)]]*Operative[[#This Row],[Numero Notti]]</f>
        <v>1620</v>
      </c>
      <c r="G208" s="20">
        <f>Operative[[#This Row],[Spesa (€)]]/Operative[[#This Row],[Membri della Famiglia]]</f>
        <v>405</v>
      </c>
      <c r="H208" s="6" t="s">
        <v>40</v>
      </c>
      <c r="I208" s="9">
        <v>24612</v>
      </c>
      <c r="J208" s="8">
        <f ca="1">DATEDIF(Operative[[#This Row],[Data di Nascita]],TODAY(),"Y")</f>
        <v>55</v>
      </c>
      <c r="K208" s="5">
        <v>4</v>
      </c>
      <c r="L208" s="5">
        <v>4</v>
      </c>
      <c r="M208" s="5">
        <v>2</v>
      </c>
      <c r="N208" s="5" t="s">
        <v>17</v>
      </c>
      <c r="O208" s="5" t="s">
        <v>17</v>
      </c>
      <c r="P208" s="5" t="s">
        <v>17</v>
      </c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4.25">
      <c r="A209" s="5">
        <v>4526</v>
      </c>
      <c r="B209" s="6" t="s">
        <v>624</v>
      </c>
      <c r="C209" s="11" t="s">
        <v>625</v>
      </c>
      <c r="D209" s="7">
        <v>129</v>
      </c>
      <c r="E209" s="8">
        <v>4</v>
      </c>
      <c r="F209" s="20">
        <f>Operative[[#This Row],[Costo a Notte (€)]]*Operative[[#This Row],[Numero Notti]]</f>
        <v>516</v>
      </c>
      <c r="G209" s="20">
        <f>Operative[[#This Row],[Spesa (€)]]/Operative[[#This Row],[Membri della Famiglia]]</f>
        <v>258</v>
      </c>
      <c r="H209" s="6" t="s">
        <v>127</v>
      </c>
      <c r="I209" s="9">
        <v>31662</v>
      </c>
      <c r="J209" s="8">
        <f ca="1">DATEDIF(Operative[[#This Row],[Data di Nascita]],TODAY(),"Y")</f>
        <v>36</v>
      </c>
      <c r="K209" s="5">
        <v>2</v>
      </c>
      <c r="L209" s="5">
        <v>2</v>
      </c>
      <c r="M209" s="5">
        <v>6</v>
      </c>
      <c r="N209" s="5" t="s">
        <v>17</v>
      </c>
      <c r="O209" s="5" t="s">
        <v>16</v>
      </c>
      <c r="P209" s="5" t="s">
        <v>17</v>
      </c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4.25">
      <c r="A210" s="5">
        <v>4565</v>
      </c>
      <c r="B210" s="6" t="s">
        <v>491</v>
      </c>
      <c r="C210" s="6" t="s">
        <v>492</v>
      </c>
      <c r="D210" s="7">
        <v>47</v>
      </c>
      <c r="E210" s="8">
        <v>8</v>
      </c>
      <c r="F210" s="20">
        <f>Operative[[#This Row],[Costo a Notte (€)]]*Operative[[#This Row],[Numero Notti]]</f>
        <v>376</v>
      </c>
      <c r="G210" s="20">
        <f>Operative[[#This Row],[Spesa (€)]]/Operative[[#This Row],[Membri della Famiglia]]</f>
        <v>75.2</v>
      </c>
      <c r="H210" s="6" t="s">
        <v>34</v>
      </c>
      <c r="I210" s="9">
        <v>20918</v>
      </c>
      <c r="J210" s="8">
        <f ca="1">DATEDIF(Operative[[#This Row],[Data di Nascita]],TODAY(),"Y")</f>
        <v>65</v>
      </c>
      <c r="K210" s="5">
        <v>5</v>
      </c>
      <c r="L210" s="5">
        <v>5</v>
      </c>
      <c r="M210" s="5">
        <v>9</v>
      </c>
      <c r="N210" s="5" t="s">
        <v>17</v>
      </c>
      <c r="O210" s="5" t="s">
        <v>17</v>
      </c>
      <c r="P210" s="5" t="s">
        <v>17</v>
      </c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4.25">
      <c r="A211" s="5">
        <v>4575</v>
      </c>
      <c r="B211" s="6" t="s">
        <v>304</v>
      </c>
      <c r="C211" s="6" t="s">
        <v>305</v>
      </c>
      <c r="D211" s="7">
        <v>183</v>
      </c>
      <c r="E211" s="8">
        <v>4</v>
      </c>
      <c r="F211" s="20">
        <f>Operative[[#This Row],[Costo a Notte (€)]]*Operative[[#This Row],[Numero Notti]]</f>
        <v>732</v>
      </c>
      <c r="G211" s="20">
        <f>Operative[[#This Row],[Spesa (€)]]/Operative[[#This Row],[Membri della Famiglia]]</f>
        <v>146.4</v>
      </c>
      <c r="H211" s="6" t="s">
        <v>101</v>
      </c>
      <c r="I211" s="9">
        <v>34770</v>
      </c>
      <c r="J211" s="8">
        <f ca="1">DATEDIF(Operative[[#This Row],[Data di Nascita]],TODAY(),"Y")</f>
        <v>27</v>
      </c>
      <c r="K211" s="5">
        <v>5</v>
      </c>
      <c r="L211" s="5">
        <v>1</v>
      </c>
      <c r="M211" s="5">
        <v>2</v>
      </c>
      <c r="N211" s="5" t="s">
        <v>16</v>
      </c>
      <c r="O211" s="5" t="s">
        <v>16</v>
      </c>
      <c r="P211" s="5" t="s">
        <v>17</v>
      </c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4.25">
      <c r="A212" s="5">
        <v>4590</v>
      </c>
      <c r="B212" s="6" t="s">
        <v>154</v>
      </c>
      <c r="C212" s="11" t="s">
        <v>155</v>
      </c>
      <c r="D212" s="7">
        <v>119</v>
      </c>
      <c r="E212" s="8">
        <v>7</v>
      </c>
      <c r="F212" s="20">
        <f>Operative[[#This Row],[Costo a Notte (€)]]*Operative[[#This Row],[Numero Notti]]</f>
        <v>833</v>
      </c>
      <c r="G212" s="20">
        <f>Operative[[#This Row],[Spesa (€)]]/Operative[[#This Row],[Membri della Famiglia]]</f>
        <v>208.25</v>
      </c>
      <c r="H212" s="6" t="s">
        <v>15</v>
      </c>
      <c r="I212" s="10">
        <v>29545</v>
      </c>
      <c r="J212" s="8">
        <f ca="1">DATEDIF(Operative[[#This Row],[Data di Nascita]],TODAY(),"Y")</f>
        <v>42</v>
      </c>
      <c r="K212" s="5">
        <v>4</v>
      </c>
      <c r="L212" s="5">
        <v>2</v>
      </c>
      <c r="M212" s="5">
        <v>3</v>
      </c>
      <c r="N212" s="5" t="s">
        <v>16</v>
      </c>
      <c r="O212" s="5" t="s">
        <v>17</v>
      </c>
      <c r="P212" s="5" t="s">
        <v>16</v>
      </c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4.25">
      <c r="A213" s="5">
        <v>4593</v>
      </c>
      <c r="B213" s="6" t="s">
        <v>316</v>
      </c>
      <c r="C213" s="6" t="s">
        <v>317</v>
      </c>
      <c r="D213" s="7">
        <v>246</v>
      </c>
      <c r="E213" s="8">
        <v>3</v>
      </c>
      <c r="F213" s="20">
        <f>Operative[[#This Row],[Costo a Notte (€)]]*Operative[[#This Row],[Numero Notti]]</f>
        <v>738</v>
      </c>
      <c r="G213" s="20">
        <f>Operative[[#This Row],[Spesa (€)]]/Operative[[#This Row],[Membri della Famiglia]]</f>
        <v>105.42857142857143</v>
      </c>
      <c r="H213" s="6" t="s">
        <v>94</v>
      </c>
      <c r="I213" s="9">
        <v>20943</v>
      </c>
      <c r="J213" s="8">
        <f ca="1">DATEDIF(Operative[[#This Row],[Data di Nascita]],TODAY(),"Y")</f>
        <v>65</v>
      </c>
      <c r="K213" s="5">
        <v>7</v>
      </c>
      <c r="L213" s="5">
        <v>2</v>
      </c>
      <c r="M213" s="5">
        <v>4</v>
      </c>
      <c r="N213" s="5" t="s">
        <v>16</v>
      </c>
      <c r="O213" s="5" t="s">
        <v>16</v>
      </c>
      <c r="P213" s="5" t="s">
        <v>16</v>
      </c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4.25">
      <c r="A214" s="5">
        <v>4598</v>
      </c>
      <c r="B214" s="6" t="s">
        <v>495</v>
      </c>
      <c r="C214" s="6" t="s">
        <v>496</v>
      </c>
      <c r="D214" s="7">
        <v>145</v>
      </c>
      <c r="E214" s="8">
        <v>9</v>
      </c>
      <c r="F214" s="20">
        <f>Operative[[#This Row],[Costo a Notte (€)]]*Operative[[#This Row],[Numero Notti]]</f>
        <v>1305</v>
      </c>
      <c r="G214" s="20">
        <f>Operative[[#This Row],[Spesa (€)]]/Operative[[#This Row],[Membri della Famiglia]]</f>
        <v>435</v>
      </c>
      <c r="H214" s="6" t="s">
        <v>58</v>
      </c>
      <c r="I214" s="10">
        <v>21470</v>
      </c>
      <c r="J214" s="8">
        <f ca="1">DATEDIF(Operative[[#This Row],[Data di Nascita]],TODAY(),"Y")</f>
        <v>64</v>
      </c>
      <c r="K214" s="5">
        <v>3</v>
      </c>
      <c r="L214" s="5">
        <v>1</v>
      </c>
      <c r="M214" s="5">
        <v>1</v>
      </c>
      <c r="N214" s="5" t="s">
        <v>16</v>
      </c>
      <c r="O214" s="5" t="s">
        <v>17</v>
      </c>
      <c r="P214" s="5" t="s">
        <v>16</v>
      </c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4.25">
      <c r="A215" s="5">
        <v>4599</v>
      </c>
      <c r="B215" s="6" t="s">
        <v>610</v>
      </c>
      <c r="C215" s="6" t="s">
        <v>611</v>
      </c>
      <c r="D215" s="7">
        <v>224</v>
      </c>
      <c r="E215" s="8">
        <v>5</v>
      </c>
      <c r="F215" s="20">
        <f>Operative[[#This Row],[Costo a Notte (€)]]*Operative[[#This Row],[Numero Notti]]</f>
        <v>1120</v>
      </c>
      <c r="G215" s="20">
        <f>Operative[[#This Row],[Spesa (€)]]/Operative[[#This Row],[Membri della Famiglia]]</f>
        <v>280</v>
      </c>
      <c r="H215" s="6" t="s">
        <v>179</v>
      </c>
      <c r="I215" s="10">
        <v>21182</v>
      </c>
      <c r="J215" s="8">
        <f ca="1">DATEDIF(Operative[[#This Row],[Data di Nascita]],TODAY(),"Y")</f>
        <v>65</v>
      </c>
      <c r="K215" s="5">
        <v>4</v>
      </c>
      <c r="L215" s="5">
        <v>5</v>
      </c>
      <c r="M215" s="5">
        <v>9</v>
      </c>
      <c r="N215" s="5" t="s">
        <v>17</v>
      </c>
      <c r="O215" s="5" t="s">
        <v>17</v>
      </c>
      <c r="P215" s="5" t="s">
        <v>17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4.25">
      <c r="A216" s="5">
        <v>4606</v>
      </c>
      <c r="B216" s="6" t="s">
        <v>18</v>
      </c>
      <c r="C216" s="6" t="s">
        <v>19</v>
      </c>
      <c r="D216" s="7">
        <v>89</v>
      </c>
      <c r="E216" s="8">
        <v>6</v>
      </c>
      <c r="F216" s="20">
        <f>Operative[[#This Row],[Costo a Notte (€)]]*Operative[[#This Row],[Numero Notti]]</f>
        <v>534</v>
      </c>
      <c r="G216" s="20">
        <f>Operative[[#This Row],[Spesa (€)]]/Operative[[#This Row],[Membri della Famiglia]]</f>
        <v>178</v>
      </c>
      <c r="H216" s="6" t="s">
        <v>20</v>
      </c>
      <c r="I216" s="9">
        <v>33063</v>
      </c>
      <c r="J216" s="8">
        <f ca="1">DATEDIF(Operative[[#This Row],[Data di Nascita]],TODAY(),"Y")</f>
        <v>32</v>
      </c>
      <c r="K216" s="5">
        <v>3</v>
      </c>
      <c r="L216" s="5">
        <v>5</v>
      </c>
      <c r="M216" s="5">
        <v>5</v>
      </c>
      <c r="N216" s="5" t="s">
        <v>17</v>
      </c>
      <c r="O216" s="5" t="s">
        <v>16</v>
      </c>
      <c r="P216" s="5" t="s">
        <v>17</v>
      </c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4.25">
      <c r="A217" s="5">
        <v>4616</v>
      </c>
      <c r="B217" s="6" t="s">
        <v>600</v>
      </c>
      <c r="C217" s="6" t="s">
        <v>601</v>
      </c>
      <c r="D217" s="7">
        <v>213</v>
      </c>
      <c r="E217" s="8">
        <v>5</v>
      </c>
      <c r="F217" s="20">
        <f>Operative[[#This Row],[Costo a Notte (€)]]*Operative[[#This Row],[Numero Notti]]</f>
        <v>1065</v>
      </c>
      <c r="G217" s="20">
        <f>Operative[[#This Row],[Spesa (€)]]/Operative[[#This Row],[Membri della Famiglia]]</f>
        <v>177.5</v>
      </c>
      <c r="H217" s="6" t="s">
        <v>291</v>
      </c>
      <c r="I217" s="9">
        <v>30858</v>
      </c>
      <c r="J217" s="8">
        <f ca="1">DATEDIF(Operative[[#This Row],[Data di Nascita]],TODAY(),"Y")</f>
        <v>38</v>
      </c>
      <c r="K217" s="5">
        <v>6</v>
      </c>
      <c r="L217" s="5">
        <v>1</v>
      </c>
      <c r="M217" s="5">
        <v>3</v>
      </c>
      <c r="N217" s="5" t="s">
        <v>17</v>
      </c>
      <c r="O217" s="5" t="s">
        <v>17</v>
      </c>
      <c r="P217" s="5" t="s">
        <v>16</v>
      </c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4.25">
      <c r="A218" s="5">
        <v>4627</v>
      </c>
      <c r="B218" s="6" t="s">
        <v>473</v>
      </c>
      <c r="C218" s="6" t="s">
        <v>474</v>
      </c>
      <c r="D218" s="7">
        <v>296</v>
      </c>
      <c r="E218" s="8">
        <v>8</v>
      </c>
      <c r="F218" s="20">
        <f>Operative[[#This Row],[Costo a Notte (€)]]*Operative[[#This Row],[Numero Notti]]</f>
        <v>2368</v>
      </c>
      <c r="G218" s="20">
        <f>Operative[[#This Row],[Spesa (€)]]/Operative[[#This Row],[Membri della Famiglia]]</f>
        <v>338.28571428571428</v>
      </c>
      <c r="H218" s="6" t="s">
        <v>37</v>
      </c>
      <c r="I218" s="9">
        <v>28675</v>
      </c>
      <c r="J218" s="8">
        <f ca="1">DATEDIF(Operative[[#This Row],[Data di Nascita]],TODAY(),"Y")</f>
        <v>44</v>
      </c>
      <c r="K218" s="5">
        <v>7</v>
      </c>
      <c r="L218" s="5">
        <v>3</v>
      </c>
      <c r="M218" s="5">
        <v>10</v>
      </c>
      <c r="N218" s="5" t="s">
        <v>17</v>
      </c>
      <c r="O218" s="5" t="s">
        <v>17</v>
      </c>
      <c r="P218" s="5" t="s">
        <v>16</v>
      </c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4.25">
      <c r="A219" s="5">
        <v>4635</v>
      </c>
      <c r="B219" s="6" t="s">
        <v>421</v>
      </c>
      <c r="C219" s="6" t="s">
        <v>422</v>
      </c>
      <c r="D219" s="7">
        <v>80</v>
      </c>
      <c r="E219" s="8">
        <v>2</v>
      </c>
      <c r="F219" s="20">
        <f>Operative[[#This Row],[Costo a Notte (€)]]*Operative[[#This Row],[Numero Notti]]</f>
        <v>160</v>
      </c>
      <c r="G219" s="20">
        <f>Operative[[#This Row],[Spesa (€)]]/Operative[[#This Row],[Membri della Famiglia]]</f>
        <v>26.666666666666668</v>
      </c>
      <c r="H219" s="6" t="s">
        <v>67</v>
      </c>
      <c r="I219" s="9">
        <v>25011</v>
      </c>
      <c r="J219" s="8">
        <f ca="1">DATEDIF(Operative[[#This Row],[Data di Nascita]],TODAY(),"Y")</f>
        <v>54</v>
      </c>
      <c r="K219" s="5">
        <v>6</v>
      </c>
      <c r="L219" s="5">
        <v>3</v>
      </c>
      <c r="M219" s="5">
        <v>6</v>
      </c>
      <c r="N219" s="5" t="s">
        <v>17</v>
      </c>
      <c r="O219" s="5" t="s">
        <v>17</v>
      </c>
      <c r="P219" s="5" t="s">
        <v>16</v>
      </c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4.25">
      <c r="A220" s="5">
        <v>4637</v>
      </c>
      <c r="B220" s="6" t="s">
        <v>54</v>
      </c>
      <c r="C220" s="6" t="s">
        <v>55</v>
      </c>
      <c r="D220" s="7">
        <v>97</v>
      </c>
      <c r="E220" s="8">
        <v>9</v>
      </c>
      <c r="F220" s="20">
        <f>Operative[[#This Row],[Costo a Notte (€)]]*Operative[[#This Row],[Numero Notti]]</f>
        <v>873</v>
      </c>
      <c r="G220" s="20">
        <f>Operative[[#This Row],[Spesa (€)]]/Operative[[#This Row],[Membri della Famiglia]]</f>
        <v>291</v>
      </c>
      <c r="H220" s="6" t="s">
        <v>26</v>
      </c>
      <c r="I220" s="9">
        <v>24418</v>
      </c>
      <c r="J220" s="8">
        <f ca="1">DATEDIF(Operative[[#This Row],[Data di Nascita]],TODAY(),"Y")</f>
        <v>56</v>
      </c>
      <c r="K220" s="5">
        <v>3</v>
      </c>
      <c r="L220" s="5">
        <v>2</v>
      </c>
      <c r="M220" s="5">
        <v>8</v>
      </c>
      <c r="N220" s="5" t="s">
        <v>17</v>
      </c>
      <c r="O220" s="5" t="s">
        <v>17</v>
      </c>
      <c r="P220" s="5" t="s">
        <v>17</v>
      </c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4.25">
      <c r="A221" s="5">
        <v>4665</v>
      </c>
      <c r="B221" s="6" t="s">
        <v>350</v>
      </c>
      <c r="C221" s="6" t="s">
        <v>351</v>
      </c>
      <c r="D221" s="7">
        <v>133</v>
      </c>
      <c r="E221" s="8">
        <v>8</v>
      </c>
      <c r="F221" s="20">
        <f>Operative[[#This Row],[Costo a Notte (€)]]*Operative[[#This Row],[Numero Notti]]</f>
        <v>1064</v>
      </c>
      <c r="G221" s="20">
        <f>Operative[[#This Row],[Spesa (€)]]/Operative[[#This Row],[Membri della Famiglia]]</f>
        <v>354.66666666666669</v>
      </c>
      <c r="H221" s="6" t="s">
        <v>15</v>
      </c>
      <c r="I221" s="9">
        <v>33809</v>
      </c>
      <c r="J221" s="8">
        <f ca="1">DATEDIF(Operative[[#This Row],[Data di Nascita]],TODAY(),"Y")</f>
        <v>30</v>
      </c>
      <c r="K221" s="5">
        <v>3</v>
      </c>
      <c r="L221" s="5">
        <v>3</v>
      </c>
      <c r="M221" s="5">
        <v>9</v>
      </c>
      <c r="N221" s="5" t="s">
        <v>17</v>
      </c>
      <c r="O221" s="5" t="s">
        <v>16</v>
      </c>
      <c r="P221" s="5" t="s">
        <v>16</v>
      </c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4.25">
      <c r="A222" s="5">
        <v>4673</v>
      </c>
      <c r="B222" s="6" t="s">
        <v>145</v>
      </c>
      <c r="C222" s="11" t="s">
        <v>146</v>
      </c>
      <c r="D222" s="7">
        <v>73</v>
      </c>
      <c r="E222" s="8">
        <v>4</v>
      </c>
      <c r="F222" s="20">
        <f>Operative[[#This Row],[Costo a Notte (€)]]*Operative[[#This Row],[Numero Notti]]</f>
        <v>292</v>
      </c>
      <c r="G222" s="20">
        <f>Operative[[#This Row],[Spesa (€)]]/Operative[[#This Row],[Membri della Famiglia]]</f>
        <v>41.714285714285715</v>
      </c>
      <c r="H222" s="6" t="s">
        <v>147</v>
      </c>
      <c r="I222" s="9">
        <v>29893</v>
      </c>
      <c r="J222" s="8">
        <f ca="1">DATEDIF(Operative[[#This Row],[Data di Nascita]],TODAY(),"Y")</f>
        <v>41</v>
      </c>
      <c r="K222" s="5">
        <v>7</v>
      </c>
      <c r="L222" s="5">
        <v>3</v>
      </c>
      <c r="M222" s="5">
        <v>3</v>
      </c>
      <c r="N222" s="5" t="s">
        <v>16</v>
      </c>
      <c r="O222" s="5" t="s">
        <v>16</v>
      </c>
      <c r="P222" s="5" t="s">
        <v>17</v>
      </c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4.25">
      <c r="A223" s="5">
        <v>4675</v>
      </c>
      <c r="B223" s="6" t="s">
        <v>180</v>
      </c>
      <c r="C223" s="6" t="s">
        <v>181</v>
      </c>
      <c r="D223" s="7">
        <v>98</v>
      </c>
      <c r="E223" s="8">
        <v>7</v>
      </c>
      <c r="F223" s="20">
        <f>Operative[[#This Row],[Costo a Notte (€)]]*Operative[[#This Row],[Numero Notti]]</f>
        <v>686</v>
      </c>
      <c r="G223" s="20">
        <f>Operative[[#This Row],[Spesa (€)]]/Operative[[#This Row],[Membri della Famiglia]]</f>
        <v>343</v>
      </c>
      <c r="H223" s="6" t="s">
        <v>26</v>
      </c>
      <c r="I223" s="9">
        <v>32217</v>
      </c>
      <c r="J223" s="8">
        <f ca="1">DATEDIF(Operative[[#This Row],[Data di Nascita]],TODAY(),"Y")</f>
        <v>34</v>
      </c>
      <c r="K223" s="5">
        <v>2</v>
      </c>
      <c r="L223" s="5">
        <v>1</v>
      </c>
      <c r="M223" s="5">
        <v>7</v>
      </c>
      <c r="N223" s="5" t="s">
        <v>16</v>
      </c>
      <c r="O223" s="5" t="s">
        <v>17</v>
      </c>
      <c r="P223" s="5" t="s">
        <v>16</v>
      </c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4.25">
      <c r="A224" s="5">
        <v>4699</v>
      </c>
      <c r="B224" s="6" t="s">
        <v>148</v>
      </c>
      <c r="C224" s="11" t="s">
        <v>149</v>
      </c>
      <c r="D224" s="7">
        <v>71</v>
      </c>
      <c r="E224" s="8">
        <v>5</v>
      </c>
      <c r="F224" s="20">
        <f>Operative[[#This Row],[Costo a Notte (€)]]*Operative[[#This Row],[Numero Notti]]</f>
        <v>355</v>
      </c>
      <c r="G224" s="20">
        <f>Operative[[#This Row],[Spesa (€)]]/Operative[[#This Row],[Membri della Famiglia]]</f>
        <v>50.714285714285715</v>
      </c>
      <c r="H224" s="6" t="s">
        <v>23</v>
      </c>
      <c r="I224" s="9">
        <v>20360</v>
      </c>
      <c r="J224" s="8">
        <f ca="1">DATEDIF(Operative[[#This Row],[Data di Nascita]],TODAY(),"Y")</f>
        <v>67</v>
      </c>
      <c r="K224" s="5">
        <v>7</v>
      </c>
      <c r="L224" s="5">
        <v>3</v>
      </c>
      <c r="M224" s="5">
        <v>7</v>
      </c>
      <c r="N224" s="5" t="s">
        <v>17</v>
      </c>
      <c r="O224" s="5" t="s">
        <v>17</v>
      </c>
      <c r="P224" s="5" t="s">
        <v>16</v>
      </c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4.25">
      <c r="A225" s="5">
        <v>4710</v>
      </c>
      <c r="B225" s="6" t="s">
        <v>620</v>
      </c>
      <c r="C225" s="6" t="s">
        <v>621</v>
      </c>
      <c r="D225" s="7">
        <v>243</v>
      </c>
      <c r="E225" s="8">
        <v>7</v>
      </c>
      <c r="F225" s="20">
        <f>Operative[[#This Row],[Costo a Notte (€)]]*Operative[[#This Row],[Numero Notti]]</f>
        <v>1701</v>
      </c>
      <c r="G225" s="20">
        <f>Operative[[#This Row],[Spesa (€)]]/Operative[[#This Row],[Membri della Famiglia]]</f>
        <v>425.25</v>
      </c>
      <c r="H225" s="6" t="s">
        <v>29</v>
      </c>
      <c r="I225" s="9">
        <v>31919</v>
      </c>
      <c r="J225" s="8">
        <f ca="1">DATEDIF(Operative[[#This Row],[Data di Nascita]],TODAY(),"Y")</f>
        <v>35</v>
      </c>
      <c r="K225" s="5">
        <v>4</v>
      </c>
      <c r="L225" s="5">
        <v>1</v>
      </c>
      <c r="M225" s="5">
        <v>9</v>
      </c>
      <c r="N225" s="5" t="s">
        <v>16</v>
      </c>
      <c r="O225" s="5" t="s">
        <v>16</v>
      </c>
      <c r="P225" s="5" t="s">
        <v>17</v>
      </c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4.25">
      <c r="A226" s="5">
        <v>4712</v>
      </c>
      <c r="B226" s="6" t="s">
        <v>112</v>
      </c>
      <c r="C226" s="12" t="s">
        <v>113</v>
      </c>
      <c r="D226" s="7">
        <v>240</v>
      </c>
      <c r="E226" s="8">
        <v>8</v>
      </c>
      <c r="F226" s="20">
        <f>Operative[[#This Row],[Costo a Notte (€)]]*Operative[[#This Row],[Numero Notti]]</f>
        <v>1920</v>
      </c>
      <c r="G226" s="20">
        <f>Operative[[#This Row],[Spesa (€)]]/Operative[[#This Row],[Membri della Famiglia]]</f>
        <v>1920</v>
      </c>
      <c r="H226" s="6" t="s">
        <v>40</v>
      </c>
      <c r="I226" s="9">
        <v>23639</v>
      </c>
      <c r="J226" s="8">
        <f ca="1">DATEDIF(Operative[[#This Row],[Data di Nascita]],TODAY(),"Y")</f>
        <v>58</v>
      </c>
      <c r="K226" s="5">
        <v>1</v>
      </c>
      <c r="L226" s="5">
        <v>4</v>
      </c>
      <c r="M226" s="5">
        <v>0</v>
      </c>
      <c r="N226" s="5" t="s">
        <v>17</v>
      </c>
      <c r="O226" s="5" t="s">
        <v>16</v>
      </c>
      <c r="P226" s="5" t="s">
        <v>17</v>
      </c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4.25">
      <c r="A227" s="5">
        <v>4717</v>
      </c>
      <c r="B227" s="6" t="s">
        <v>533</v>
      </c>
      <c r="C227" s="6" t="s">
        <v>534</v>
      </c>
      <c r="D227" s="7">
        <v>139</v>
      </c>
      <c r="E227" s="8">
        <v>2</v>
      </c>
      <c r="F227" s="20">
        <f>Operative[[#This Row],[Costo a Notte (€)]]*Operative[[#This Row],[Numero Notti]]</f>
        <v>278</v>
      </c>
      <c r="G227" s="20">
        <f>Operative[[#This Row],[Spesa (€)]]/Operative[[#This Row],[Membri della Famiglia]]</f>
        <v>278</v>
      </c>
      <c r="H227" s="6" t="s">
        <v>73</v>
      </c>
      <c r="I227" s="9">
        <v>21572</v>
      </c>
      <c r="J227" s="8">
        <f ca="1">DATEDIF(Operative[[#This Row],[Data di Nascita]],TODAY(),"Y")</f>
        <v>64</v>
      </c>
      <c r="K227" s="5">
        <v>1</v>
      </c>
      <c r="L227" s="5">
        <v>4</v>
      </c>
      <c r="M227" s="5">
        <v>1</v>
      </c>
      <c r="N227" s="5" t="s">
        <v>17</v>
      </c>
      <c r="O227" s="5" t="s">
        <v>16</v>
      </c>
      <c r="P227" s="5" t="s">
        <v>17</v>
      </c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4.25">
      <c r="A228" s="5">
        <v>4719</v>
      </c>
      <c r="B228" s="6" t="s">
        <v>435</v>
      </c>
      <c r="C228" s="6" t="s">
        <v>436</v>
      </c>
      <c r="D228" s="7">
        <v>181</v>
      </c>
      <c r="E228" s="8">
        <v>8</v>
      </c>
      <c r="F228" s="20">
        <f>Operative[[#This Row],[Costo a Notte (€)]]*Operative[[#This Row],[Numero Notti]]</f>
        <v>1448</v>
      </c>
      <c r="G228" s="20">
        <f>Operative[[#This Row],[Spesa (€)]]/Operative[[#This Row],[Membri della Famiglia]]</f>
        <v>362</v>
      </c>
      <c r="H228" s="6" t="s">
        <v>20</v>
      </c>
      <c r="I228" s="9">
        <v>28153</v>
      </c>
      <c r="J228" s="8">
        <f ca="1">DATEDIF(Operative[[#This Row],[Data di Nascita]],TODAY(),"Y")</f>
        <v>46</v>
      </c>
      <c r="K228" s="5">
        <v>4</v>
      </c>
      <c r="L228" s="5">
        <v>3</v>
      </c>
      <c r="M228" s="5">
        <v>8</v>
      </c>
      <c r="N228" s="5" t="s">
        <v>17</v>
      </c>
      <c r="O228" s="5" t="s">
        <v>17</v>
      </c>
      <c r="P228" s="5" t="s">
        <v>16</v>
      </c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4.25">
      <c r="A229" s="5">
        <v>4732</v>
      </c>
      <c r="B229" s="6" t="s">
        <v>135</v>
      </c>
      <c r="C229" s="6" t="s">
        <v>136</v>
      </c>
      <c r="D229" s="7">
        <v>28</v>
      </c>
      <c r="E229" s="8">
        <v>1</v>
      </c>
      <c r="F229" s="20">
        <f>Operative[[#This Row],[Costo a Notte (€)]]*Operative[[#This Row],[Numero Notti]]</f>
        <v>28</v>
      </c>
      <c r="G229" s="20">
        <f>Operative[[#This Row],[Spesa (€)]]/Operative[[#This Row],[Membri della Famiglia]]</f>
        <v>14</v>
      </c>
      <c r="H229" s="6" t="s">
        <v>137</v>
      </c>
      <c r="I229" s="9">
        <v>23797</v>
      </c>
      <c r="J229" s="8">
        <f ca="1">DATEDIF(Operative[[#This Row],[Data di Nascita]],TODAY(),"Y")</f>
        <v>58</v>
      </c>
      <c r="K229" s="5">
        <v>2</v>
      </c>
      <c r="L229" s="5">
        <v>5</v>
      </c>
      <c r="M229" s="5">
        <v>10</v>
      </c>
      <c r="N229" s="5" t="s">
        <v>17</v>
      </c>
      <c r="O229" s="5" t="s">
        <v>17</v>
      </c>
      <c r="P229" s="5" t="s">
        <v>17</v>
      </c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4.25">
      <c r="A230" s="5">
        <v>4747</v>
      </c>
      <c r="B230" s="6" t="s">
        <v>389</v>
      </c>
      <c r="C230" s="6" t="s">
        <v>390</v>
      </c>
      <c r="D230" s="7">
        <v>96</v>
      </c>
      <c r="E230" s="8">
        <v>2</v>
      </c>
      <c r="F230" s="20">
        <f>Operative[[#This Row],[Costo a Notte (€)]]*Operative[[#This Row],[Numero Notti]]</f>
        <v>192</v>
      </c>
      <c r="G230" s="20">
        <f>Operative[[#This Row],[Spesa (€)]]/Operative[[#This Row],[Membri della Famiglia]]</f>
        <v>38.4</v>
      </c>
      <c r="H230" s="6" t="s">
        <v>15</v>
      </c>
      <c r="I230" s="9">
        <v>31615</v>
      </c>
      <c r="J230" s="8">
        <f ca="1">DATEDIF(Operative[[#This Row],[Data di Nascita]],TODAY(),"Y")</f>
        <v>36</v>
      </c>
      <c r="K230" s="5">
        <v>5</v>
      </c>
      <c r="L230" s="5">
        <v>5</v>
      </c>
      <c r="M230" s="5">
        <v>2</v>
      </c>
      <c r="N230" s="5" t="s">
        <v>16</v>
      </c>
      <c r="O230" s="5" t="s">
        <v>17</v>
      </c>
      <c r="P230" s="5" t="s">
        <v>17</v>
      </c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4.25">
      <c r="A231" s="5">
        <v>4753</v>
      </c>
      <c r="B231" s="6" t="s">
        <v>530</v>
      </c>
      <c r="C231" s="6" t="s">
        <v>531</v>
      </c>
      <c r="D231" s="7">
        <v>283</v>
      </c>
      <c r="E231" s="8">
        <v>8</v>
      </c>
      <c r="F231" s="20">
        <f>Operative[[#This Row],[Costo a Notte (€)]]*Operative[[#This Row],[Numero Notti]]</f>
        <v>2264</v>
      </c>
      <c r="G231" s="20">
        <f>Operative[[#This Row],[Spesa (€)]]/Operative[[#This Row],[Membri della Famiglia]]</f>
        <v>754.66666666666663</v>
      </c>
      <c r="H231" s="6" t="s">
        <v>147</v>
      </c>
      <c r="I231" s="9">
        <v>23107</v>
      </c>
      <c r="J231" s="8">
        <f ca="1">DATEDIF(Operative[[#This Row],[Data di Nascita]],TODAY(),"Y")</f>
        <v>59</v>
      </c>
      <c r="K231" s="5">
        <v>3</v>
      </c>
      <c r="L231" s="5">
        <v>2</v>
      </c>
      <c r="M231" s="5">
        <v>3</v>
      </c>
      <c r="N231" s="5" t="s">
        <v>16</v>
      </c>
      <c r="O231" s="5" t="s">
        <v>16</v>
      </c>
      <c r="P231" s="5" t="s">
        <v>17</v>
      </c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4.25">
      <c r="A232" s="5">
        <v>4754</v>
      </c>
      <c r="B232" s="6" t="s">
        <v>292</v>
      </c>
      <c r="C232" s="6" t="s">
        <v>293</v>
      </c>
      <c r="D232" s="7">
        <v>161</v>
      </c>
      <c r="E232" s="8">
        <v>2</v>
      </c>
      <c r="F232" s="20">
        <f>Operative[[#This Row],[Costo a Notte (€)]]*Operative[[#This Row],[Numero Notti]]</f>
        <v>322</v>
      </c>
      <c r="G232" s="20">
        <f>Operative[[#This Row],[Spesa (€)]]/Operative[[#This Row],[Membri della Famiglia]]</f>
        <v>80.5</v>
      </c>
      <c r="H232" s="6" t="s">
        <v>40</v>
      </c>
      <c r="I232" s="10">
        <v>22644</v>
      </c>
      <c r="J232" s="8">
        <f ca="1">DATEDIF(Operative[[#This Row],[Data di Nascita]],TODAY(),"Y")</f>
        <v>61</v>
      </c>
      <c r="K232" s="5">
        <v>4</v>
      </c>
      <c r="L232" s="5">
        <v>2</v>
      </c>
      <c r="M232" s="5">
        <v>10</v>
      </c>
      <c r="N232" s="5" t="s">
        <v>16</v>
      </c>
      <c r="O232" s="5" t="s">
        <v>16</v>
      </c>
      <c r="P232" s="5" t="s">
        <v>16</v>
      </c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4.25">
      <c r="A233" s="5">
        <v>4756</v>
      </c>
      <c r="B233" s="6" t="s">
        <v>461</v>
      </c>
      <c r="C233" s="11" t="s">
        <v>462</v>
      </c>
      <c r="D233" s="7">
        <v>168</v>
      </c>
      <c r="E233" s="8">
        <v>10</v>
      </c>
      <c r="F233" s="20">
        <f>Operative[[#This Row],[Costo a Notte (€)]]*Operative[[#This Row],[Numero Notti]]</f>
        <v>1680</v>
      </c>
      <c r="G233" s="20">
        <f>Operative[[#This Row],[Spesa (€)]]/Operative[[#This Row],[Membri della Famiglia]]</f>
        <v>1680</v>
      </c>
      <c r="H233" s="6" t="s">
        <v>137</v>
      </c>
      <c r="I233" s="9">
        <v>28729</v>
      </c>
      <c r="J233" s="8">
        <f ca="1">DATEDIF(Operative[[#This Row],[Data di Nascita]],TODAY(),"Y")</f>
        <v>44</v>
      </c>
      <c r="K233" s="5">
        <v>1</v>
      </c>
      <c r="L233" s="5">
        <v>2</v>
      </c>
      <c r="M233" s="5">
        <v>4</v>
      </c>
      <c r="N233" s="5" t="s">
        <v>17</v>
      </c>
      <c r="O233" s="5" t="s">
        <v>17</v>
      </c>
      <c r="P233" s="5" t="s">
        <v>16</v>
      </c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4.25">
      <c r="A234" s="5">
        <v>4761</v>
      </c>
      <c r="B234" s="6" t="s">
        <v>399</v>
      </c>
      <c r="C234" s="6" t="s">
        <v>400</v>
      </c>
      <c r="D234" s="7">
        <v>252</v>
      </c>
      <c r="E234" s="8">
        <v>9</v>
      </c>
      <c r="F234" s="20">
        <f>Operative[[#This Row],[Costo a Notte (€)]]*Operative[[#This Row],[Numero Notti]]</f>
        <v>2268</v>
      </c>
      <c r="G234" s="20">
        <f>Operative[[#This Row],[Spesa (€)]]/Operative[[#This Row],[Membri della Famiglia]]</f>
        <v>756</v>
      </c>
      <c r="H234" s="6" t="s">
        <v>109</v>
      </c>
      <c r="I234" s="9">
        <v>26695</v>
      </c>
      <c r="J234" s="8">
        <f ca="1">DATEDIF(Operative[[#This Row],[Data di Nascita]],TODAY(),"Y")</f>
        <v>50</v>
      </c>
      <c r="K234" s="5">
        <v>3</v>
      </c>
      <c r="L234" s="5">
        <v>1</v>
      </c>
      <c r="M234" s="5">
        <v>8</v>
      </c>
      <c r="N234" s="5" t="s">
        <v>17</v>
      </c>
      <c r="O234" s="5" t="s">
        <v>17</v>
      </c>
      <c r="P234" s="5" t="s">
        <v>17</v>
      </c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4.25">
      <c r="A235" s="5">
        <v>4768</v>
      </c>
      <c r="B235" s="6" t="s">
        <v>120</v>
      </c>
      <c r="C235" s="6" t="s">
        <v>121</v>
      </c>
      <c r="D235" s="7">
        <v>22</v>
      </c>
      <c r="E235" s="8">
        <v>6</v>
      </c>
      <c r="F235" s="20">
        <f>Operative[[#This Row],[Costo a Notte (€)]]*Operative[[#This Row],[Numero Notti]]</f>
        <v>132</v>
      </c>
      <c r="G235" s="20">
        <f>Operative[[#This Row],[Spesa (€)]]/Operative[[#This Row],[Membri della Famiglia]]</f>
        <v>33</v>
      </c>
      <c r="H235" s="6" t="s">
        <v>48</v>
      </c>
      <c r="I235" s="9">
        <v>31635</v>
      </c>
      <c r="J235" s="8">
        <f ca="1">DATEDIF(Operative[[#This Row],[Data di Nascita]],TODAY(),"Y")</f>
        <v>36</v>
      </c>
      <c r="K235" s="5">
        <v>4</v>
      </c>
      <c r="L235" s="5">
        <v>3</v>
      </c>
      <c r="M235" s="5">
        <v>3</v>
      </c>
      <c r="N235" s="5" t="s">
        <v>17</v>
      </c>
      <c r="O235" s="5" t="s">
        <v>17</v>
      </c>
      <c r="P235" s="5" t="s">
        <v>16</v>
      </c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4.25">
      <c r="A236" s="5">
        <v>4769</v>
      </c>
      <c r="B236" s="6" t="s">
        <v>326</v>
      </c>
      <c r="C236" s="6" t="s">
        <v>327</v>
      </c>
      <c r="D236" s="7">
        <v>285</v>
      </c>
      <c r="E236" s="8">
        <v>5</v>
      </c>
      <c r="F236" s="20">
        <f>Operative[[#This Row],[Costo a Notte (€)]]*Operative[[#This Row],[Numero Notti]]</f>
        <v>1425</v>
      </c>
      <c r="G236" s="20">
        <f>Operative[[#This Row],[Spesa (€)]]/Operative[[#This Row],[Membri della Famiglia]]</f>
        <v>203.57142857142858</v>
      </c>
      <c r="H236" s="6" t="s">
        <v>142</v>
      </c>
      <c r="I236" s="9">
        <v>21961</v>
      </c>
      <c r="J236" s="8">
        <f ca="1">DATEDIF(Operative[[#This Row],[Data di Nascita]],TODAY(),"Y")</f>
        <v>63</v>
      </c>
      <c r="K236" s="5">
        <v>7</v>
      </c>
      <c r="L236" s="5">
        <v>3</v>
      </c>
      <c r="M236" s="5">
        <v>1</v>
      </c>
      <c r="N236" s="5" t="s">
        <v>16</v>
      </c>
      <c r="O236" s="5" t="s">
        <v>17</v>
      </c>
      <c r="P236" s="5" t="s">
        <v>16</v>
      </c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4.25">
      <c r="A237" s="5">
        <v>4770</v>
      </c>
      <c r="B237" s="6" t="s">
        <v>346</v>
      </c>
      <c r="C237" s="11" t="s">
        <v>347</v>
      </c>
      <c r="D237" s="7">
        <v>42</v>
      </c>
      <c r="E237" s="8">
        <v>10</v>
      </c>
      <c r="F237" s="20">
        <f>Operative[[#This Row],[Costo a Notte (€)]]*Operative[[#This Row],[Numero Notti]]</f>
        <v>420</v>
      </c>
      <c r="G237" s="20">
        <f>Operative[[#This Row],[Spesa (€)]]/Operative[[#This Row],[Membri della Famiglia]]</f>
        <v>420</v>
      </c>
      <c r="H237" s="6" t="s">
        <v>63</v>
      </c>
      <c r="I237" s="9">
        <v>26330</v>
      </c>
      <c r="J237" s="8">
        <f ca="1">DATEDIF(Operative[[#This Row],[Data di Nascita]],TODAY(),"Y")</f>
        <v>51</v>
      </c>
      <c r="K237" s="5">
        <v>1</v>
      </c>
      <c r="L237" s="5">
        <v>2</v>
      </c>
      <c r="M237" s="5">
        <v>4</v>
      </c>
      <c r="N237" s="5" t="s">
        <v>17</v>
      </c>
      <c r="O237" s="5" t="s">
        <v>17</v>
      </c>
      <c r="P237" s="5" t="s">
        <v>16</v>
      </c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4.25">
      <c r="A238" s="5">
        <v>4801</v>
      </c>
      <c r="B238" s="6" t="s">
        <v>498</v>
      </c>
      <c r="C238" s="6" t="s">
        <v>331</v>
      </c>
      <c r="D238" s="7">
        <v>231</v>
      </c>
      <c r="E238" s="8">
        <v>3</v>
      </c>
      <c r="F238" s="20">
        <f>Operative[[#This Row],[Costo a Notte (€)]]*Operative[[#This Row],[Numero Notti]]</f>
        <v>693</v>
      </c>
      <c r="G238" s="20">
        <f>Operative[[#This Row],[Spesa (€)]]/Operative[[#This Row],[Membri della Famiglia]]</f>
        <v>173.25</v>
      </c>
      <c r="H238" s="6" t="s">
        <v>73</v>
      </c>
      <c r="I238" s="9">
        <v>22439</v>
      </c>
      <c r="J238" s="8">
        <f ca="1">DATEDIF(Operative[[#This Row],[Data di Nascita]],TODAY(),"Y")</f>
        <v>61</v>
      </c>
      <c r="K238" s="5">
        <v>4</v>
      </c>
      <c r="L238" s="5">
        <v>1</v>
      </c>
      <c r="M238" s="5">
        <v>0</v>
      </c>
      <c r="N238" s="5" t="s">
        <v>16</v>
      </c>
      <c r="O238" s="5" t="s">
        <v>17</v>
      </c>
      <c r="P238" s="5" t="s">
        <v>16</v>
      </c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4.25">
      <c r="A239" s="5">
        <v>4811</v>
      </c>
      <c r="B239" s="6" t="s">
        <v>177</v>
      </c>
      <c r="C239" s="6" t="s">
        <v>178</v>
      </c>
      <c r="D239" s="7">
        <v>114</v>
      </c>
      <c r="E239" s="8">
        <v>4</v>
      </c>
      <c r="F239" s="20">
        <f>Operative[[#This Row],[Costo a Notte (€)]]*Operative[[#This Row],[Numero Notti]]</f>
        <v>456</v>
      </c>
      <c r="G239" s="20">
        <f>Operative[[#This Row],[Spesa (€)]]/Operative[[#This Row],[Membri della Famiglia]]</f>
        <v>76</v>
      </c>
      <c r="H239" s="6" t="s">
        <v>179</v>
      </c>
      <c r="I239" s="9">
        <v>34336</v>
      </c>
      <c r="J239" s="8">
        <f ca="1">DATEDIF(Operative[[#This Row],[Data di Nascita]],TODAY(),"Y")</f>
        <v>29</v>
      </c>
      <c r="K239" s="5">
        <v>6</v>
      </c>
      <c r="L239" s="5">
        <v>2</v>
      </c>
      <c r="M239" s="5">
        <v>3</v>
      </c>
      <c r="N239" s="5" t="s">
        <v>16</v>
      </c>
      <c r="O239" s="5" t="s">
        <v>17</v>
      </c>
      <c r="P239" s="5" t="s">
        <v>17</v>
      </c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4.25">
      <c r="A240" s="5">
        <v>4821</v>
      </c>
      <c r="B240" s="6" t="s">
        <v>443</v>
      </c>
      <c r="C240" s="11" t="s">
        <v>444</v>
      </c>
      <c r="D240" s="7">
        <v>239</v>
      </c>
      <c r="E240" s="8">
        <v>3</v>
      </c>
      <c r="F240" s="20">
        <f>Operative[[#This Row],[Costo a Notte (€)]]*Operative[[#This Row],[Numero Notti]]</f>
        <v>717</v>
      </c>
      <c r="G240" s="20">
        <f>Operative[[#This Row],[Spesa (€)]]/Operative[[#This Row],[Membri della Famiglia]]</f>
        <v>179.25</v>
      </c>
      <c r="H240" s="6" t="s">
        <v>291</v>
      </c>
      <c r="I240" s="9">
        <v>24630</v>
      </c>
      <c r="J240" s="8">
        <f ca="1">DATEDIF(Operative[[#This Row],[Data di Nascita]],TODAY(),"Y")</f>
        <v>55</v>
      </c>
      <c r="K240" s="5">
        <v>4</v>
      </c>
      <c r="L240" s="5">
        <v>3</v>
      </c>
      <c r="M240" s="5">
        <v>6</v>
      </c>
      <c r="N240" s="5" t="s">
        <v>17</v>
      </c>
      <c r="O240" s="5" t="s">
        <v>17</v>
      </c>
      <c r="P240" s="5" t="s">
        <v>17</v>
      </c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4.25">
      <c r="A241" s="5">
        <v>4833</v>
      </c>
      <c r="B241" s="6" t="s">
        <v>239</v>
      </c>
      <c r="C241" s="6" t="s">
        <v>240</v>
      </c>
      <c r="D241" s="7">
        <v>97</v>
      </c>
      <c r="E241" s="8">
        <v>10</v>
      </c>
      <c r="F241" s="20">
        <f>Operative[[#This Row],[Costo a Notte (€)]]*Operative[[#This Row],[Numero Notti]]</f>
        <v>970</v>
      </c>
      <c r="G241" s="20">
        <f>Operative[[#This Row],[Spesa (€)]]/Operative[[#This Row],[Membri della Famiglia]]</f>
        <v>161.66666666666666</v>
      </c>
      <c r="H241" s="6" t="s">
        <v>34</v>
      </c>
      <c r="I241" s="9">
        <v>20362</v>
      </c>
      <c r="J241" s="8">
        <f ca="1">DATEDIF(Operative[[#This Row],[Data di Nascita]],TODAY(),"Y")</f>
        <v>67</v>
      </c>
      <c r="K241" s="5">
        <v>6</v>
      </c>
      <c r="L241" s="5">
        <v>1</v>
      </c>
      <c r="M241" s="5">
        <v>4</v>
      </c>
      <c r="N241" s="5" t="s">
        <v>17</v>
      </c>
      <c r="O241" s="5" t="s">
        <v>16</v>
      </c>
      <c r="P241" s="5" t="s">
        <v>16</v>
      </c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4.25">
      <c r="A242" s="5">
        <v>4840</v>
      </c>
      <c r="B242" s="6" t="s">
        <v>356</v>
      </c>
      <c r="C242" s="11" t="s">
        <v>357</v>
      </c>
      <c r="D242" s="7">
        <v>51</v>
      </c>
      <c r="E242" s="8">
        <v>4</v>
      </c>
      <c r="F242" s="20">
        <f>Operative[[#This Row],[Costo a Notte (€)]]*Operative[[#This Row],[Numero Notti]]</f>
        <v>204</v>
      </c>
      <c r="G242" s="20">
        <f>Operative[[#This Row],[Spesa (€)]]/Operative[[#This Row],[Membri della Famiglia]]</f>
        <v>204</v>
      </c>
      <c r="H242" s="6" t="s">
        <v>101</v>
      </c>
      <c r="I242" s="9">
        <v>21950</v>
      </c>
      <c r="J242" s="8">
        <f ca="1">DATEDIF(Operative[[#This Row],[Data di Nascita]],TODAY(),"Y")</f>
        <v>63</v>
      </c>
      <c r="K242" s="5">
        <v>1</v>
      </c>
      <c r="L242" s="5">
        <v>4</v>
      </c>
      <c r="M242" s="5">
        <v>8</v>
      </c>
      <c r="N242" s="5" t="s">
        <v>17</v>
      </c>
      <c r="O242" s="5" t="s">
        <v>17</v>
      </c>
      <c r="P242" s="5" t="s">
        <v>17</v>
      </c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4.25">
      <c r="A243" s="5">
        <v>4843</v>
      </c>
      <c r="B243" s="6" t="s">
        <v>227</v>
      </c>
      <c r="C243" s="6" t="s">
        <v>228</v>
      </c>
      <c r="D243" s="7">
        <v>163</v>
      </c>
      <c r="E243" s="8">
        <v>7</v>
      </c>
      <c r="F243" s="20">
        <f>Operative[[#This Row],[Costo a Notte (€)]]*Operative[[#This Row],[Numero Notti]]</f>
        <v>1141</v>
      </c>
      <c r="G243" s="20">
        <f>Operative[[#This Row],[Spesa (€)]]/Operative[[#This Row],[Membri della Famiglia]]</f>
        <v>228.2</v>
      </c>
      <c r="H243" s="6" t="s">
        <v>34</v>
      </c>
      <c r="I243" s="9">
        <v>33279</v>
      </c>
      <c r="J243" s="8">
        <f ca="1">DATEDIF(Operative[[#This Row],[Data di Nascita]],TODAY(),"Y")</f>
        <v>32</v>
      </c>
      <c r="K243" s="5">
        <v>5</v>
      </c>
      <c r="L243" s="5">
        <v>3</v>
      </c>
      <c r="M243" s="5">
        <v>1</v>
      </c>
      <c r="N243" s="5" t="s">
        <v>16</v>
      </c>
      <c r="O243" s="5" t="s">
        <v>17</v>
      </c>
      <c r="P243" s="5" t="s">
        <v>16</v>
      </c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4.25">
      <c r="A244" s="5">
        <v>4847</v>
      </c>
      <c r="B244" s="6" t="s">
        <v>370</v>
      </c>
      <c r="C244" s="11" t="s">
        <v>371</v>
      </c>
      <c r="D244" s="7">
        <v>118</v>
      </c>
      <c r="E244" s="8">
        <v>1</v>
      </c>
      <c r="F244" s="20">
        <f>Operative[[#This Row],[Costo a Notte (€)]]*Operative[[#This Row],[Numero Notti]]</f>
        <v>118</v>
      </c>
      <c r="G244" s="20">
        <f>Operative[[#This Row],[Spesa (€)]]/Operative[[#This Row],[Membri della Famiglia]]</f>
        <v>59</v>
      </c>
      <c r="H244" s="6" t="s">
        <v>23</v>
      </c>
      <c r="I244" s="10">
        <v>26599</v>
      </c>
      <c r="J244" s="8">
        <f ca="1">DATEDIF(Operative[[#This Row],[Data di Nascita]],TODAY(),"Y")</f>
        <v>50</v>
      </c>
      <c r="K244" s="5">
        <v>2</v>
      </c>
      <c r="L244" s="5">
        <v>1</v>
      </c>
      <c r="M244" s="5">
        <v>10</v>
      </c>
      <c r="N244" s="5" t="s">
        <v>16</v>
      </c>
      <c r="O244" s="5" t="s">
        <v>16</v>
      </c>
      <c r="P244" s="5" t="s">
        <v>17</v>
      </c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4.25">
      <c r="A245" s="5">
        <v>4862</v>
      </c>
      <c r="B245" s="6" t="s">
        <v>334</v>
      </c>
      <c r="C245" s="6" t="s">
        <v>335</v>
      </c>
      <c r="D245" s="7">
        <v>56</v>
      </c>
      <c r="E245" s="8">
        <v>2</v>
      </c>
      <c r="F245" s="20">
        <f>Operative[[#This Row],[Costo a Notte (€)]]*Operative[[#This Row],[Numero Notti]]</f>
        <v>112</v>
      </c>
      <c r="G245" s="20">
        <f>Operative[[#This Row],[Spesa (€)]]/Operative[[#This Row],[Membri della Famiglia]]</f>
        <v>16</v>
      </c>
      <c r="H245" s="6" t="s">
        <v>246</v>
      </c>
      <c r="I245" s="9">
        <v>33396</v>
      </c>
      <c r="J245" s="8">
        <f ca="1">DATEDIF(Operative[[#This Row],[Data di Nascita]],TODAY(),"Y")</f>
        <v>31</v>
      </c>
      <c r="K245" s="5">
        <v>7</v>
      </c>
      <c r="L245" s="5">
        <v>2</v>
      </c>
      <c r="M245" s="5">
        <v>5</v>
      </c>
      <c r="N245" s="5" t="s">
        <v>16</v>
      </c>
      <c r="O245" s="5" t="s">
        <v>16</v>
      </c>
      <c r="P245" s="5" t="s">
        <v>17</v>
      </c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4.25">
      <c r="A246" s="5">
        <v>4865</v>
      </c>
      <c r="B246" s="6" t="s">
        <v>567</v>
      </c>
      <c r="C246" s="6" t="s">
        <v>568</v>
      </c>
      <c r="D246" s="7">
        <v>99</v>
      </c>
      <c r="E246" s="8">
        <v>2</v>
      </c>
      <c r="F246" s="20">
        <f>Operative[[#This Row],[Costo a Notte (€)]]*Operative[[#This Row],[Numero Notti]]</f>
        <v>198</v>
      </c>
      <c r="G246" s="20">
        <f>Operative[[#This Row],[Spesa (€)]]/Operative[[#This Row],[Membri della Famiglia]]</f>
        <v>99</v>
      </c>
      <c r="H246" s="6" t="s">
        <v>29</v>
      </c>
      <c r="I246" s="9">
        <v>30006</v>
      </c>
      <c r="J246" s="8">
        <f ca="1">DATEDIF(Operative[[#This Row],[Data di Nascita]],TODAY(),"Y")</f>
        <v>41</v>
      </c>
      <c r="K246" s="5">
        <v>2</v>
      </c>
      <c r="L246" s="5">
        <v>2</v>
      </c>
      <c r="M246" s="5">
        <v>4</v>
      </c>
      <c r="N246" s="5" t="s">
        <v>17</v>
      </c>
      <c r="O246" s="5" t="s">
        <v>17</v>
      </c>
      <c r="P246" s="5" t="s">
        <v>16</v>
      </c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4.25">
      <c r="A247" s="5">
        <v>4901</v>
      </c>
      <c r="B247" s="6" t="s">
        <v>352</v>
      </c>
      <c r="C247" s="6" t="s">
        <v>353</v>
      </c>
      <c r="D247" s="7">
        <v>230</v>
      </c>
      <c r="E247" s="8">
        <v>10</v>
      </c>
      <c r="F247" s="20">
        <f>Operative[[#This Row],[Costo a Notte (€)]]*Operative[[#This Row],[Numero Notti]]</f>
        <v>2300</v>
      </c>
      <c r="G247" s="20">
        <f>Operative[[#This Row],[Spesa (€)]]/Operative[[#This Row],[Membri della Famiglia]]</f>
        <v>766.66666666666663</v>
      </c>
      <c r="H247" s="6" t="s">
        <v>91</v>
      </c>
      <c r="I247" s="9">
        <v>34219</v>
      </c>
      <c r="J247" s="8">
        <f ca="1">DATEDIF(Operative[[#This Row],[Data di Nascita]],TODAY(),"Y")</f>
        <v>29</v>
      </c>
      <c r="K247" s="5">
        <v>3</v>
      </c>
      <c r="L247" s="5">
        <v>1</v>
      </c>
      <c r="M247" s="5">
        <v>0</v>
      </c>
      <c r="N247" s="5" t="s">
        <v>17</v>
      </c>
      <c r="O247" s="5" t="s">
        <v>16</v>
      </c>
      <c r="P247" s="5" t="s">
        <v>16</v>
      </c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4.25">
      <c r="A248" s="5">
        <v>4918</v>
      </c>
      <c r="B248" s="6" t="s">
        <v>322</v>
      </c>
      <c r="C248" s="6" t="s">
        <v>323</v>
      </c>
      <c r="D248" s="7">
        <v>291</v>
      </c>
      <c r="E248" s="8">
        <v>2</v>
      </c>
      <c r="F248" s="20">
        <f>Operative[[#This Row],[Costo a Notte (€)]]*Operative[[#This Row],[Numero Notti]]</f>
        <v>582</v>
      </c>
      <c r="G248" s="20">
        <f>Operative[[#This Row],[Spesa (€)]]/Operative[[#This Row],[Membri della Famiglia]]</f>
        <v>145.5</v>
      </c>
      <c r="H248" s="6" t="s">
        <v>26</v>
      </c>
      <c r="I248" s="9">
        <v>20197</v>
      </c>
      <c r="J248" s="8">
        <f ca="1">DATEDIF(Operative[[#This Row],[Data di Nascita]],TODAY(),"Y")</f>
        <v>67</v>
      </c>
      <c r="K248" s="5">
        <v>4</v>
      </c>
      <c r="L248" s="5">
        <v>1</v>
      </c>
      <c r="M248" s="5">
        <v>3</v>
      </c>
      <c r="N248" s="5" t="s">
        <v>16</v>
      </c>
      <c r="O248" s="5" t="s">
        <v>16</v>
      </c>
      <c r="P248" s="5" t="s">
        <v>16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4.25">
      <c r="A249" s="5">
        <v>4918</v>
      </c>
      <c r="B249" s="6" t="s">
        <v>469</v>
      </c>
      <c r="C249" s="6" t="s">
        <v>470</v>
      </c>
      <c r="D249" s="7">
        <v>126</v>
      </c>
      <c r="E249" s="8">
        <v>6</v>
      </c>
      <c r="F249" s="20">
        <f>Operative[[#This Row],[Costo a Notte (€)]]*Operative[[#This Row],[Numero Notti]]</f>
        <v>756</v>
      </c>
      <c r="G249" s="20">
        <f>Operative[[#This Row],[Spesa (€)]]/Operative[[#This Row],[Membri della Famiglia]]</f>
        <v>108</v>
      </c>
      <c r="H249" s="6" t="s">
        <v>20</v>
      </c>
      <c r="I249" s="9">
        <v>29824</v>
      </c>
      <c r="J249" s="8">
        <f ca="1">DATEDIF(Operative[[#This Row],[Data di Nascita]],TODAY(),"Y")</f>
        <v>41</v>
      </c>
      <c r="K249" s="5">
        <v>7</v>
      </c>
      <c r="L249" s="5">
        <v>4</v>
      </c>
      <c r="M249" s="5">
        <v>5</v>
      </c>
      <c r="N249" s="5" t="s">
        <v>16</v>
      </c>
      <c r="O249" s="5" t="s">
        <v>17</v>
      </c>
      <c r="P249" s="5" t="s">
        <v>17</v>
      </c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4.25">
      <c r="A250" s="5">
        <v>4926</v>
      </c>
      <c r="B250" s="6" t="s">
        <v>38</v>
      </c>
      <c r="C250" s="6" t="s">
        <v>39</v>
      </c>
      <c r="D250" s="7">
        <v>67</v>
      </c>
      <c r="E250" s="8">
        <v>5</v>
      </c>
      <c r="F250" s="20">
        <f>Operative[[#This Row],[Costo a Notte (€)]]*Operative[[#This Row],[Numero Notti]]</f>
        <v>335</v>
      </c>
      <c r="G250" s="20">
        <f>Operative[[#This Row],[Spesa (€)]]/Operative[[#This Row],[Membri della Famiglia]]</f>
        <v>47.857142857142854</v>
      </c>
      <c r="H250" s="6" t="s">
        <v>40</v>
      </c>
      <c r="I250" s="9">
        <v>30079</v>
      </c>
      <c r="J250" s="8">
        <f ca="1">DATEDIF(Operative[[#This Row],[Data di Nascita]],TODAY(),"Y")</f>
        <v>40</v>
      </c>
      <c r="K250" s="5">
        <v>7</v>
      </c>
      <c r="L250" s="5">
        <v>5</v>
      </c>
      <c r="M250" s="5">
        <v>8</v>
      </c>
      <c r="N250" s="5" t="s">
        <v>17</v>
      </c>
      <c r="O250" s="5" t="s">
        <v>16</v>
      </c>
      <c r="P250" s="5" t="s">
        <v>16</v>
      </c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4.25">
      <c r="A251" s="5">
        <v>4929</v>
      </c>
      <c r="B251" s="6" t="s">
        <v>66</v>
      </c>
      <c r="C251" s="6" t="s">
        <v>44</v>
      </c>
      <c r="D251" s="7">
        <v>69</v>
      </c>
      <c r="E251" s="8">
        <v>3</v>
      </c>
      <c r="F251" s="20">
        <f>Operative[[#This Row],[Costo a Notte (€)]]*Operative[[#This Row],[Numero Notti]]</f>
        <v>207</v>
      </c>
      <c r="G251" s="20">
        <f>Operative[[#This Row],[Spesa (€)]]/Operative[[#This Row],[Membri della Famiglia]]</f>
        <v>207</v>
      </c>
      <c r="H251" s="6" t="s">
        <v>67</v>
      </c>
      <c r="I251" s="9">
        <v>21816</v>
      </c>
      <c r="J251" s="8">
        <f ca="1">DATEDIF(Operative[[#This Row],[Data di Nascita]],TODAY(),"Y")</f>
        <v>63</v>
      </c>
      <c r="K251" s="5">
        <v>1</v>
      </c>
      <c r="L251" s="5">
        <v>2</v>
      </c>
      <c r="M251" s="5">
        <v>10</v>
      </c>
      <c r="N251" s="5" t="s">
        <v>17</v>
      </c>
      <c r="O251" s="5" t="s">
        <v>16</v>
      </c>
      <c r="P251" s="5" t="s">
        <v>17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4.25">
      <c r="A252" s="5">
        <v>4932</v>
      </c>
      <c r="B252" s="6" t="s">
        <v>203</v>
      </c>
      <c r="C252" s="6" t="s">
        <v>204</v>
      </c>
      <c r="D252" s="7">
        <v>162</v>
      </c>
      <c r="E252" s="8">
        <v>8</v>
      </c>
      <c r="F252" s="20">
        <f>Operative[[#This Row],[Costo a Notte (€)]]*Operative[[#This Row],[Numero Notti]]</f>
        <v>1296</v>
      </c>
      <c r="G252" s="20">
        <f>Operative[[#This Row],[Spesa (€)]]/Operative[[#This Row],[Membri della Famiglia]]</f>
        <v>185.14285714285714</v>
      </c>
      <c r="H252" s="6" t="s">
        <v>73</v>
      </c>
      <c r="I252" s="9">
        <v>31802</v>
      </c>
      <c r="J252" s="8">
        <f ca="1">DATEDIF(Operative[[#This Row],[Data di Nascita]],TODAY(),"Y")</f>
        <v>36</v>
      </c>
      <c r="K252" s="5">
        <v>7</v>
      </c>
      <c r="L252" s="5">
        <v>5</v>
      </c>
      <c r="M252" s="5">
        <v>3</v>
      </c>
      <c r="N252" s="5" t="s">
        <v>16</v>
      </c>
      <c r="O252" s="5" t="s">
        <v>17</v>
      </c>
      <c r="P252" s="5" t="s">
        <v>16</v>
      </c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4.25">
      <c r="A253" s="5">
        <v>4944</v>
      </c>
      <c r="B253" s="6" t="s">
        <v>223</v>
      </c>
      <c r="C253" s="6" t="s">
        <v>224</v>
      </c>
      <c r="D253" s="7">
        <v>217</v>
      </c>
      <c r="E253" s="8">
        <v>2</v>
      </c>
      <c r="F253" s="20">
        <f>Operative[[#This Row],[Costo a Notte (€)]]*Operative[[#This Row],[Numero Notti]]</f>
        <v>434</v>
      </c>
      <c r="G253" s="20">
        <f>Operative[[#This Row],[Spesa (€)]]/Operative[[#This Row],[Membri della Famiglia]]</f>
        <v>108.5</v>
      </c>
      <c r="H253" s="6" t="s">
        <v>63</v>
      </c>
      <c r="I253" s="10">
        <v>20391</v>
      </c>
      <c r="J253" s="8">
        <f ca="1">DATEDIF(Operative[[#This Row],[Data di Nascita]],TODAY(),"Y")</f>
        <v>67</v>
      </c>
      <c r="K253" s="5">
        <v>4</v>
      </c>
      <c r="L253" s="5">
        <v>5</v>
      </c>
      <c r="M253" s="5">
        <v>6</v>
      </c>
      <c r="N253" s="5" t="s">
        <v>16</v>
      </c>
      <c r="O253" s="5" t="s">
        <v>16</v>
      </c>
      <c r="P253" s="5" t="s">
        <v>16</v>
      </c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4.25">
      <c r="A254" s="5">
        <v>4990</v>
      </c>
      <c r="B254" s="6" t="s">
        <v>405</v>
      </c>
      <c r="C254" s="6" t="s">
        <v>406</v>
      </c>
      <c r="D254" s="7">
        <v>81</v>
      </c>
      <c r="E254" s="8">
        <v>6</v>
      </c>
      <c r="F254" s="20">
        <f>Operative[[#This Row],[Costo a Notte (€)]]*Operative[[#This Row],[Numero Notti]]</f>
        <v>486</v>
      </c>
      <c r="G254" s="20">
        <f>Operative[[#This Row],[Spesa (€)]]/Operative[[#This Row],[Membri della Famiglia]]</f>
        <v>69.428571428571431</v>
      </c>
      <c r="H254" s="6" t="s">
        <v>142</v>
      </c>
      <c r="I254" s="9">
        <v>28147</v>
      </c>
      <c r="J254" s="8">
        <f ca="1">DATEDIF(Operative[[#This Row],[Data di Nascita]],TODAY(),"Y")</f>
        <v>46</v>
      </c>
      <c r="K254" s="5">
        <v>7</v>
      </c>
      <c r="L254" s="5">
        <v>3</v>
      </c>
      <c r="M254" s="5">
        <v>7</v>
      </c>
      <c r="N254" s="5" t="s">
        <v>17</v>
      </c>
      <c r="O254" s="5" t="s">
        <v>16</v>
      </c>
      <c r="P254" s="5" t="s">
        <v>16</v>
      </c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4.25">
      <c r="A255" s="5">
        <v>5017</v>
      </c>
      <c r="B255" s="6" t="s">
        <v>340</v>
      </c>
      <c r="C255" s="6" t="s">
        <v>341</v>
      </c>
      <c r="D255" s="7">
        <v>296</v>
      </c>
      <c r="E255" s="8">
        <v>9</v>
      </c>
      <c r="F255" s="20">
        <f>Operative[[#This Row],[Costo a Notte (€)]]*Operative[[#This Row],[Numero Notti]]</f>
        <v>2664</v>
      </c>
      <c r="G255" s="20">
        <f>Operative[[#This Row],[Spesa (€)]]/Operative[[#This Row],[Membri della Famiglia]]</f>
        <v>2664</v>
      </c>
      <c r="H255" s="6" t="s">
        <v>184</v>
      </c>
      <c r="I255" s="9">
        <v>21338</v>
      </c>
      <c r="J255" s="8">
        <f ca="1">DATEDIF(Operative[[#This Row],[Data di Nascita]],TODAY(),"Y")</f>
        <v>64</v>
      </c>
      <c r="K255" s="5">
        <v>1</v>
      </c>
      <c r="L255" s="5">
        <v>2</v>
      </c>
      <c r="M255" s="5">
        <v>0</v>
      </c>
      <c r="N255" s="5" t="s">
        <v>17</v>
      </c>
      <c r="O255" s="5" t="s">
        <v>16</v>
      </c>
      <c r="P255" s="5" t="s">
        <v>17</v>
      </c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4.25">
      <c r="A256" s="5">
        <v>5019</v>
      </c>
      <c r="B256" s="6" t="s">
        <v>152</v>
      </c>
      <c r="C256" s="6" t="s">
        <v>153</v>
      </c>
      <c r="D256" s="7">
        <v>121</v>
      </c>
      <c r="E256" s="8">
        <v>5</v>
      </c>
      <c r="F256" s="20">
        <f>Operative[[#This Row],[Costo a Notte (€)]]*Operative[[#This Row],[Numero Notti]]</f>
        <v>605</v>
      </c>
      <c r="G256" s="20">
        <f>Operative[[#This Row],[Spesa (€)]]/Operative[[#This Row],[Membri della Famiglia]]</f>
        <v>121</v>
      </c>
      <c r="H256" s="6" t="s">
        <v>73</v>
      </c>
      <c r="I256" s="9">
        <v>23236</v>
      </c>
      <c r="J256" s="8">
        <f ca="1">DATEDIF(Operative[[#This Row],[Data di Nascita]],TODAY(),"Y")</f>
        <v>59</v>
      </c>
      <c r="K256" s="5">
        <v>5</v>
      </c>
      <c r="L256" s="5">
        <v>5</v>
      </c>
      <c r="M256" s="5">
        <v>8</v>
      </c>
      <c r="N256" s="5" t="s">
        <v>16</v>
      </c>
      <c r="O256" s="5" t="s">
        <v>17</v>
      </c>
      <c r="P256" s="5" t="s">
        <v>16</v>
      </c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4.25">
      <c r="A257" s="5">
        <v>5021</v>
      </c>
      <c r="B257" s="6" t="s">
        <v>185</v>
      </c>
      <c r="C257" s="6" t="s">
        <v>186</v>
      </c>
      <c r="D257" s="7">
        <v>107</v>
      </c>
      <c r="E257" s="8">
        <v>4</v>
      </c>
      <c r="F257" s="20">
        <f>Operative[[#This Row],[Costo a Notte (€)]]*Operative[[#This Row],[Numero Notti]]</f>
        <v>428</v>
      </c>
      <c r="G257" s="20">
        <f>Operative[[#This Row],[Spesa (€)]]/Operative[[#This Row],[Membri della Famiglia]]</f>
        <v>61.142857142857146</v>
      </c>
      <c r="H257" s="6" t="s">
        <v>82</v>
      </c>
      <c r="I257" s="9">
        <v>33324</v>
      </c>
      <c r="J257" s="8">
        <f ca="1">DATEDIF(Operative[[#This Row],[Data di Nascita]],TODAY(),"Y")</f>
        <v>31</v>
      </c>
      <c r="K257" s="5">
        <v>7</v>
      </c>
      <c r="L257" s="5">
        <v>3</v>
      </c>
      <c r="M257" s="5">
        <v>3</v>
      </c>
      <c r="N257" s="5" t="s">
        <v>17</v>
      </c>
      <c r="O257" s="5" t="s">
        <v>17</v>
      </c>
      <c r="P257" s="5" t="s">
        <v>16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4.25">
      <c r="A258" s="5">
        <v>5041</v>
      </c>
      <c r="B258" s="6" t="s">
        <v>628</v>
      </c>
      <c r="C258" s="6" t="s">
        <v>111</v>
      </c>
      <c r="D258" s="7">
        <v>299</v>
      </c>
      <c r="E258" s="8">
        <v>1</v>
      </c>
      <c r="F258" s="20">
        <f>Operative[[#This Row],[Costo a Notte (€)]]*Operative[[#This Row],[Numero Notti]]</f>
        <v>299</v>
      </c>
      <c r="G258" s="20">
        <f>Operative[[#This Row],[Spesa (€)]]/Operative[[#This Row],[Membri della Famiglia]]</f>
        <v>42.714285714285715</v>
      </c>
      <c r="H258" s="6" t="s">
        <v>23</v>
      </c>
      <c r="I258" s="9">
        <v>27603</v>
      </c>
      <c r="J258" s="8">
        <f ca="1">DATEDIF(Operative[[#This Row],[Data di Nascita]],TODAY(),"Y")</f>
        <v>47</v>
      </c>
      <c r="K258" s="5">
        <v>7</v>
      </c>
      <c r="L258" s="5">
        <v>4</v>
      </c>
      <c r="M258" s="5">
        <v>10</v>
      </c>
      <c r="N258" s="5" t="s">
        <v>16</v>
      </c>
      <c r="O258" s="5" t="s">
        <v>16</v>
      </c>
      <c r="P258" s="5" t="s">
        <v>17</v>
      </c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4.25">
      <c r="A259" s="5">
        <v>5047</v>
      </c>
      <c r="B259" s="6" t="s">
        <v>263</v>
      </c>
      <c r="C259" s="6" t="s">
        <v>264</v>
      </c>
      <c r="D259" s="7">
        <v>162</v>
      </c>
      <c r="E259" s="8">
        <v>10</v>
      </c>
      <c r="F259" s="20">
        <f>Operative[[#This Row],[Costo a Notte (€)]]*Operative[[#This Row],[Numero Notti]]</f>
        <v>1620</v>
      </c>
      <c r="G259" s="20">
        <f>Operative[[#This Row],[Spesa (€)]]/Operative[[#This Row],[Membri della Famiglia]]</f>
        <v>540</v>
      </c>
      <c r="H259" s="6" t="s">
        <v>58</v>
      </c>
      <c r="I259" s="9">
        <v>23261</v>
      </c>
      <c r="J259" s="8">
        <f ca="1">DATEDIF(Operative[[#This Row],[Data di Nascita]],TODAY(),"Y")</f>
        <v>59</v>
      </c>
      <c r="K259" s="5">
        <v>3</v>
      </c>
      <c r="L259" s="5">
        <v>3</v>
      </c>
      <c r="M259" s="5">
        <v>0</v>
      </c>
      <c r="N259" s="5" t="s">
        <v>16</v>
      </c>
      <c r="O259" s="5" t="s">
        <v>16</v>
      </c>
      <c r="P259" s="5" t="s">
        <v>16</v>
      </c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4.25">
      <c r="A260" s="5">
        <v>5065</v>
      </c>
      <c r="B260" s="6" t="s">
        <v>233</v>
      </c>
      <c r="C260" s="6" t="s">
        <v>234</v>
      </c>
      <c r="D260" s="7">
        <v>226</v>
      </c>
      <c r="E260" s="8">
        <v>1</v>
      </c>
      <c r="F260" s="20">
        <f>Operative[[#This Row],[Costo a Notte (€)]]*Operative[[#This Row],[Numero Notti]]</f>
        <v>226</v>
      </c>
      <c r="G260" s="20">
        <f>Operative[[#This Row],[Spesa (€)]]/Operative[[#This Row],[Membri della Famiglia]]</f>
        <v>113</v>
      </c>
      <c r="H260" s="6" t="s">
        <v>48</v>
      </c>
      <c r="I260" s="10">
        <v>24461</v>
      </c>
      <c r="J260" s="8">
        <f ca="1">DATEDIF(Operative[[#This Row],[Data di Nascita]],TODAY(),"Y")</f>
        <v>56</v>
      </c>
      <c r="K260" s="5">
        <v>2</v>
      </c>
      <c r="L260" s="5">
        <v>5</v>
      </c>
      <c r="M260" s="5">
        <v>5</v>
      </c>
      <c r="N260" s="5" t="s">
        <v>16</v>
      </c>
      <c r="O260" s="5" t="s">
        <v>17</v>
      </c>
      <c r="P260" s="5" t="s">
        <v>16</v>
      </c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4.25">
      <c r="A261" s="5">
        <v>5065</v>
      </c>
      <c r="B261" s="6" t="s">
        <v>382</v>
      </c>
      <c r="C261" s="6" t="s">
        <v>383</v>
      </c>
      <c r="D261" s="7">
        <v>192</v>
      </c>
      <c r="E261" s="8">
        <v>9</v>
      </c>
      <c r="F261" s="20">
        <f>Operative[[#This Row],[Costo a Notte (€)]]*Operative[[#This Row],[Numero Notti]]</f>
        <v>1728</v>
      </c>
      <c r="G261" s="20">
        <f>Operative[[#This Row],[Spesa (€)]]/Operative[[#This Row],[Membri della Famiglia]]</f>
        <v>864</v>
      </c>
      <c r="H261" s="6" t="s">
        <v>40</v>
      </c>
      <c r="I261" s="10">
        <v>33602</v>
      </c>
      <c r="J261" s="8">
        <f ca="1">DATEDIF(Operative[[#This Row],[Data di Nascita]],TODAY(),"Y")</f>
        <v>31</v>
      </c>
      <c r="K261" s="5">
        <v>2</v>
      </c>
      <c r="L261" s="5">
        <v>5</v>
      </c>
      <c r="M261" s="5">
        <v>1</v>
      </c>
      <c r="N261" s="5" t="s">
        <v>16</v>
      </c>
      <c r="O261" s="5" t="s">
        <v>16</v>
      </c>
      <c r="P261" s="5" t="s">
        <v>16</v>
      </c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4.25">
      <c r="A262" s="5">
        <v>5096</v>
      </c>
      <c r="B262" s="6" t="s">
        <v>74</v>
      </c>
      <c r="C262" s="6" t="s">
        <v>75</v>
      </c>
      <c r="D262" s="7">
        <v>74</v>
      </c>
      <c r="E262" s="8">
        <v>1</v>
      </c>
      <c r="F262" s="20">
        <f>Operative[[#This Row],[Costo a Notte (€)]]*Operative[[#This Row],[Numero Notti]]</f>
        <v>74</v>
      </c>
      <c r="G262" s="20">
        <f>Operative[[#This Row],[Spesa (€)]]/Operative[[#This Row],[Membri della Famiglia]]</f>
        <v>10.571428571428571</v>
      </c>
      <c r="H262" s="6" t="s">
        <v>76</v>
      </c>
      <c r="I262" s="9">
        <v>34185</v>
      </c>
      <c r="J262" s="8">
        <f ca="1">DATEDIF(Operative[[#This Row],[Data di Nascita]],TODAY(),"Y")</f>
        <v>29</v>
      </c>
      <c r="K262" s="5">
        <v>7</v>
      </c>
      <c r="L262" s="5">
        <v>3</v>
      </c>
      <c r="M262" s="5">
        <v>2</v>
      </c>
      <c r="N262" s="5" t="s">
        <v>17</v>
      </c>
      <c r="O262" s="5" t="s">
        <v>17</v>
      </c>
      <c r="P262" s="5" t="s">
        <v>17</v>
      </c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4.25">
      <c r="A263" s="5">
        <v>5102</v>
      </c>
      <c r="B263" s="6" t="s">
        <v>614</v>
      </c>
      <c r="C263" s="6" t="s">
        <v>615</v>
      </c>
      <c r="D263" s="7">
        <v>175</v>
      </c>
      <c r="E263" s="8">
        <v>1</v>
      </c>
      <c r="F263" s="20">
        <f>Operative[[#This Row],[Costo a Notte (€)]]*Operative[[#This Row],[Numero Notti]]</f>
        <v>175</v>
      </c>
      <c r="G263" s="20">
        <f>Operative[[#This Row],[Spesa (€)]]/Operative[[#This Row],[Membri della Famiglia]]</f>
        <v>58.333333333333336</v>
      </c>
      <c r="H263" s="6" t="s">
        <v>48</v>
      </c>
      <c r="I263" s="10">
        <v>21149</v>
      </c>
      <c r="J263" s="8">
        <f ca="1">DATEDIF(Operative[[#This Row],[Data di Nascita]],TODAY(),"Y")</f>
        <v>65</v>
      </c>
      <c r="K263" s="5">
        <v>3</v>
      </c>
      <c r="L263" s="5">
        <v>3</v>
      </c>
      <c r="M263" s="5">
        <v>8</v>
      </c>
      <c r="N263" s="5" t="s">
        <v>17</v>
      </c>
      <c r="O263" s="5" t="s">
        <v>16</v>
      </c>
      <c r="P263" s="5" t="s">
        <v>17</v>
      </c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4.25">
      <c r="A264" s="5">
        <v>5134</v>
      </c>
      <c r="B264" s="6" t="s">
        <v>312</v>
      </c>
      <c r="C264" s="6" t="s">
        <v>313</v>
      </c>
      <c r="D264" s="7">
        <v>57</v>
      </c>
      <c r="E264" s="8">
        <v>3</v>
      </c>
      <c r="F264" s="20">
        <f>Operative[[#This Row],[Costo a Notte (€)]]*Operative[[#This Row],[Numero Notti]]</f>
        <v>171</v>
      </c>
      <c r="G264" s="20">
        <f>Operative[[#This Row],[Spesa (€)]]/Operative[[#This Row],[Membri della Famiglia]]</f>
        <v>57</v>
      </c>
      <c r="H264" s="6" t="s">
        <v>26</v>
      </c>
      <c r="I264" s="9">
        <v>28436</v>
      </c>
      <c r="J264" s="8">
        <f ca="1">DATEDIF(Operative[[#This Row],[Data di Nascita]],TODAY(),"Y")</f>
        <v>45</v>
      </c>
      <c r="K264" s="5">
        <v>3</v>
      </c>
      <c r="L264" s="5">
        <v>4</v>
      </c>
      <c r="M264" s="5">
        <v>0</v>
      </c>
      <c r="N264" s="5" t="s">
        <v>16</v>
      </c>
      <c r="O264" s="5" t="s">
        <v>17</v>
      </c>
      <c r="P264" s="5" t="s">
        <v>17</v>
      </c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4.25">
      <c r="A265" s="5">
        <v>5142</v>
      </c>
      <c r="B265" s="6" t="s">
        <v>455</v>
      </c>
      <c r="C265" s="6" t="s">
        <v>456</v>
      </c>
      <c r="D265" s="7">
        <v>100</v>
      </c>
      <c r="E265" s="8">
        <v>8</v>
      </c>
      <c r="F265" s="20">
        <f>Operative[[#This Row],[Costo a Notte (€)]]*Operative[[#This Row],[Numero Notti]]</f>
        <v>800</v>
      </c>
      <c r="G265" s="20">
        <f>Operative[[#This Row],[Spesa (€)]]/Operative[[#This Row],[Membri della Famiglia]]</f>
        <v>266.66666666666669</v>
      </c>
      <c r="H265" s="6" t="s">
        <v>137</v>
      </c>
      <c r="I265" s="9">
        <v>22497</v>
      </c>
      <c r="J265" s="8">
        <f ca="1">DATEDIF(Operative[[#This Row],[Data di Nascita]],TODAY(),"Y")</f>
        <v>61</v>
      </c>
      <c r="K265" s="5">
        <v>3</v>
      </c>
      <c r="L265" s="5">
        <v>3</v>
      </c>
      <c r="M265" s="5">
        <v>7</v>
      </c>
      <c r="N265" s="5" t="s">
        <v>17</v>
      </c>
      <c r="O265" s="5" t="s">
        <v>17</v>
      </c>
      <c r="P265" s="5" t="s">
        <v>17</v>
      </c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4.25">
      <c r="A266" s="5">
        <v>5169</v>
      </c>
      <c r="B266" s="6" t="s">
        <v>631</v>
      </c>
      <c r="C266" s="6" t="s">
        <v>632</v>
      </c>
      <c r="D266" s="7">
        <v>156</v>
      </c>
      <c r="E266" s="8">
        <v>5</v>
      </c>
      <c r="F266" s="20">
        <f>Operative[[#This Row],[Costo a Notte (€)]]*Operative[[#This Row],[Numero Notti]]</f>
        <v>780</v>
      </c>
      <c r="G266" s="20">
        <f>Operative[[#This Row],[Spesa (€)]]/Operative[[#This Row],[Membri della Famiglia]]</f>
        <v>780</v>
      </c>
      <c r="H266" s="6" t="s">
        <v>58</v>
      </c>
      <c r="I266" s="9">
        <v>26004</v>
      </c>
      <c r="J266" s="8">
        <f ca="1">DATEDIF(Operative[[#This Row],[Data di Nascita]],TODAY(),"Y")</f>
        <v>51</v>
      </c>
      <c r="K266" s="5">
        <v>1</v>
      </c>
      <c r="L266" s="5">
        <v>1</v>
      </c>
      <c r="M266" s="5">
        <v>2</v>
      </c>
      <c r="N266" s="5" t="s">
        <v>16</v>
      </c>
      <c r="O266" s="5" t="s">
        <v>17</v>
      </c>
      <c r="P266" s="5" t="s">
        <v>16</v>
      </c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4.25">
      <c r="A267" s="5">
        <v>5171</v>
      </c>
      <c r="B267" s="6" t="s">
        <v>403</v>
      </c>
      <c r="C267" s="6" t="s">
        <v>404</v>
      </c>
      <c r="D267" s="7">
        <v>97</v>
      </c>
      <c r="E267" s="8">
        <v>2</v>
      </c>
      <c r="F267" s="20">
        <f>Operative[[#This Row],[Costo a Notte (€)]]*Operative[[#This Row],[Numero Notti]]</f>
        <v>194</v>
      </c>
      <c r="G267" s="20">
        <f>Operative[[#This Row],[Spesa (€)]]/Operative[[#This Row],[Membri della Famiglia]]</f>
        <v>48.5</v>
      </c>
      <c r="H267" s="6" t="s">
        <v>246</v>
      </c>
      <c r="I267" s="9">
        <v>33243</v>
      </c>
      <c r="J267" s="8">
        <f ca="1">DATEDIF(Operative[[#This Row],[Data di Nascita]],TODAY(),"Y")</f>
        <v>32</v>
      </c>
      <c r="K267" s="5">
        <v>4</v>
      </c>
      <c r="L267" s="5">
        <v>3</v>
      </c>
      <c r="M267" s="5">
        <v>4</v>
      </c>
      <c r="N267" s="5" t="s">
        <v>16</v>
      </c>
      <c r="O267" s="5" t="s">
        <v>16</v>
      </c>
      <c r="P267" s="5" t="s">
        <v>17</v>
      </c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s="46" customFormat="1" ht="14.25">
      <c r="A268" s="39">
        <v>5173</v>
      </c>
      <c r="B268" s="40" t="s">
        <v>64</v>
      </c>
      <c r="C268" s="40" t="s">
        <v>31</v>
      </c>
      <c r="D268" s="41">
        <v>204</v>
      </c>
      <c r="E268" s="42">
        <v>3</v>
      </c>
      <c r="F268" s="43">
        <f>Operative[[#This Row],[Costo a Notte (€)]]*Operative[[#This Row],[Numero Notti]]</f>
        <v>612</v>
      </c>
      <c r="G268" s="43">
        <f>Operative[[#This Row],[Spesa (€)]]/Operative[[#This Row],[Membri della Famiglia]]</f>
        <v>102</v>
      </c>
      <c r="H268" s="40" t="s">
        <v>65</v>
      </c>
      <c r="I268" s="44">
        <v>25705</v>
      </c>
      <c r="J268" s="42">
        <f ca="1">DATEDIF(Operative[[#This Row],[Data di Nascita]],TODAY(),"Y")</f>
        <v>52</v>
      </c>
      <c r="K268" s="39">
        <v>6</v>
      </c>
      <c r="L268" s="39">
        <v>3</v>
      </c>
      <c r="M268" s="39">
        <v>2</v>
      </c>
      <c r="N268" s="39" t="s">
        <v>16</v>
      </c>
      <c r="O268" s="39" t="s">
        <v>17</v>
      </c>
      <c r="P268" s="39" t="s">
        <v>17</v>
      </c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 spans="1:29" ht="14.25">
      <c r="A269" s="5">
        <v>5174</v>
      </c>
      <c r="B269" s="6" t="s">
        <v>372</v>
      </c>
      <c r="C269" s="6" t="s">
        <v>373</v>
      </c>
      <c r="D269" s="7">
        <v>166</v>
      </c>
      <c r="E269" s="8">
        <v>3</v>
      </c>
      <c r="F269" s="20">
        <f>Operative[[#This Row],[Costo a Notte (€)]]*Operative[[#This Row],[Numero Notti]]</f>
        <v>498</v>
      </c>
      <c r="G269" s="20">
        <f>Operative[[#This Row],[Spesa (€)]]/Operative[[#This Row],[Membri della Famiglia]]</f>
        <v>71.142857142857139</v>
      </c>
      <c r="H269" s="6" t="s">
        <v>70</v>
      </c>
      <c r="I269" s="9">
        <v>30960</v>
      </c>
      <c r="J269" s="8">
        <f ca="1">DATEDIF(Operative[[#This Row],[Data di Nascita]],TODAY(),"Y")</f>
        <v>38</v>
      </c>
      <c r="K269" s="5">
        <v>7</v>
      </c>
      <c r="L269" s="5">
        <v>5</v>
      </c>
      <c r="M269" s="5">
        <v>4</v>
      </c>
      <c r="N269" s="5" t="s">
        <v>16</v>
      </c>
      <c r="O269" s="5" t="s">
        <v>17</v>
      </c>
      <c r="P269" s="5" t="s">
        <v>17</v>
      </c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4.25">
      <c r="A270" s="5">
        <v>5186</v>
      </c>
      <c r="B270" s="6" t="s">
        <v>391</v>
      </c>
      <c r="C270" s="6" t="s">
        <v>392</v>
      </c>
      <c r="D270" s="7">
        <v>190</v>
      </c>
      <c r="E270" s="8">
        <v>7</v>
      </c>
      <c r="F270" s="20">
        <f>Operative[[#This Row],[Costo a Notte (€)]]*Operative[[#This Row],[Numero Notti]]</f>
        <v>1330</v>
      </c>
      <c r="G270" s="20">
        <f>Operative[[#This Row],[Spesa (€)]]/Operative[[#This Row],[Membri della Famiglia]]</f>
        <v>266</v>
      </c>
      <c r="H270" s="6" t="s">
        <v>20</v>
      </c>
      <c r="I270" s="9">
        <v>28255</v>
      </c>
      <c r="J270" s="8">
        <f ca="1">DATEDIF(Operative[[#This Row],[Data di Nascita]],TODAY(),"Y")</f>
        <v>45</v>
      </c>
      <c r="K270" s="5">
        <v>5</v>
      </c>
      <c r="L270" s="5">
        <v>4</v>
      </c>
      <c r="M270" s="5">
        <v>4</v>
      </c>
      <c r="N270" s="5" t="s">
        <v>17</v>
      </c>
      <c r="O270" s="5" t="s">
        <v>16</v>
      </c>
      <c r="P270" s="5" t="s">
        <v>17</v>
      </c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4.25">
      <c r="A271" s="5">
        <v>5232</v>
      </c>
      <c r="B271" s="6" t="s">
        <v>140</v>
      </c>
      <c r="C271" s="6" t="s">
        <v>141</v>
      </c>
      <c r="D271" s="7">
        <v>253</v>
      </c>
      <c r="E271" s="8">
        <v>5</v>
      </c>
      <c r="F271" s="20">
        <f>Operative[[#This Row],[Costo a Notte (€)]]*Operative[[#This Row],[Numero Notti]]</f>
        <v>1265</v>
      </c>
      <c r="G271" s="20">
        <f>Operative[[#This Row],[Spesa (€)]]/Operative[[#This Row],[Membri della Famiglia]]</f>
        <v>180.71428571428572</v>
      </c>
      <c r="H271" s="6" t="s">
        <v>142</v>
      </c>
      <c r="I271" s="9">
        <v>21768</v>
      </c>
      <c r="J271" s="8">
        <f ca="1">DATEDIF(Operative[[#This Row],[Data di Nascita]],TODAY(),"Y")</f>
        <v>63</v>
      </c>
      <c r="K271" s="5">
        <v>7</v>
      </c>
      <c r="L271" s="5">
        <v>1</v>
      </c>
      <c r="M271" s="5">
        <v>2</v>
      </c>
      <c r="N271" s="5" t="s">
        <v>16</v>
      </c>
      <c r="O271" s="5" t="s">
        <v>17</v>
      </c>
      <c r="P271" s="5" t="s">
        <v>16</v>
      </c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4.25">
      <c r="A272" s="5">
        <v>5241</v>
      </c>
      <c r="B272" s="6" t="s">
        <v>330</v>
      </c>
      <c r="C272" s="6" t="s">
        <v>331</v>
      </c>
      <c r="D272" s="7">
        <v>234</v>
      </c>
      <c r="E272" s="8">
        <v>6</v>
      </c>
      <c r="F272" s="20">
        <f>Operative[[#This Row],[Costo a Notte (€)]]*Operative[[#This Row],[Numero Notti]]</f>
        <v>1404</v>
      </c>
      <c r="G272" s="20">
        <f>Operative[[#This Row],[Spesa (€)]]/Operative[[#This Row],[Membri della Famiglia]]</f>
        <v>280.8</v>
      </c>
      <c r="H272" s="6" t="s">
        <v>76</v>
      </c>
      <c r="I272" s="9">
        <v>20114</v>
      </c>
      <c r="J272" s="8">
        <f ca="1">DATEDIF(Operative[[#This Row],[Data di Nascita]],TODAY(),"Y")</f>
        <v>68</v>
      </c>
      <c r="K272" s="5">
        <v>5</v>
      </c>
      <c r="L272" s="5">
        <v>4</v>
      </c>
      <c r="M272" s="5">
        <v>5</v>
      </c>
      <c r="N272" s="5" t="s">
        <v>17</v>
      </c>
      <c r="O272" s="5" t="s">
        <v>17</v>
      </c>
      <c r="P272" s="5" t="s">
        <v>17</v>
      </c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4.25">
      <c r="A273" s="5">
        <v>5253</v>
      </c>
      <c r="B273" s="6" t="s">
        <v>512</v>
      </c>
      <c r="C273" s="6" t="s">
        <v>513</v>
      </c>
      <c r="D273" s="7">
        <v>185</v>
      </c>
      <c r="E273" s="8">
        <v>7</v>
      </c>
      <c r="F273" s="20">
        <f>Operative[[#This Row],[Costo a Notte (€)]]*Operative[[#This Row],[Numero Notti]]</f>
        <v>1295</v>
      </c>
      <c r="G273" s="20">
        <f>Operative[[#This Row],[Spesa (€)]]/Operative[[#This Row],[Membri della Famiglia]]</f>
        <v>323.75</v>
      </c>
      <c r="H273" s="6" t="s">
        <v>127</v>
      </c>
      <c r="I273" s="9">
        <v>30702</v>
      </c>
      <c r="J273" s="8">
        <f ca="1">DATEDIF(Operative[[#This Row],[Data di Nascita]],TODAY(),"Y")</f>
        <v>39</v>
      </c>
      <c r="K273" s="5">
        <v>4</v>
      </c>
      <c r="L273" s="5">
        <v>1</v>
      </c>
      <c r="M273" s="5">
        <v>4</v>
      </c>
      <c r="N273" s="5" t="s">
        <v>16</v>
      </c>
      <c r="O273" s="5" t="s">
        <v>16</v>
      </c>
      <c r="P273" s="5" t="s">
        <v>16</v>
      </c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4.25">
      <c r="A274" s="5">
        <v>5254</v>
      </c>
      <c r="B274" s="6" t="s">
        <v>451</v>
      </c>
      <c r="C274" s="6" t="s">
        <v>452</v>
      </c>
      <c r="D274" s="7">
        <v>30</v>
      </c>
      <c r="E274" s="8">
        <v>3</v>
      </c>
      <c r="F274" s="20">
        <f>Operative[[#This Row],[Costo a Notte (€)]]*Operative[[#This Row],[Numero Notti]]</f>
        <v>90</v>
      </c>
      <c r="G274" s="20">
        <f>Operative[[#This Row],[Spesa (€)]]/Operative[[#This Row],[Membri della Famiglia]]</f>
        <v>12.857142857142858</v>
      </c>
      <c r="H274" s="6" t="s">
        <v>189</v>
      </c>
      <c r="I274" s="9">
        <v>29838</v>
      </c>
      <c r="J274" s="8">
        <f ca="1">DATEDIF(Operative[[#This Row],[Data di Nascita]],TODAY(),"Y")</f>
        <v>41</v>
      </c>
      <c r="K274" s="5">
        <v>7</v>
      </c>
      <c r="L274" s="5">
        <v>4</v>
      </c>
      <c r="M274" s="5">
        <v>0</v>
      </c>
      <c r="N274" s="5" t="s">
        <v>17</v>
      </c>
      <c r="O274" s="5" t="s">
        <v>17</v>
      </c>
      <c r="P274" s="5" t="s">
        <v>16</v>
      </c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4.25">
      <c r="A275" s="5">
        <v>5272</v>
      </c>
      <c r="B275" s="6" t="s">
        <v>364</v>
      </c>
      <c r="C275" s="6" t="s">
        <v>365</v>
      </c>
      <c r="D275" s="7">
        <v>296</v>
      </c>
      <c r="E275" s="8">
        <v>1</v>
      </c>
      <c r="F275" s="20">
        <f>Operative[[#This Row],[Costo a Notte (€)]]*Operative[[#This Row],[Numero Notti]]</f>
        <v>296</v>
      </c>
      <c r="G275" s="20">
        <f>Operative[[#This Row],[Spesa (€)]]/Operative[[#This Row],[Membri della Famiglia]]</f>
        <v>49.333333333333336</v>
      </c>
      <c r="H275" s="6" t="s">
        <v>34</v>
      </c>
      <c r="I275" s="9">
        <v>30854</v>
      </c>
      <c r="J275" s="8">
        <f ca="1">DATEDIF(Operative[[#This Row],[Data di Nascita]],TODAY(),"Y")</f>
        <v>38</v>
      </c>
      <c r="K275" s="5">
        <v>6</v>
      </c>
      <c r="L275" s="5">
        <v>1</v>
      </c>
      <c r="M275" s="5">
        <v>9</v>
      </c>
      <c r="N275" s="5" t="s">
        <v>17</v>
      </c>
      <c r="O275" s="5" t="s">
        <v>17</v>
      </c>
      <c r="P275" s="5" t="s">
        <v>16</v>
      </c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4.25">
      <c r="A276" s="5">
        <v>5284</v>
      </c>
      <c r="B276" s="6" t="s">
        <v>522</v>
      </c>
      <c r="C276" s="6" t="s">
        <v>523</v>
      </c>
      <c r="D276" s="7">
        <v>175</v>
      </c>
      <c r="E276" s="8">
        <v>6</v>
      </c>
      <c r="F276" s="20">
        <f>Operative[[#This Row],[Costo a Notte (€)]]*Operative[[#This Row],[Numero Notti]]</f>
        <v>1050</v>
      </c>
      <c r="G276" s="20">
        <f>Operative[[#This Row],[Spesa (€)]]/Operative[[#This Row],[Membri della Famiglia]]</f>
        <v>175</v>
      </c>
      <c r="H276" s="6" t="s">
        <v>124</v>
      </c>
      <c r="I276" s="9">
        <v>27371</v>
      </c>
      <c r="J276" s="8">
        <f ca="1">DATEDIF(Operative[[#This Row],[Data di Nascita]],TODAY(),"Y")</f>
        <v>48</v>
      </c>
      <c r="K276" s="5">
        <v>6</v>
      </c>
      <c r="L276" s="5">
        <v>2</v>
      </c>
      <c r="M276" s="5">
        <v>9</v>
      </c>
      <c r="N276" s="5" t="s">
        <v>16</v>
      </c>
      <c r="O276" s="5" t="s">
        <v>16</v>
      </c>
      <c r="P276" s="5" t="s">
        <v>17</v>
      </c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4.25">
      <c r="A277" s="5">
        <v>5286</v>
      </c>
      <c r="B277" s="6" t="s">
        <v>633</v>
      </c>
      <c r="C277" s="6" t="s">
        <v>634</v>
      </c>
      <c r="D277" s="7">
        <v>129</v>
      </c>
      <c r="E277" s="8">
        <v>7</v>
      </c>
      <c r="F277" s="20">
        <f>Operative[[#This Row],[Costo a Notte (€)]]*Operative[[#This Row],[Numero Notti]]</f>
        <v>903</v>
      </c>
      <c r="G277" s="20">
        <f>Operative[[#This Row],[Spesa (€)]]/Operative[[#This Row],[Membri della Famiglia]]</f>
        <v>129</v>
      </c>
      <c r="H277" s="6" t="s">
        <v>15</v>
      </c>
      <c r="I277" s="9">
        <v>26075</v>
      </c>
      <c r="J277" s="8">
        <f ca="1">DATEDIF(Operative[[#This Row],[Data di Nascita]],TODAY(),"Y")</f>
        <v>51</v>
      </c>
      <c r="K277" s="5">
        <v>7</v>
      </c>
      <c r="L277" s="5">
        <v>4</v>
      </c>
      <c r="M277" s="5">
        <v>10</v>
      </c>
      <c r="N277" s="5" t="s">
        <v>16</v>
      </c>
      <c r="O277" s="5" t="s">
        <v>16</v>
      </c>
      <c r="P277" s="5" t="s">
        <v>17</v>
      </c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4.25">
      <c r="A278" s="5">
        <v>5294</v>
      </c>
      <c r="B278" s="6" t="s">
        <v>441</v>
      </c>
      <c r="C278" s="6" t="s">
        <v>442</v>
      </c>
      <c r="D278" s="7">
        <v>281</v>
      </c>
      <c r="E278" s="8">
        <v>4</v>
      </c>
      <c r="F278" s="20">
        <f>Operative[[#This Row],[Costo a Notte (€)]]*Operative[[#This Row],[Numero Notti]]</f>
        <v>1124</v>
      </c>
      <c r="G278" s="20">
        <f>Operative[[#This Row],[Spesa (€)]]/Operative[[#This Row],[Membri della Famiglia]]</f>
        <v>1124</v>
      </c>
      <c r="H278" s="6" t="s">
        <v>37</v>
      </c>
      <c r="I278" s="9">
        <v>27267</v>
      </c>
      <c r="J278" s="8">
        <f ca="1">DATEDIF(Operative[[#This Row],[Data di Nascita]],TODAY(),"Y")</f>
        <v>48</v>
      </c>
      <c r="K278" s="5">
        <v>1</v>
      </c>
      <c r="L278" s="5">
        <v>3</v>
      </c>
      <c r="M278" s="5">
        <v>3</v>
      </c>
      <c r="N278" s="5" t="s">
        <v>16</v>
      </c>
      <c r="O278" s="5" t="s">
        <v>16</v>
      </c>
      <c r="P278" s="5" t="s">
        <v>17</v>
      </c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4.25">
      <c r="A279" s="5">
        <v>5305</v>
      </c>
      <c r="B279" s="6" t="s">
        <v>526</v>
      </c>
      <c r="C279" s="6" t="s">
        <v>527</v>
      </c>
      <c r="D279" s="7">
        <v>126</v>
      </c>
      <c r="E279" s="8">
        <v>3</v>
      </c>
      <c r="F279" s="20">
        <f>Operative[[#This Row],[Costo a Notte (€)]]*Operative[[#This Row],[Numero Notti]]</f>
        <v>378</v>
      </c>
      <c r="G279" s="20">
        <f>Operative[[#This Row],[Spesa (€)]]/Operative[[#This Row],[Membri della Famiglia]]</f>
        <v>63</v>
      </c>
      <c r="H279" s="6" t="s">
        <v>70</v>
      </c>
      <c r="I279" s="9">
        <v>21336</v>
      </c>
      <c r="J279" s="8">
        <f ca="1">DATEDIF(Operative[[#This Row],[Data di Nascita]],TODAY(),"Y")</f>
        <v>64</v>
      </c>
      <c r="K279" s="5">
        <v>6</v>
      </c>
      <c r="L279" s="5">
        <v>3</v>
      </c>
      <c r="M279" s="5">
        <v>5</v>
      </c>
      <c r="N279" s="5" t="s">
        <v>17</v>
      </c>
      <c r="O279" s="5" t="s">
        <v>17</v>
      </c>
      <c r="P279" s="5" t="s">
        <v>17</v>
      </c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4.25">
      <c r="A280" s="5">
        <v>5307</v>
      </c>
      <c r="B280" s="6" t="s">
        <v>201</v>
      </c>
      <c r="C280" s="6" t="s">
        <v>202</v>
      </c>
      <c r="D280" s="7">
        <v>209</v>
      </c>
      <c r="E280" s="8">
        <v>9</v>
      </c>
      <c r="F280" s="20">
        <f>Operative[[#This Row],[Costo a Notte (€)]]*Operative[[#This Row],[Numero Notti]]</f>
        <v>1881</v>
      </c>
      <c r="G280" s="20">
        <f>Operative[[#This Row],[Spesa (€)]]/Operative[[#This Row],[Membri della Famiglia]]</f>
        <v>376.2</v>
      </c>
      <c r="H280" s="6" t="s">
        <v>67</v>
      </c>
      <c r="I280" s="9">
        <v>34232</v>
      </c>
      <c r="J280" s="8">
        <f ca="1">DATEDIF(Operative[[#This Row],[Data di Nascita]],TODAY(),"Y")</f>
        <v>29</v>
      </c>
      <c r="K280" s="5">
        <v>5</v>
      </c>
      <c r="L280" s="5">
        <v>5</v>
      </c>
      <c r="M280" s="5">
        <v>8</v>
      </c>
      <c r="N280" s="5" t="s">
        <v>16</v>
      </c>
      <c r="O280" s="5" t="s">
        <v>17</v>
      </c>
      <c r="P280" s="5" t="s">
        <v>16</v>
      </c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4.25">
      <c r="A281" s="5">
        <v>5308</v>
      </c>
      <c r="B281" s="6" t="s">
        <v>503</v>
      </c>
      <c r="C281" s="6" t="s">
        <v>504</v>
      </c>
      <c r="D281" s="7">
        <v>169</v>
      </c>
      <c r="E281" s="8">
        <v>7</v>
      </c>
      <c r="F281" s="20">
        <f>Operative[[#This Row],[Costo a Notte (€)]]*Operative[[#This Row],[Numero Notti]]</f>
        <v>1183</v>
      </c>
      <c r="G281" s="20">
        <f>Operative[[#This Row],[Spesa (€)]]/Operative[[#This Row],[Membri della Famiglia]]</f>
        <v>394.33333333333331</v>
      </c>
      <c r="H281" s="6" t="s">
        <v>63</v>
      </c>
      <c r="I281" s="9">
        <v>25294</v>
      </c>
      <c r="J281" s="8">
        <f ca="1">DATEDIF(Operative[[#This Row],[Data di Nascita]],TODAY(),"Y")</f>
        <v>53</v>
      </c>
      <c r="K281" s="5">
        <v>3</v>
      </c>
      <c r="L281" s="5">
        <v>3</v>
      </c>
      <c r="M281" s="5">
        <v>3</v>
      </c>
      <c r="N281" s="5" t="s">
        <v>16</v>
      </c>
      <c r="O281" s="5" t="s">
        <v>16</v>
      </c>
      <c r="P281" s="5" t="s">
        <v>17</v>
      </c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4.25">
      <c r="A282" s="5">
        <v>5325</v>
      </c>
      <c r="B282" s="6" t="s">
        <v>588</v>
      </c>
      <c r="C282" s="6" t="s">
        <v>589</v>
      </c>
      <c r="D282" s="7">
        <v>44</v>
      </c>
      <c r="E282" s="8">
        <v>2</v>
      </c>
      <c r="F282" s="20">
        <f>Operative[[#This Row],[Costo a Notte (€)]]*Operative[[#This Row],[Numero Notti]]</f>
        <v>88</v>
      </c>
      <c r="G282" s="20">
        <f>Operative[[#This Row],[Spesa (€)]]/Operative[[#This Row],[Membri della Famiglia]]</f>
        <v>17.600000000000001</v>
      </c>
      <c r="H282" s="6" t="s">
        <v>23</v>
      </c>
      <c r="I282" s="9">
        <v>29382</v>
      </c>
      <c r="J282" s="8">
        <f ca="1">DATEDIF(Operative[[#This Row],[Data di Nascita]],TODAY(),"Y")</f>
        <v>42</v>
      </c>
      <c r="K282" s="5">
        <v>5</v>
      </c>
      <c r="L282" s="5">
        <v>3</v>
      </c>
      <c r="M282" s="5">
        <v>9</v>
      </c>
      <c r="N282" s="5" t="s">
        <v>16</v>
      </c>
      <c r="O282" s="5" t="s">
        <v>17</v>
      </c>
      <c r="P282" s="5" t="s">
        <v>16</v>
      </c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4.25">
      <c r="A283" s="5">
        <v>5353</v>
      </c>
      <c r="B283" s="6" t="s">
        <v>217</v>
      </c>
      <c r="C283" s="6" t="s">
        <v>218</v>
      </c>
      <c r="D283" s="7">
        <v>275</v>
      </c>
      <c r="E283" s="8">
        <v>4</v>
      </c>
      <c r="F283" s="20">
        <f>Operative[[#This Row],[Costo a Notte (€)]]*Operative[[#This Row],[Numero Notti]]</f>
        <v>1100</v>
      </c>
      <c r="G283" s="20">
        <f>Operative[[#This Row],[Spesa (€)]]/Operative[[#This Row],[Membri della Famiglia]]</f>
        <v>157.14285714285714</v>
      </c>
      <c r="H283" s="6" t="s">
        <v>29</v>
      </c>
      <c r="I283" s="9">
        <v>22717</v>
      </c>
      <c r="J283" s="8">
        <f ca="1">DATEDIF(Operative[[#This Row],[Data di Nascita]],TODAY(),"Y")</f>
        <v>60</v>
      </c>
      <c r="K283" s="5">
        <v>7</v>
      </c>
      <c r="L283" s="5">
        <v>2</v>
      </c>
      <c r="M283" s="5">
        <v>3</v>
      </c>
      <c r="N283" s="5" t="s">
        <v>17</v>
      </c>
      <c r="O283" s="5" t="s">
        <v>16</v>
      </c>
      <c r="P283" s="5" t="s">
        <v>16</v>
      </c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4.25">
      <c r="A284" s="5">
        <v>5380</v>
      </c>
      <c r="B284" s="6" t="s">
        <v>584</v>
      </c>
      <c r="C284" s="6" t="s">
        <v>585</v>
      </c>
      <c r="D284" s="7">
        <v>230</v>
      </c>
      <c r="E284" s="8">
        <v>5</v>
      </c>
      <c r="F284" s="20">
        <f>Operative[[#This Row],[Costo a Notte (€)]]*Operative[[#This Row],[Numero Notti]]</f>
        <v>1150</v>
      </c>
      <c r="G284" s="20">
        <f>Operative[[#This Row],[Spesa (€)]]/Operative[[#This Row],[Membri della Famiglia]]</f>
        <v>164.28571428571428</v>
      </c>
      <c r="H284" s="6" t="s">
        <v>23</v>
      </c>
      <c r="I284" s="9">
        <v>30050</v>
      </c>
      <c r="J284" s="8">
        <f ca="1">DATEDIF(Operative[[#This Row],[Data di Nascita]],TODAY(),"Y")</f>
        <v>40</v>
      </c>
      <c r="K284" s="5">
        <v>7</v>
      </c>
      <c r="L284" s="5">
        <v>3</v>
      </c>
      <c r="M284" s="5">
        <v>1</v>
      </c>
      <c r="N284" s="5" t="s">
        <v>16</v>
      </c>
      <c r="O284" s="5" t="s">
        <v>17</v>
      </c>
      <c r="P284" s="5" t="s">
        <v>16</v>
      </c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4.25">
      <c r="A285" s="5">
        <v>5395</v>
      </c>
      <c r="B285" s="6" t="s">
        <v>348</v>
      </c>
      <c r="C285" s="6" t="s">
        <v>349</v>
      </c>
      <c r="D285" s="7">
        <v>300</v>
      </c>
      <c r="E285" s="8">
        <v>1</v>
      </c>
      <c r="F285" s="20">
        <f>Operative[[#This Row],[Costo a Notte (€)]]*Operative[[#This Row],[Numero Notti]]</f>
        <v>300</v>
      </c>
      <c r="G285" s="20">
        <f>Operative[[#This Row],[Spesa (€)]]/Operative[[#This Row],[Membri della Famiglia]]</f>
        <v>75</v>
      </c>
      <c r="H285" s="6" t="s">
        <v>246</v>
      </c>
      <c r="I285" s="10">
        <v>30234</v>
      </c>
      <c r="J285" s="8">
        <f ca="1">DATEDIF(Operative[[#This Row],[Data di Nascita]],TODAY(),"Y")</f>
        <v>40</v>
      </c>
      <c r="K285" s="5">
        <v>4</v>
      </c>
      <c r="L285" s="5">
        <v>4</v>
      </c>
      <c r="M285" s="5">
        <v>7</v>
      </c>
      <c r="N285" s="5" t="s">
        <v>17</v>
      </c>
      <c r="O285" s="5" t="s">
        <v>16</v>
      </c>
      <c r="P285" s="5" t="s">
        <v>17</v>
      </c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4.25">
      <c r="A286" s="5">
        <v>5402</v>
      </c>
      <c r="B286" s="6" t="s">
        <v>509</v>
      </c>
      <c r="C286" s="6" t="s">
        <v>510</v>
      </c>
      <c r="D286" s="7">
        <v>186</v>
      </c>
      <c r="E286" s="8">
        <v>8</v>
      </c>
      <c r="F286" s="20">
        <f>Operative[[#This Row],[Costo a Notte (€)]]*Operative[[#This Row],[Numero Notti]]</f>
        <v>1488</v>
      </c>
      <c r="G286" s="20">
        <f>Operative[[#This Row],[Spesa (€)]]/Operative[[#This Row],[Membri della Famiglia]]</f>
        <v>744</v>
      </c>
      <c r="H286" s="6" t="s">
        <v>70</v>
      </c>
      <c r="I286" s="10">
        <v>33966</v>
      </c>
      <c r="J286" s="8">
        <f ca="1">DATEDIF(Operative[[#This Row],[Data di Nascita]],TODAY(),"Y")</f>
        <v>30</v>
      </c>
      <c r="K286" s="5">
        <v>2</v>
      </c>
      <c r="L286" s="5">
        <v>4</v>
      </c>
      <c r="M286" s="5">
        <v>5</v>
      </c>
      <c r="N286" s="5" t="s">
        <v>17</v>
      </c>
      <c r="O286" s="5" t="s">
        <v>16</v>
      </c>
      <c r="P286" s="5" t="s">
        <v>17</v>
      </c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4.25">
      <c r="A287" s="5">
        <v>5407</v>
      </c>
      <c r="B287" s="6" t="s">
        <v>485</v>
      </c>
      <c r="C287" s="6" t="s">
        <v>486</v>
      </c>
      <c r="D287" s="7">
        <v>69</v>
      </c>
      <c r="E287" s="8">
        <v>9</v>
      </c>
      <c r="F287" s="20">
        <f>Operative[[#This Row],[Costo a Notte (€)]]*Operative[[#This Row],[Numero Notti]]</f>
        <v>621</v>
      </c>
      <c r="G287" s="20">
        <f>Operative[[#This Row],[Spesa (€)]]/Operative[[#This Row],[Membri della Famiglia]]</f>
        <v>124.2</v>
      </c>
      <c r="H287" s="6" t="s">
        <v>37</v>
      </c>
      <c r="I287" s="9">
        <v>31662</v>
      </c>
      <c r="J287" s="8">
        <f ca="1">DATEDIF(Operative[[#This Row],[Data di Nascita]],TODAY(),"Y")</f>
        <v>36</v>
      </c>
      <c r="K287" s="5">
        <v>5</v>
      </c>
      <c r="L287" s="5">
        <v>3</v>
      </c>
      <c r="M287" s="5">
        <v>5</v>
      </c>
      <c r="N287" s="5" t="s">
        <v>17</v>
      </c>
      <c r="O287" s="5" t="s">
        <v>16</v>
      </c>
      <c r="P287" s="5" t="s">
        <v>17</v>
      </c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4.25">
      <c r="A288" s="5">
        <v>5410</v>
      </c>
      <c r="B288" s="6" t="s">
        <v>386</v>
      </c>
      <c r="C288" s="6" t="s">
        <v>218</v>
      </c>
      <c r="D288" s="7">
        <v>233</v>
      </c>
      <c r="E288" s="8">
        <v>1</v>
      </c>
      <c r="F288" s="20">
        <f>Operative[[#This Row],[Costo a Notte (€)]]*Operative[[#This Row],[Numero Notti]]</f>
        <v>233</v>
      </c>
      <c r="G288" s="20">
        <f>Operative[[#This Row],[Spesa (€)]]/Operative[[#This Row],[Membri della Famiglia]]</f>
        <v>58.25</v>
      </c>
      <c r="H288" s="6" t="s">
        <v>29</v>
      </c>
      <c r="I288" s="9">
        <v>21801</v>
      </c>
      <c r="J288" s="8">
        <f ca="1">DATEDIF(Operative[[#This Row],[Data di Nascita]],TODAY(),"Y")</f>
        <v>63</v>
      </c>
      <c r="K288" s="5">
        <v>4</v>
      </c>
      <c r="L288" s="5">
        <v>4</v>
      </c>
      <c r="M288" s="5">
        <v>3</v>
      </c>
      <c r="N288" s="5" t="s">
        <v>17</v>
      </c>
      <c r="O288" s="5" t="s">
        <v>16</v>
      </c>
      <c r="P288" s="5" t="s">
        <v>16</v>
      </c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4.25">
      <c r="A289" s="5">
        <v>5439</v>
      </c>
      <c r="B289" s="6" t="s">
        <v>215</v>
      </c>
      <c r="C289" s="6" t="s">
        <v>216</v>
      </c>
      <c r="D289" s="7">
        <v>23</v>
      </c>
      <c r="E289" s="8">
        <v>5</v>
      </c>
      <c r="F289" s="20">
        <f>Operative[[#This Row],[Costo a Notte (€)]]*Operative[[#This Row],[Numero Notti]]</f>
        <v>115</v>
      </c>
      <c r="G289" s="20">
        <f>Operative[[#This Row],[Spesa (€)]]/Operative[[#This Row],[Membri della Famiglia]]</f>
        <v>28.75</v>
      </c>
      <c r="H289" s="6" t="s">
        <v>142</v>
      </c>
      <c r="I289" s="9">
        <v>30893</v>
      </c>
      <c r="J289" s="8">
        <f ca="1">DATEDIF(Operative[[#This Row],[Data di Nascita]],TODAY(),"Y")</f>
        <v>38</v>
      </c>
      <c r="K289" s="5">
        <v>4</v>
      </c>
      <c r="L289" s="5">
        <v>5</v>
      </c>
      <c r="M289" s="5">
        <v>8</v>
      </c>
      <c r="N289" s="5" t="s">
        <v>16</v>
      </c>
      <c r="O289" s="5" t="s">
        <v>17</v>
      </c>
      <c r="P289" s="5" t="s">
        <v>17</v>
      </c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4.25">
      <c r="A290" s="5">
        <v>5440</v>
      </c>
      <c r="B290" s="6" t="s">
        <v>376</v>
      </c>
      <c r="C290" s="6" t="s">
        <v>377</v>
      </c>
      <c r="D290" s="7">
        <v>92</v>
      </c>
      <c r="E290" s="8">
        <v>6</v>
      </c>
      <c r="F290" s="20">
        <f>Operative[[#This Row],[Costo a Notte (€)]]*Operative[[#This Row],[Numero Notti]]</f>
        <v>552</v>
      </c>
      <c r="G290" s="20">
        <f>Operative[[#This Row],[Spesa (€)]]/Operative[[#This Row],[Membri della Famiglia]]</f>
        <v>78.857142857142861</v>
      </c>
      <c r="H290" s="6" t="s">
        <v>53</v>
      </c>
      <c r="I290" s="9">
        <v>33285</v>
      </c>
      <c r="J290" s="8">
        <f ca="1">DATEDIF(Operative[[#This Row],[Data di Nascita]],TODAY(),"Y")</f>
        <v>32</v>
      </c>
      <c r="K290" s="5">
        <v>7</v>
      </c>
      <c r="L290" s="5">
        <v>5</v>
      </c>
      <c r="M290" s="5">
        <v>10</v>
      </c>
      <c r="N290" s="5" t="s">
        <v>16</v>
      </c>
      <c r="O290" s="5" t="s">
        <v>16</v>
      </c>
      <c r="P290" s="5" t="s">
        <v>17</v>
      </c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4.25">
      <c r="A291" s="5">
        <v>5482</v>
      </c>
      <c r="B291" s="6" t="s">
        <v>24</v>
      </c>
      <c r="C291" s="6" t="s">
        <v>25</v>
      </c>
      <c r="D291" s="7">
        <v>202</v>
      </c>
      <c r="E291" s="8">
        <v>3</v>
      </c>
      <c r="F291" s="20">
        <f>Operative[[#This Row],[Costo a Notte (€)]]*Operative[[#This Row],[Numero Notti]]</f>
        <v>606</v>
      </c>
      <c r="G291" s="20">
        <f>Operative[[#This Row],[Spesa (€)]]/Operative[[#This Row],[Membri della Famiglia]]</f>
        <v>121.2</v>
      </c>
      <c r="H291" s="6" t="s">
        <v>26</v>
      </c>
      <c r="I291" s="9">
        <v>31895</v>
      </c>
      <c r="J291" s="8">
        <f ca="1">DATEDIF(Operative[[#This Row],[Data di Nascita]],TODAY(),"Y")</f>
        <v>35</v>
      </c>
      <c r="K291" s="5">
        <v>5</v>
      </c>
      <c r="L291" s="5">
        <v>5</v>
      </c>
      <c r="M291" s="5">
        <v>4</v>
      </c>
      <c r="N291" s="5" t="s">
        <v>17</v>
      </c>
      <c r="O291" s="5" t="s">
        <v>16</v>
      </c>
      <c r="P291" s="5" t="s">
        <v>16</v>
      </c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4.25">
      <c r="A292" s="5">
        <v>5491</v>
      </c>
      <c r="B292" s="6" t="s">
        <v>401</v>
      </c>
      <c r="C292" s="6" t="s">
        <v>402</v>
      </c>
      <c r="D292" s="7">
        <v>281</v>
      </c>
      <c r="E292" s="8">
        <v>2</v>
      </c>
      <c r="F292" s="20">
        <f>Operative[[#This Row],[Costo a Notte (€)]]*Operative[[#This Row],[Numero Notti]]</f>
        <v>562</v>
      </c>
      <c r="G292" s="20">
        <f>Operative[[#This Row],[Spesa (€)]]/Operative[[#This Row],[Membri della Famiglia]]</f>
        <v>281</v>
      </c>
      <c r="H292" s="6" t="s">
        <v>67</v>
      </c>
      <c r="I292" s="9">
        <v>31244</v>
      </c>
      <c r="J292" s="8">
        <f ca="1">DATEDIF(Operative[[#This Row],[Data di Nascita]],TODAY(),"Y")</f>
        <v>37</v>
      </c>
      <c r="K292" s="5">
        <v>2</v>
      </c>
      <c r="L292" s="5">
        <v>2</v>
      </c>
      <c r="M292" s="5">
        <v>5</v>
      </c>
      <c r="N292" s="5" t="s">
        <v>16</v>
      </c>
      <c r="O292" s="5" t="s">
        <v>17</v>
      </c>
      <c r="P292" s="5" t="s">
        <v>17</v>
      </c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4.25">
      <c r="A293" s="5">
        <v>5523</v>
      </c>
      <c r="B293" s="6" t="s">
        <v>192</v>
      </c>
      <c r="C293" s="6" t="s">
        <v>193</v>
      </c>
      <c r="D293" s="7">
        <v>151</v>
      </c>
      <c r="E293" s="8">
        <v>7</v>
      </c>
      <c r="F293" s="20">
        <f>Operative[[#This Row],[Costo a Notte (€)]]*Operative[[#This Row],[Numero Notti]]</f>
        <v>1057</v>
      </c>
      <c r="G293" s="20">
        <f>Operative[[#This Row],[Spesa (€)]]/Operative[[#This Row],[Membri della Famiglia]]</f>
        <v>352.33333333333331</v>
      </c>
      <c r="H293" s="6" t="s">
        <v>194</v>
      </c>
      <c r="I293" s="9">
        <v>34647</v>
      </c>
      <c r="J293" s="8">
        <f ca="1">DATEDIF(Operative[[#This Row],[Data di Nascita]],TODAY(),"Y")</f>
        <v>28</v>
      </c>
      <c r="K293" s="5">
        <v>3</v>
      </c>
      <c r="L293" s="5">
        <v>2</v>
      </c>
      <c r="M293" s="5">
        <v>3</v>
      </c>
      <c r="N293" s="5" t="s">
        <v>17</v>
      </c>
      <c r="O293" s="5" t="s">
        <v>17</v>
      </c>
      <c r="P293" s="5" t="s">
        <v>16</v>
      </c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4.25">
      <c r="A294" s="5">
        <v>5525</v>
      </c>
      <c r="B294" s="6" t="s">
        <v>110</v>
      </c>
      <c r="C294" s="6" t="s">
        <v>111</v>
      </c>
      <c r="D294" s="7">
        <v>66</v>
      </c>
      <c r="E294" s="8">
        <v>5</v>
      </c>
      <c r="F294" s="20">
        <f>Operative[[#This Row],[Costo a Notte (€)]]*Operative[[#This Row],[Numero Notti]]</f>
        <v>330</v>
      </c>
      <c r="G294" s="20">
        <f>Operative[[#This Row],[Spesa (€)]]/Operative[[#This Row],[Membri della Famiglia]]</f>
        <v>47.142857142857146</v>
      </c>
      <c r="H294" s="6" t="s">
        <v>40</v>
      </c>
      <c r="I294" s="9">
        <v>32936</v>
      </c>
      <c r="J294" s="8">
        <f ca="1">DATEDIF(Operative[[#This Row],[Data di Nascita]],TODAY(),"Y")</f>
        <v>33</v>
      </c>
      <c r="K294" s="5">
        <v>7</v>
      </c>
      <c r="L294" s="5">
        <v>3</v>
      </c>
      <c r="M294" s="5">
        <v>10</v>
      </c>
      <c r="N294" s="5" t="s">
        <v>17</v>
      </c>
      <c r="O294" s="5" t="s">
        <v>16</v>
      </c>
      <c r="P294" s="5" t="s">
        <v>17</v>
      </c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4.25">
      <c r="A295" s="5">
        <v>5533</v>
      </c>
      <c r="B295" s="6" t="s">
        <v>43</v>
      </c>
      <c r="C295" s="6" t="s">
        <v>44</v>
      </c>
      <c r="D295" s="7">
        <v>300</v>
      </c>
      <c r="E295" s="8">
        <v>4</v>
      </c>
      <c r="F295" s="20">
        <f>Operative[[#This Row],[Costo a Notte (€)]]*Operative[[#This Row],[Numero Notti]]</f>
        <v>1200</v>
      </c>
      <c r="G295" s="20">
        <f>Operative[[#This Row],[Spesa (€)]]/Operative[[#This Row],[Membri della Famiglia]]</f>
        <v>600</v>
      </c>
      <c r="H295" s="6" t="s">
        <v>45</v>
      </c>
      <c r="I295" s="9">
        <v>21411</v>
      </c>
      <c r="J295" s="8">
        <f ca="1">DATEDIF(Operative[[#This Row],[Data di Nascita]],TODAY(),"Y")</f>
        <v>64</v>
      </c>
      <c r="K295" s="5">
        <v>2</v>
      </c>
      <c r="L295" s="5">
        <v>1</v>
      </c>
      <c r="M295" s="5">
        <v>5</v>
      </c>
      <c r="N295" s="5" t="s">
        <v>17</v>
      </c>
      <c r="O295" s="5" t="s">
        <v>16</v>
      </c>
      <c r="P295" s="5" t="s">
        <v>16</v>
      </c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4.25">
      <c r="A296" s="5">
        <v>5548</v>
      </c>
      <c r="B296" s="6" t="s">
        <v>318</v>
      </c>
      <c r="C296" s="6" t="s">
        <v>319</v>
      </c>
      <c r="D296" s="7">
        <v>139</v>
      </c>
      <c r="E296" s="8">
        <v>4</v>
      </c>
      <c r="F296" s="20">
        <f>Operative[[#This Row],[Costo a Notte (€)]]*Operative[[#This Row],[Numero Notti]]</f>
        <v>556</v>
      </c>
      <c r="G296" s="20">
        <f>Operative[[#This Row],[Spesa (€)]]/Operative[[#This Row],[Membri della Famiglia]]</f>
        <v>556</v>
      </c>
      <c r="H296" s="6" t="s">
        <v>82</v>
      </c>
      <c r="I296" s="10">
        <v>24456</v>
      </c>
      <c r="J296" s="8">
        <f ca="1">DATEDIF(Operative[[#This Row],[Data di Nascita]],TODAY(),"Y")</f>
        <v>56</v>
      </c>
      <c r="K296" s="5">
        <v>1</v>
      </c>
      <c r="L296" s="5">
        <v>4</v>
      </c>
      <c r="M296" s="5">
        <v>0</v>
      </c>
      <c r="N296" s="5" t="s">
        <v>16</v>
      </c>
      <c r="O296" s="5" t="s">
        <v>16</v>
      </c>
      <c r="P296" s="5" t="s">
        <v>16</v>
      </c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4.25">
      <c r="A297" s="5">
        <v>5552</v>
      </c>
      <c r="B297" s="6" t="s">
        <v>131</v>
      </c>
      <c r="C297" s="6" t="s">
        <v>132</v>
      </c>
      <c r="D297" s="7">
        <v>199</v>
      </c>
      <c r="E297" s="8">
        <v>6</v>
      </c>
      <c r="F297" s="20">
        <f>Operative[[#This Row],[Costo a Notte (€)]]*Operative[[#This Row],[Numero Notti]]</f>
        <v>1194</v>
      </c>
      <c r="G297" s="20">
        <f>Operative[[#This Row],[Spesa (€)]]/Operative[[#This Row],[Membri della Famiglia]]</f>
        <v>238.8</v>
      </c>
      <c r="H297" s="6" t="s">
        <v>63</v>
      </c>
      <c r="I297" s="10">
        <v>22603</v>
      </c>
      <c r="J297" s="8">
        <f ca="1">DATEDIF(Operative[[#This Row],[Data di Nascita]],TODAY(),"Y")</f>
        <v>61</v>
      </c>
      <c r="K297" s="5">
        <v>5</v>
      </c>
      <c r="L297" s="5">
        <v>1</v>
      </c>
      <c r="M297" s="5">
        <v>2</v>
      </c>
      <c r="N297" s="5" t="s">
        <v>17</v>
      </c>
      <c r="O297" s="5" t="s">
        <v>17</v>
      </c>
      <c r="P297" s="5" t="s">
        <v>16</v>
      </c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4.25">
      <c r="A298" s="5">
        <v>5561</v>
      </c>
      <c r="B298" s="6" t="s">
        <v>49</v>
      </c>
      <c r="C298" s="6" t="s">
        <v>50</v>
      </c>
      <c r="D298" s="7">
        <v>225</v>
      </c>
      <c r="E298" s="8">
        <v>10</v>
      </c>
      <c r="F298" s="20">
        <f>Operative[[#This Row],[Costo a Notte (€)]]*Operative[[#This Row],[Numero Notti]]</f>
        <v>2250</v>
      </c>
      <c r="G298" s="20">
        <f>Operative[[#This Row],[Spesa (€)]]/Operative[[#This Row],[Membri della Famiglia]]</f>
        <v>1125</v>
      </c>
      <c r="H298" s="6" t="s">
        <v>29</v>
      </c>
      <c r="I298" s="9">
        <v>23826</v>
      </c>
      <c r="J298" s="8">
        <f ca="1">DATEDIF(Operative[[#This Row],[Data di Nascita]],TODAY(),"Y")</f>
        <v>57</v>
      </c>
      <c r="K298" s="5">
        <v>2</v>
      </c>
      <c r="L298" s="5">
        <v>5</v>
      </c>
      <c r="M298" s="5">
        <v>8</v>
      </c>
      <c r="N298" s="5" t="s">
        <v>16</v>
      </c>
      <c r="O298" s="5" t="s">
        <v>16</v>
      </c>
      <c r="P298" s="5" t="s">
        <v>16</v>
      </c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4.25">
      <c r="A299" s="5">
        <v>5567</v>
      </c>
      <c r="B299" s="6" t="s">
        <v>190</v>
      </c>
      <c r="C299" s="6" t="s">
        <v>191</v>
      </c>
      <c r="D299" s="7">
        <v>286</v>
      </c>
      <c r="E299" s="8">
        <v>2</v>
      </c>
      <c r="F299" s="20">
        <f>Operative[[#This Row],[Costo a Notte (€)]]*Operative[[#This Row],[Numero Notti]]</f>
        <v>572</v>
      </c>
      <c r="G299" s="20">
        <f>Operative[[#This Row],[Spesa (€)]]/Operative[[#This Row],[Membri della Famiglia]]</f>
        <v>572</v>
      </c>
      <c r="H299" s="6" t="s">
        <v>45</v>
      </c>
      <c r="I299" s="9">
        <v>28039</v>
      </c>
      <c r="J299" s="8">
        <f ca="1">DATEDIF(Operative[[#This Row],[Data di Nascita]],TODAY(),"Y")</f>
        <v>46</v>
      </c>
      <c r="K299" s="5">
        <v>1</v>
      </c>
      <c r="L299" s="5">
        <v>3</v>
      </c>
      <c r="M299" s="5">
        <v>6</v>
      </c>
      <c r="N299" s="5" t="s">
        <v>16</v>
      </c>
      <c r="O299" s="5" t="s">
        <v>16</v>
      </c>
      <c r="P299" s="5" t="s">
        <v>16</v>
      </c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4.25">
      <c r="A300" s="5">
        <v>5575</v>
      </c>
      <c r="B300" s="6" t="s">
        <v>499</v>
      </c>
      <c r="C300" s="6" t="s">
        <v>500</v>
      </c>
      <c r="D300" s="7">
        <v>142</v>
      </c>
      <c r="E300" s="8">
        <v>4</v>
      </c>
      <c r="F300" s="20">
        <f>Operative[[#This Row],[Costo a Notte (€)]]*Operative[[#This Row],[Numero Notti]]</f>
        <v>568</v>
      </c>
      <c r="G300" s="20">
        <f>Operative[[#This Row],[Spesa (€)]]/Operative[[#This Row],[Membri della Famiglia]]</f>
        <v>94.666666666666671</v>
      </c>
      <c r="H300" s="6" t="s">
        <v>20</v>
      </c>
      <c r="I300" s="9">
        <v>21389</v>
      </c>
      <c r="J300" s="8">
        <f ca="1">DATEDIF(Operative[[#This Row],[Data di Nascita]],TODAY(),"Y")</f>
        <v>64</v>
      </c>
      <c r="K300" s="5">
        <v>6</v>
      </c>
      <c r="L300" s="5">
        <v>2</v>
      </c>
      <c r="M300" s="5">
        <v>1</v>
      </c>
      <c r="N300" s="5" t="s">
        <v>17</v>
      </c>
      <c r="O300" s="5" t="s">
        <v>17</v>
      </c>
      <c r="P300" s="5" t="s">
        <v>16</v>
      </c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4.25">
      <c r="A301" s="5">
        <v>5584</v>
      </c>
      <c r="B301" s="6" t="s">
        <v>520</v>
      </c>
      <c r="C301" s="6" t="s">
        <v>521</v>
      </c>
      <c r="D301" s="7">
        <v>201</v>
      </c>
      <c r="E301" s="8">
        <v>4</v>
      </c>
      <c r="F301" s="20">
        <f>Operative[[#This Row],[Costo a Notte (€)]]*Operative[[#This Row],[Numero Notti]]</f>
        <v>804</v>
      </c>
      <c r="G301" s="20">
        <f>Operative[[#This Row],[Spesa (€)]]/Operative[[#This Row],[Membri della Famiglia]]</f>
        <v>201</v>
      </c>
      <c r="H301" s="6" t="s">
        <v>91</v>
      </c>
      <c r="I301" s="9">
        <v>31609</v>
      </c>
      <c r="J301" s="8">
        <f ca="1">DATEDIF(Operative[[#This Row],[Data di Nascita]],TODAY(),"Y")</f>
        <v>36</v>
      </c>
      <c r="K301" s="5">
        <v>4</v>
      </c>
      <c r="L301" s="5">
        <v>3</v>
      </c>
      <c r="M301" s="5">
        <v>4</v>
      </c>
      <c r="N301" s="5" t="s">
        <v>16</v>
      </c>
      <c r="O301" s="5" t="s">
        <v>16</v>
      </c>
      <c r="P301" s="5" t="s">
        <v>17</v>
      </c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9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9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">
      <c r="A306" s="1" t="s">
        <v>656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hidden="1">
      <c r="A307" s="5">
        <v>2304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hidden="1">
      <c r="A308" s="5">
        <v>2309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hidden="1">
      <c r="A309" s="5">
        <v>2312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hidden="1">
      <c r="A310" s="5">
        <v>2332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hidden="1">
      <c r="A311" s="5">
        <v>2339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hidden="1">
      <c r="A312" s="5">
        <v>2356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hidden="1">
      <c r="A313" s="5">
        <v>2370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hidden="1">
      <c r="A314" s="5">
        <v>2383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hidden="1">
      <c r="A315" s="5">
        <v>2388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hidden="1">
      <c r="A316" s="5">
        <v>2412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hidden="1">
      <c r="A317" s="5">
        <v>2418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hidden="1">
      <c r="A318" s="5">
        <v>2426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hidden="1">
      <c r="A319" s="5">
        <v>2440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hidden="1">
      <c r="A320" s="5">
        <v>2445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hidden="1">
      <c r="A321" s="5">
        <v>2452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hidden="1">
      <c r="A322" s="5">
        <v>2468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hidden="1">
      <c r="A323" s="5">
        <v>2498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hidden="1">
      <c r="A324" s="5">
        <v>2503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hidden="1">
      <c r="A325" s="5">
        <v>2517</v>
      </c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hidden="1">
      <c r="A326" s="5">
        <v>2521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hidden="1">
      <c r="A327" s="5">
        <v>2523</v>
      </c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hidden="1">
      <c r="A328" s="5">
        <v>2531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hidden="1">
      <c r="A329" s="5">
        <v>2560</v>
      </c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hidden="1">
      <c r="A330" s="5">
        <v>2565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hidden="1">
      <c r="A331" s="5">
        <v>2569</v>
      </c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hidden="1">
      <c r="A332" s="5">
        <v>2582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hidden="1">
      <c r="A333" s="5">
        <v>2608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hidden="1">
      <c r="A334" s="5">
        <v>2611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hidden="1">
      <c r="A335" s="5">
        <v>2629</v>
      </c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hidden="1">
      <c r="A336" s="5">
        <v>2631</v>
      </c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hidden="1">
      <c r="A337" s="5">
        <v>2640</v>
      </c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hidden="1">
      <c r="A338" s="5">
        <v>2653</v>
      </c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hidden="1">
      <c r="A339" s="5">
        <v>2657</v>
      </c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hidden="1">
      <c r="A340" s="5">
        <v>2672</v>
      </c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hidden="1">
      <c r="A341" s="5">
        <v>2674</v>
      </c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hidden="1">
      <c r="A342" s="5">
        <v>2680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hidden="1">
      <c r="A343" s="5">
        <v>2688</v>
      </c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hidden="1">
      <c r="A344" s="5">
        <v>2713</v>
      </c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hidden="1">
      <c r="A345" s="5">
        <v>2722</v>
      </c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hidden="1">
      <c r="A346" s="5">
        <v>2731</v>
      </c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hidden="1">
      <c r="A347" s="5">
        <v>2739</v>
      </c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hidden="1">
      <c r="A348" s="5">
        <v>2766</v>
      </c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hidden="1">
      <c r="A349" s="5">
        <v>2786</v>
      </c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hidden="1">
      <c r="A350" s="5">
        <v>2790</v>
      </c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hidden="1">
      <c r="A351" s="5">
        <v>2792</v>
      </c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hidden="1">
      <c r="A352" s="5">
        <v>2797</v>
      </c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hidden="1">
      <c r="A353" s="5">
        <v>2798</v>
      </c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hidden="1">
      <c r="A354" s="5">
        <v>2800</v>
      </c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hidden="1">
      <c r="A355" s="5">
        <v>2810</v>
      </c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hidden="1">
      <c r="A356" s="5">
        <v>2841</v>
      </c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hidden="1">
      <c r="A357" s="5">
        <v>2844</v>
      </c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hidden="1">
      <c r="A358" s="5">
        <v>2845</v>
      </c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hidden="1">
      <c r="A359" s="5">
        <v>2888</v>
      </c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hidden="1">
      <c r="A360" s="5">
        <v>2894</v>
      </c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hidden="1">
      <c r="A361" s="5">
        <v>2911</v>
      </c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hidden="1">
      <c r="A362" s="5">
        <v>2918</v>
      </c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hidden="1">
      <c r="A363" s="5">
        <v>2966</v>
      </c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hidden="1">
      <c r="A364" s="5">
        <v>2983</v>
      </c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hidden="1">
      <c r="A365" s="5">
        <v>2986</v>
      </c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hidden="1">
      <c r="A366" s="5">
        <v>2998</v>
      </c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hidden="1">
      <c r="A367" s="5">
        <v>3005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hidden="1">
      <c r="A368" s="5">
        <v>3011</v>
      </c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hidden="1">
      <c r="A369" s="5">
        <v>3022</v>
      </c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hidden="1">
      <c r="A370" s="5">
        <v>3074</v>
      </c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hidden="1">
      <c r="A371" s="5">
        <v>3083</v>
      </c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hidden="1">
      <c r="A372" s="5">
        <v>3088</v>
      </c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hidden="1">
      <c r="A373" s="5">
        <v>3092</v>
      </c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hidden="1">
      <c r="A374" s="5">
        <v>3116</v>
      </c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hidden="1">
      <c r="A375" s="5">
        <v>3123</v>
      </c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hidden="1">
      <c r="A376" s="5">
        <v>3128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hidden="1">
      <c r="A377" s="5">
        <v>3133</v>
      </c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hidden="1">
      <c r="A378" s="5">
        <v>3144</v>
      </c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hidden="1">
      <c r="A379" s="5">
        <v>3150</v>
      </c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hidden="1">
      <c r="A380" s="5">
        <v>3151</v>
      </c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hidden="1">
      <c r="A381" s="5">
        <v>3188</v>
      </c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hidden="1">
      <c r="A382" s="5">
        <v>3193</v>
      </c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hidden="1">
      <c r="A383" s="5">
        <v>3233</v>
      </c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hidden="1">
      <c r="A384" s="5">
        <v>3239</v>
      </c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hidden="1">
      <c r="A385" s="5">
        <v>3252</v>
      </c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hidden="1">
      <c r="A386" s="5">
        <v>3262</v>
      </c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hidden="1">
      <c r="A387" s="5">
        <v>3273</v>
      </c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hidden="1">
      <c r="A388" s="5">
        <v>3275</v>
      </c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hidden="1">
      <c r="A389" s="5">
        <v>3294</v>
      </c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hidden="1">
      <c r="A390" s="5">
        <v>3299</v>
      </c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hidden="1">
      <c r="A391" s="5">
        <v>3312</v>
      </c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hidden="1">
      <c r="A392" s="5">
        <v>3314</v>
      </c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hidden="1">
      <c r="A393" s="5">
        <v>3319</v>
      </c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hidden="1">
      <c r="A394" s="5">
        <v>3324</v>
      </c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hidden="1">
      <c r="A395" s="5">
        <v>3355</v>
      </c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hidden="1">
      <c r="A396" s="5">
        <v>3357</v>
      </c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hidden="1">
      <c r="A397" s="5">
        <v>3366</v>
      </c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hidden="1">
      <c r="A398" s="5">
        <v>3368</v>
      </c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hidden="1">
      <c r="A399" s="5">
        <v>3379</v>
      </c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hidden="1">
      <c r="A400" s="5">
        <v>3413</v>
      </c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hidden="1">
      <c r="A401" s="5">
        <v>3422</v>
      </c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hidden="1">
      <c r="A402" s="5">
        <v>3445</v>
      </c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hidden="1">
      <c r="A403" s="5">
        <v>3470</v>
      </c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hidden="1">
      <c r="A404" s="5">
        <v>3474</v>
      </c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hidden="1">
      <c r="A405" s="5">
        <v>3527</v>
      </c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hidden="1">
      <c r="A406" s="5">
        <v>3532</v>
      </c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hidden="1">
      <c r="A407" s="5">
        <v>3535</v>
      </c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hidden="1">
      <c r="A408" s="5">
        <v>3549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hidden="1">
      <c r="A409" s="5">
        <v>3552</v>
      </c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hidden="1">
      <c r="A410" s="5">
        <v>3561</v>
      </c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hidden="1">
      <c r="A411" s="5">
        <v>3569</v>
      </c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hidden="1">
      <c r="A412" s="5">
        <v>3570</v>
      </c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hidden="1">
      <c r="A413" s="5">
        <v>3576</v>
      </c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hidden="1">
      <c r="A414" s="5">
        <v>3580</v>
      </c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hidden="1">
      <c r="A415" s="5">
        <v>3585</v>
      </c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hidden="1">
      <c r="A416" s="5">
        <v>3586</v>
      </c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hidden="1">
      <c r="A417" s="5">
        <v>3596</v>
      </c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hidden="1">
      <c r="A418" s="5">
        <v>3610</v>
      </c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hidden="1">
      <c r="A419" s="5">
        <v>3614</v>
      </c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hidden="1">
      <c r="A420" s="5">
        <v>3617</v>
      </c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hidden="1">
      <c r="A421" s="5">
        <v>3624</v>
      </c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hidden="1">
      <c r="A422" s="5">
        <v>3637</v>
      </c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hidden="1">
      <c r="A423" s="5">
        <v>3640</v>
      </c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hidden="1">
      <c r="A424" s="5">
        <v>3648</v>
      </c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hidden="1">
      <c r="A425" s="5">
        <v>3651</v>
      </c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hidden="1">
      <c r="A426" s="5">
        <v>3654</v>
      </c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hidden="1">
      <c r="A427" s="5">
        <v>3658</v>
      </c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hidden="1">
      <c r="A428" s="5">
        <v>3660</v>
      </c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hidden="1">
      <c r="A429" s="5">
        <v>3728</v>
      </c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hidden="1">
      <c r="A430" s="5">
        <v>3736</v>
      </c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hidden="1">
      <c r="A431" s="5">
        <v>3746</v>
      </c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hidden="1">
      <c r="A432" s="5">
        <v>3755</v>
      </c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hidden="1">
      <c r="A433" s="5">
        <v>3778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hidden="1">
      <c r="A434" s="5">
        <v>3783</v>
      </c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hidden="1">
      <c r="A435" s="5">
        <v>3789</v>
      </c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hidden="1">
      <c r="A436" s="5">
        <v>3804</v>
      </c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hidden="1">
      <c r="A437" s="5">
        <v>3813</v>
      </c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hidden="1">
      <c r="A438" s="5">
        <v>3823</v>
      </c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hidden="1">
      <c r="A439" s="5">
        <v>3827</v>
      </c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hidden="1">
      <c r="A440" s="5">
        <v>3838</v>
      </c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hidden="1">
      <c r="A441" s="5">
        <v>3850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hidden="1">
      <c r="A442" s="5">
        <v>3866</v>
      </c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hidden="1">
      <c r="A443" s="5">
        <v>3873</v>
      </c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hidden="1">
      <c r="A444" s="5">
        <v>3875</v>
      </c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hidden="1">
      <c r="A445" s="5">
        <v>3884</v>
      </c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hidden="1">
      <c r="A446" s="5">
        <v>3903</v>
      </c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hidden="1">
      <c r="A447" s="5">
        <v>3911</v>
      </c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hidden="1">
      <c r="A448" s="5">
        <v>3921</v>
      </c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hidden="1">
      <c r="A449" s="5">
        <v>3924</v>
      </c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hidden="1">
      <c r="A450" s="5">
        <v>3953</v>
      </c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hidden="1">
      <c r="A451" s="5">
        <v>3956</v>
      </c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hidden="1">
      <c r="A452" s="5">
        <v>3986</v>
      </c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hidden="1">
      <c r="A453" s="5">
        <v>3987</v>
      </c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hidden="1">
      <c r="A454" s="5">
        <v>4023</v>
      </c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hidden="1">
      <c r="A455" s="5">
        <v>4024</v>
      </c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hidden="1">
      <c r="A456" s="5">
        <v>4034</v>
      </c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hidden="1">
      <c r="A457" s="5">
        <v>4039</v>
      </c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hidden="1">
      <c r="A458" s="5">
        <v>4058</v>
      </c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hidden="1">
      <c r="A459" s="5">
        <v>4067</v>
      </c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hidden="1">
      <c r="A460" s="5">
        <v>4070</v>
      </c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hidden="1">
      <c r="A461" s="5">
        <v>4080</v>
      </c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hidden="1">
      <c r="A462" s="5">
        <v>4083</v>
      </c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hidden="1">
      <c r="A463" s="5">
        <v>4087</v>
      </c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hidden="1">
      <c r="A464" s="5">
        <v>4105</v>
      </c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hidden="1">
      <c r="A465" s="5">
        <v>4106</v>
      </c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hidden="1">
      <c r="A466" s="5">
        <v>4115</v>
      </c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hidden="1">
      <c r="A467" s="5">
        <v>4124</v>
      </c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hidden="1">
      <c r="A468" s="5">
        <v>4135</v>
      </c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hidden="1">
      <c r="A469" s="5">
        <v>4144</v>
      </c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hidden="1">
      <c r="A470" s="5">
        <v>4150</v>
      </c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hidden="1">
      <c r="A471" s="5">
        <v>4176</v>
      </c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hidden="1">
      <c r="A472" s="5">
        <v>4203</v>
      </c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hidden="1">
      <c r="A473" s="5">
        <v>4212</v>
      </c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hidden="1">
      <c r="A474" s="5">
        <v>4227</v>
      </c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hidden="1">
      <c r="A475" s="5">
        <v>4230</v>
      </c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hidden="1">
      <c r="A476" s="5">
        <v>4240</v>
      </c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hidden="1">
      <c r="A477" s="5">
        <v>4246</v>
      </c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hidden="1">
      <c r="A478" s="5">
        <v>4270</v>
      </c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hidden="1">
      <c r="A479" s="5">
        <v>4307</v>
      </c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hidden="1">
      <c r="A480" s="5">
        <v>4316</v>
      </c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hidden="1">
      <c r="A481" s="5">
        <v>4346</v>
      </c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hidden="1">
      <c r="A482" s="5">
        <v>4357</v>
      </c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hidden="1">
      <c r="A483" s="5">
        <v>4364</v>
      </c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hidden="1">
      <c r="A484" s="5">
        <v>4373</v>
      </c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hidden="1">
      <c r="A485" s="5">
        <v>4374</v>
      </c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hidden="1">
      <c r="A486" s="5">
        <v>4375</v>
      </c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hidden="1">
      <c r="A487" s="5">
        <v>4388</v>
      </c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hidden="1">
      <c r="A488" s="5">
        <v>4411</v>
      </c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hidden="1">
      <c r="A489" s="5">
        <v>4412</v>
      </c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hidden="1">
      <c r="A490" s="5">
        <v>4418</v>
      </c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hidden="1">
      <c r="A491" s="5">
        <v>4431</v>
      </c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hidden="1">
      <c r="A492" s="5">
        <v>4435</v>
      </c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hidden="1">
      <c r="A493" s="5">
        <v>4439</v>
      </c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hidden="1">
      <c r="A494" s="5">
        <v>4453</v>
      </c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hidden="1">
      <c r="A495" s="5">
        <v>4454</v>
      </c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hidden="1">
      <c r="A496" s="5">
        <v>4456</v>
      </c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hidden="1">
      <c r="A497" s="5">
        <v>4457</v>
      </c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hidden="1">
      <c r="A498" s="5">
        <v>4465</v>
      </c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hidden="1">
      <c r="A499" s="5">
        <v>4483</v>
      </c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hidden="1">
      <c r="A500" s="5">
        <v>4501</v>
      </c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hidden="1">
      <c r="A501" s="5">
        <v>4502</v>
      </c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hidden="1">
      <c r="A502" s="5">
        <v>4511</v>
      </c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hidden="1">
      <c r="A503" s="5">
        <v>4516</v>
      </c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hidden="1">
      <c r="A504" s="5">
        <v>4520</v>
      </c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hidden="1">
      <c r="A505" s="5">
        <v>4526</v>
      </c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hidden="1">
      <c r="A506" s="5">
        <v>4565</v>
      </c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hidden="1">
      <c r="A507" s="5">
        <v>4575</v>
      </c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hidden="1">
      <c r="A508" s="5">
        <v>4590</v>
      </c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hidden="1">
      <c r="A509" s="5">
        <v>4593</v>
      </c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hidden="1">
      <c r="A510" s="5">
        <v>4598</v>
      </c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hidden="1">
      <c r="A511" s="5">
        <v>4599</v>
      </c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hidden="1">
      <c r="A512" s="5">
        <v>4606</v>
      </c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hidden="1">
      <c r="A513" s="5">
        <v>4616</v>
      </c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hidden="1">
      <c r="A514" s="5">
        <v>4627</v>
      </c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hidden="1">
      <c r="A515" s="5">
        <v>4635</v>
      </c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hidden="1">
      <c r="A516" s="5">
        <v>4637</v>
      </c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hidden="1">
      <c r="A517" s="5">
        <v>4665</v>
      </c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hidden="1">
      <c r="A518" s="5">
        <v>4673</v>
      </c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hidden="1">
      <c r="A519" s="5">
        <v>4675</v>
      </c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hidden="1">
      <c r="A520" s="5">
        <v>4699</v>
      </c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hidden="1">
      <c r="A521" s="5">
        <v>4710</v>
      </c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hidden="1">
      <c r="A522" s="5">
        <v>4712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hidden="1">
      <c r="A523" s="5">
        <v>4717</v>
      </c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hidden="1">
      <c r="A524" s="5">
        <v>4719</v>
      </c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hidden="1">
      <c r="A525" s="5">
        <v>4732</v>
      </c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hidden="1">
      <c r="A526" s="5">
        <v>4747</v>
      </c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hidden="1">
      <c r="A527" s="5">
        <v>4753</v>
      </c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hidden="1">
      <c r="A528" s="5">
        <v>4754</v>
      </c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hidden="1">
      <c r="A529" s="5">
        <v>4756</v>
      </c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hidden="1">
      <c r="A530" s="5">
        <v>4761</v>
      </c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hidden="1">
      <c r="A531" s="5">
        <v>4768</v>
      </c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hidden="1">
      <c r="A532" s="5">
        <v>4769</v>
      </c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hidden="1">
      <c r="A533" s="5">
        <v>4770</v>
      </c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hidden="1">
      <c r="A534" s="5">
        <v>4801</v>
      </c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hidden="1">
      <c r="A535" s="5">
        <v>4811</v>
      </c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hidden="1">
      <c r="A536" s="5">
        <v>4821</v>
      </c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hidden="1">
      <c r="A537" s="5">
        <v>4833</v>
      </c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hidden="1">
      <c r="A538" s="5">
        <v>4840</v>
      </c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hidden="1">
      <c r="A539" s="5">
        <v>4843</v>
      </c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hidden="1">
      <c r="A540" s="5">
        <v>4847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hidden="1">
      <c r="A541" s="5">
        <v>4862</v>
      </c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hidden="1">
      <c r="A542" s="5">
        <v>4865</v>
      </c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hidden="1">
      <c r="A543" s="5">
        <v>4901</v>
      </c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hidden="1">
      <c r="A544" s="5">
        <v>4918</v>
      </c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hidden="1">
      <c r="A545" s="5">
        <v>4926</v>
      </c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hidden="1">
      <c r="A546" s="5">
        <v>4929</v>
      </c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hidden="1">
      <c r="A547" s="5">
        <v>4932</v>
      </c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hidden="1">
      <c r="A548" s="5">
        <v>4944</v>
      </c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hidden="1">
      <c r="A549" s="5">
        <v>4990</v>
      </c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hidden="1">
      <c r="A550" s="5">
        <v>5017</v>
      </c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hidden="1">
      <c r="A551" s="5">
        <v>5019</v>
      </c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hidden="1">
      <c r="A552" s="5">
        <v>5021</v>
      </c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hidden="1">
      <c r="A553" s="5">
        <v>5041</v>
      </c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hidden="1">
      <c r="A554" s="5">
        <v>5047</v>
      </c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hidden="1">
      <c r="A555" s="5">
        <v>5065</v>
      </c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hidden="1">
      <c r="A556" s="5">
        <v>5096</v>
      </c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hidden="1">
      <c r="A557" s="5">
        <v>5102</v>
      </c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hidden="1">
      <c r="A558" s="5">
        <v>5134</v>
      </c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hidden="1">
      <c r="A559" s="5">
        <v>5142</v>
      </c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hidden="1">
      <c r="A560" s="5">
        <v>5169</v>
      </c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hidden="1">
      <c r="A561" s="5">
        <v>5171</v>
      </c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hidden="1">
      <c r="A562" s="5">
        <v>5173</v>
      </c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hidden="1">
      <c r="A563" s="5">
        <v>5174</v>
      </c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hidden="1">
      <c r="A564" s="5">
        <v>5186</v>
      </c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hidden="1">
      <c r="A565" s="5">
        <v>5232</v>
      </c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hidden="1">
      <c r="A566" s="5">
        <v>5241</v>
      </c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hidden="1">
      <c r="A567" s="5">
        <v>5253</v>
      </c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hidden="1">
      <c r="A568" s="5">
        <v>5254</v>
      </c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hidden="1">
      <c r="A569" s="5">
        <v>5272</v>
      </c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hidden="1">
      <c r="A570" s="5">
        <v>5284</v>
      </c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hidden="1">
      <c r="A571" s="5">
        <v>5286</v>
      </c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hidden="1">
      <c r="A572" s="5">
        <v>5294</v>
      </c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hidden="1">
      <c r="A573" s="5">
        <v>5305</v>
      </c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hidden="1">
      <c r="A574" s="5">
        <v>5307</v>
      </c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hidden="1">
      <c r="A575" s="5">
        <v>5308</v>
      </c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hidden="1">
      <c r="A576" s="5">
        <v>5325</v>
      </c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hidden="1">
      <c r="A577" s="5">
        <v>5353</v>
      </c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hidden="1">
      <c r="A578" s="5">
        <v>5380</v>
      </c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hidden="1">
      <c r="A579" s="5">
        <v>5395</v>
      </c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hidden="1">
      <c r="A580" s="5">
        <v>5402</v>
      </c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hidden="1">
      <c r="A581" s="5">
        <v>5407</v>
      </c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hidden="1">
      <c r="A582" s="5">
        <v>5410</v>
      </c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hidden="1">
      <c r="A583" s="5">
        <v>5439</v>
      </c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hidden="1">
      <c r="A584" s="5">
        <v>5440</v>
      </c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hidden="1">
      <c r="A585" s="5">
        <v>5482</v>
      </c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hidden="1">
      <c r="A586" s="5">
        <v>5491</v>
      </c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hidden="1">
      <c r="A587" s="5">
        <v>5523</v>
      </c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hidden="1">
      <c r="A588" s="5">
        <v>5525</v>
      </c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hidden="1">
      <c r="A589" s="5">
        <v>5533</v>
      </c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hidden="1">
      <c r="A590" s="5">
        <v>5548</v>
      </c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hidden="1">
      <c r="A591" s="5">
        <v>5552</v>
      </c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hidden="1">
      <c r="A592" s="5">
        <v>5561</v>
      </c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hidden="1">
      <c r="A593" s="5">
        <v>5567</v>
      </c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hidden="1">
      <c r="A594" s="5">
        <v>5575</v>
      </c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hidden="1">
      <c r="A595" s="5">
        <v>5584</v>
      </c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2.7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2.7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">
      <c r="A600" s="26" t="s">
        <v>694</v>
      </c>
      <c r="B600" s="38">
        <f>COUNTIF(Operative[Città Airbnb],"Dublin")</f>
        <v>3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2.7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">
      <c r="A604" s="21" t="s">
        <v>661</v>
      </c>
      <c r="B604" s="21" t="s">
        <v>665</v>
      </c>
      <c r="C604" s="21" t="s">
        <v>662</v>
      </c>
      <c r="D604" s="38">
        <f>COUNT(B605:B820)</f>
        <v>216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hidden="1">
      <c r="A605" s="22">
        <v>5065</v>
      </c>
      <c r="B605" s="22">
        <v>5065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hidden="1">
      <c r="A606" s="22">
        <v>2304</v>
      </c>
      <c r="B606" s="22">
        <v>2304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hidden="1">
      <c r="A607" s="23">
        <v>2309</v>
      </c>
      <c r="B607" s="23">
        <v>2309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hidden="1">
      <c r="A608" s="23">
        <v>2312</v>
      </c>
      <c r="B608" s="23">
        <v>2312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hidden="1">
      <c r="A609" s="22">
        <v>2356</v>
      </c>
      <c r="B609" s="22">
        <v>2356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hidden="1">
      <c r="A610" s="23">
        <v>2370</v>
      </c>
      <c r="B610" s="23">
        <v>2370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hidden="1">
      <c r="A611" s="22">
        <v>2383</v>
      </c>
      <c r="B611" s="22">
        <v>2383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hidden="1">
      <c r="A612" s="23">
        <v>2426</v>
      </c>
      <c r="B612" s="23">
        <v>2426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hidden="1">
      <c r="A613" s="22">
        <v>2440</v>
      </c>
      <c r="B613" s="22">
        <v>2440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hidden="1">
      <c r="A614" s="22">
        <v>2445</v>
      </c>
      <c r="B614" s="22">
        <v>2445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hidden="1">
      <c r="A615" s="23">
        <v>2452</v>
      </c>
      <c r="B615" s="23">
        <v>2452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hidden="1">
      <c r="A616" s="22">
        <v>2498</v>
      </c>
      <c r="B616" s="22">
        <v>2498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hidden="1">
      <c r="A617" s="23">
        <v>2498</v>
      </c>
      <c r="B617" s="23">
        <v>2503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hidden="1">
      <c r="A618" s="23">
        <v>2503</v>
      </c>
      <c r="B618" s="23">
        <v>2517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hidden="1">
      <c r="A619" s="23">
        <v>2517</v>
      </c>
      <c r="B619" s="22">
        <v>2521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hidden="1">
      <c r="A620" s="22">
        <v>2521</v>
      </c>
      <c r="B620" s="23">
        <v>2523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hidden="1">
      <c r="A621" s="23">
        <v>2523</v>
      </c>
      <c r="B621" s="23">
        <v>2531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hidden="1">
      <c r="A622" s="23">
        <v>2531</v>
      </c>
      <c r="B622" s="22">
        <v>2560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hidden="1">
      <c r="A623" s="22">
        <v>2560</v>
      </c>
      <c r="B623" s="22">
        <v>2565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hidden="1">
      <c r="A624" s="22">
        <v>2565</v>
      </c>
      <c r="B624" s="23">
        <v>2582</v>
      </c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hidden="1">
      <c r="A625" s="23">
        <v>2582</v>
      </c>
      <c r="B625" s="23">
        <v>2608</v>
      </c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hidden="1">
      <c r="A626" s="23">
        <v>2608</v>
      </c>
      <c r="B626" s="22">
        <v>2611</v>
      </c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hidden="1">
      <c r="A627" s="22">
        <v>2611</v>
      </c>
      <c r="B627" s="22">
        <v>2629</v>
      </c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hidden="1">
      <c r="A628" s="22">
        <v>2629</v>
      </c>
      <c r="B628" s="23">
        <v>2631</v>
      </c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hidden="1">
      <c r="A629" s="23">
        <v>2631</v>
      </c>
      <c r="B629" s="22">
        <v>2640</v>
      </c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hidden="1">
      <c r="A630" s="22">
        <v>2640</v>
      </c>
      <c r="B630" s="23">
        <v>2653</v>
      </c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hidden="1">
      <c r="A631" s="23">
        <v>2653</v>
      </c>
      <c r="B631" s="22">
        <v>2657</v>
      </c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hidden="1">
      <c r="A632" s="22">
        <v>2657</v>
      </c>
      <c r="B632" s="22">
        <v>2672</v>
      </c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hidden="1">
      <c r="A633" s="22">
        <v>2672</v>
      </c>
      <c r="B633" s="22">
        <v>2674</v>
      </c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hidden="1">
      <c r="A634" s="22">
        <v>2674</v>
      </c>
      <c r="B634" s="23">
        <v>2680</v>
      </c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hidden="1">
      <c r="A635" s="23">
        <v>2680</v>
      </c>
      <c r="B635" s="22">
        <v>2688</v>
      </c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hidden="1">
      <c r="A636" s="22">
        <v>2688</v>
      </c>
      <c r="B636" s="23">
        <v>2731</v>
      </c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hidden="1">
      <c r="A637" s="23">
        <v>2731</v>
      </c>
      <c r="B637" s="23">
        <v>2739</v>
      </c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hidden="1">
      <c r="A638" s="23">
        <v>2739</v>
      </c>
      <c r="B638" s="22">
        <v>2786</v>
      </c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hidden="1">
      <c r="A639" s="22">
        <v>2786</v>
      </c>
      <c r="B639" s="23">
        <v>2792</v>
      </c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hidden="1">
      <c r="A640" s="23">
        <v>2792</v>
      </c>
      <c r="B640" s="22">
        <v>2798</v>
      </c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hidden="1">
      <c r="A641" s="22">
        <v>2798</v>
      </c>
      <c r="B641" s="22">
        <v>2800</v>
      </c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hidden="1">
      <c r="A642" s="22">
        <v>2800</v>
      </c>
      <c r="B642" s="22">
        <v>2810</v>
      </c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hidden="1">
      <c r="A643" s="23">
        <v>2800</v>
      </c>
      <c r="B643" s="23">
        <v>2841</v>
      </c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hidden="1">
      <c r="A644" s="22">
        <v>2810</v>
      </c>
      <c r="B644" s="23">
        <v>2844</v>
      </c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hidden="1">
      <c r="A645" s="23">
        <v>2841</v>
      </c>
      <c r="B645" s="23">
        <v>2845</v>
      </c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hidden="1">
      <c r="A646" s="23">
        <v>2844</v>
      </c>
      <c r="B646" s="22">
        <v>2888</v>
      </c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hidden="1">
      <c r="A647" s="23">
        <v>2845</v>
      </c>
      <c r="B647" s="22">
        <v>2918</v>
      </c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hidden="1">
      <c r="A648" s="22">
        <v>2888</v>
      </c>
      <c r="B648" s="22">
        <v>2966</v>
      </c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hidden="1">
      <c r="A649" s="23">
        <v>2888</v>
      </c>
      <c r="B649" s="22">
        <v>2998</v>
      </c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hidden="1">
      <c r="A650" s="22">
        <v>2918</v>
      </c>
      <c r="B650" s="23">
        <v>3005</v>
      </c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hidden="1">
      <c r="A651" s="22">
        <v>2966</v>
      </c>
      <c r="B651" s="23">
        <v>3011</v>
      </c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hidden="1">
      <c r="A652" s="22">
        <v>2998</v>
      </c>
      <c r="B652" s="23">
        <v>3022</v>
      </c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hidden="1">
      <c r="A653" s="23">
        <v>3005</v>
      </c>
      <c r="B653" s="23">
        <v>3074</v>
      </c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hidden="1">
      <c r="A654" s="23">
        <v>3011</v>
      </c>
      <c r="B654" s="23">
        <v>3092</v>
      </c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hidden="1">
      <c r="A655" s="23">
        <v>3022</v>
      </c>
      <c r="B655" s="22">
        <v>3123</v>
      </c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hidden="1">
      <c r="A656" s="23">
        <v>3074</v>
      </c>
      <c r="B656" s="22">
        <v>3128</v>
      </c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hidden="1">
      <c r="A657" s="23">
        <v>3092</v>
      </c>
      <c r="B657" s="23">
        <v>3144</v>
      </c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hidden="1">
      <c r="A658" s="22">
        <v>3123</v>
      </c>
      <c r="B658" s="23">
        <v>3150</v>
      </c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hidden="1">
      <c r="A659" s="22">
        <v>3128</v>
      </c>
      <c r="B659" s="23">
        <v>3151</v>
      </c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hidden="1">
      <c r="A660" s="23">
        <v>3144</v>
      </c>
      <c r="B660" s="22">
        <v>3188</v>
      </c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hidden="1">
      <c r="A661" s="23">
        <v>3150</v>
      </c>
      <c r="B661" s="22">
        <v>3233</v>
      </c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hidden="1">
      <c r="A662" s="23">
        <v>3151</v>
      </c>
      <c r="B662" s="23">
        <v>3239</v>
      </c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hidden="1">
      <c r="A663" s="22">
        <v>3188</v>
      </c>
      <c r="B663" s="23">
        <v>3252</v>
      </c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hidden="1">
      <c r="A664" s="22">
        <v>3233</v>
      </c>
      <c r="B664" s="23">
        <v>3273</v>
      </c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hidden="1">
      <c r="A665" s="23">
        <v>3239</v>
      </c>
      <c r="B665" s="23">
        <v>3275</v>
      </c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hidden="1">
      <c r="A666" s="23">
        <v>3252</v>
      </c>
      <c r="B666" s="22">
        <v>3294</v>
      </c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hidden="1">
      <c r="A667" s="23">
        <v>3273</v>
      </c>
      <c r="B667" s="22">
        <v>3314</v>
      </c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hidden="1">
      <c r="A668" s="23">
        <v>3275</v>
      </c>
      <c r="B668" s="22">
        <v>3319</v>
      </c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hidden="1">
      <c r="A669" s="22">
        <v>3294</v>
      </c>
      <c r="B669" s="23">
        <v>3324</v>
      </c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hidden="1">
      <c r="A670" s="22">
        <v>3314</v>
      </c>
      <c r="B670" s="23">
        <v>3355</v>
      </c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hidden="1">
      <c r="A671" s="22">
        <v>3319</v>
      </c>
      <c r="B671" s="23">
        <v>3357</v>
      </c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hidden="1">
      <c r="A672" s="23">
        <v>3324</v>
      </c>
      <c r="B672" s="22">
        <v>3366</v>
      </c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hidden="1">
      <c r="A673" s="23">
        <v>3355</v>
      </c>
      <c r="B673" s="22">
        <v>3368</v>
      </c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hidden="1">
      <c r="A674" s="23">
        <v>3357</v>
      </c>
      <c r="B674" s="23">
        <v>3413</v>
      </c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hidden="1">
      <c r="A675" s="22">
        <v>3366</v>
      </c>
      <c r="B675" s="23">
        <v>3445</v>
      </c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hidden="1">
      <c r="A676" s="22">
        <v>3368</v>
      </c>
      <c r="B676" s="22">
        <v>3470</v>
      </c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hidden="1">
      <c r="A677" s="23">
        <v>3413</v>
      </c>
      <c r="B677" s="23">
        <v>3474</v>
      </c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hidden="1">
      <c r="A678" s="23">
        <v>3445</v>
      </c>
      <c r="B678" s="22">
        <v>3527</v>
      </c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hidden="1">
      <c r="A679" s="22">
        <v>3470</v>
      </c>
      <c r="B679" s="22">
        <v>3532</v>
      </c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hidden="1">
      <c r="A680" s="23">
        <v>3474</v>
      </c>
      <c r="B680" s="23">
        <v>3535</v>
      </c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hidden="1">
      <c r="A681" s="23">
        <v>3474</v>
      </c>
      <c r="B681" s="22">
        <v>3549</v>
      </c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hidden="1">
      <c r="A682" s="22">
        <v>3527</v>
      </c>
      <c r="B682" s="22">
        <v>3552</v>
      </c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hidden="1">
      <c r="A683" s="22">
        <v>3527</v>
      </c>
      <c r="B683" s="22">
        <v>3561</v>
      </c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hidden="1">
      <c r="A684" s="22">
        <v>3532</v>
      </c>
      <c r="B684" s="23">
        <v>3570</v>
      </c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hidden="1">
      <c r="A685" s="23">
        <v>3535</v>
      </c>
      <c r="B685" s="22">
        <v>3576</v>
      </c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hidden="1">
      <c r="A686" s="22">
        <v>3549</v>
      </c>
      <c r="B686" s="22">
        <v>3580</v>
      </c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hidden="1">
      <c r="A687" s="22">
        <v>3552</v>
      </c>
      <c r="B687" s="22">
        <v>3585</v>
      </c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hidden="1">
      <c r="A688" s="22">
        <v>3561</v>
      </c>
      <c r="B688" s="22">
        <v>3586</v>
      </c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hidden="1">
      <c r="A689" s="23">
        <v>3570</v>
      </c>
      <c r="B689" s="23">
        <v>3610</v>
      </c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hidden="1">
      <c r="A690" s="22">
        <v>3576</v>
      </c>
      <c r="B690" s="22">
        <v>3617</v>
      </c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hidden="1">
      <c r="A691" s="22">
        <v>3580</v>
      </c>
      <c r="B691" s="23">
        <v>3624</v>
      </c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hidden="1">
      <c r="A692" s="22">
        <v>3585</v>
      </c>
      <c r="B692" s="22">
        <v>3637</v>
      </c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hidden="1">
      <c r="A693" s="22">
        <v>3585</v>
      </c>
      <c r="B693" s="23">
        <v>3640</v>
      </c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hidden="1">
      <c r="A694" s="22">
        <v>3586</v>
      </c>
      <c r="B694" s="23">
        <v>3648</v>
      </c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hidden="1">
      <c r="A695" s="23">
        <v>3610</v>
      </c>
      <c r="B695" s="23">
        <v>3651</v>
      </c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hidden="1">
      <c r="A696" s="22">
        <v>3617</v>
      </c>
      <c r="B696" s="23">
        <v>3658</v>
      </c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hidden="1">
      <c r="A697" s="23">
        <v>3624</v>
      </c>
      <c r="B697" s="22">
        <v>3660</v>
      </c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hidden="1">
      <c r="A698" s="22">
        <v>3637</v>
      </c>
      <c r="B698" s="22">
        <v>3755</v>
      </c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hidden="1">
      <c r="A699" s="23">
        <v>3640</v>
      </c>
      <c r="B699" s="22">
        <v>3783</v>
      </c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hidden="1">
      <c r="A700" s="23">
        <v>3648</v>
      </c>
      <c r="B700" s="23">
        <v>3789</v>
      </c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hidden="1">
      <c r="A701" s="23">
        <v>3651</v>
      </c>
      <c r="B701" s="23">
        <v>3804</v>
      </c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hidden="1">
      <c r="A702" s="23">
        <v>3658</v>
      </c>
      <c r="B702" s="23">
        <v>3813</v>
      </c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hidden="1">
      <c r="A703" s="22">
        <v>3660</v>
      </c>
      <c r="B703" s="23">
        <v>3823</v>
      </c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hidden="1">
      <c r="A704" s="22">
        <v>3755</v>
      </c>
      <c r="B704" s="23">
        <v>3838</v>
      </c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hidden="1">
      <c r="A705" s="22">
        <v>3783</v>
      </c>
      <c r="B705" s="22">
        <v>3866</v>
      </c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hidden="1">
      <c r="A706" s="23">
        <v>3789</v>
      </c>
      <c r="B706" s="23">
        <v>3875</v>
      </c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hidden="1">
      <c r="A707" s="22">
        <v>3789</v>
      </c>
      <c r="B707" s="22">
        <v>3884</v>
      </c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hidden="1">
      <c r="A708" s="23">
        <v>3804</v>
      </c>
      <c r="B708" s="23">
        <v>3903</v>
      </c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hidden="1">
      <c r="A709" s="23">
        <v>3813</v>
      </c>
      <c r="B709" s="22">
        <v>3921</v>
      </c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hidden="1">
      <c r="A710" s="23">
        <v>3823</v>
      </c>
      <c r="B710" s="22">
        <v>3924</v>
      </c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hidden="1">
      <c r="A711" s="23">
        <v>3838</v>
      </c>
      <c r="B711" s="22">
        <v>3986</v>
      </c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hidden="1">
      <c r="A712" s="22">
        <v>3866</v>
      </c>
      <c r="B712" s="22">
        <v>4023</v>
      </c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hidden="1">
      <c r="A713" s="23">
        <v>3875</v>
      </c>
      <c r="B713" s="22">
        <v>4024</v>
      </c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hidden="1">
      <c r="A714" s="22">
        <v>3884</v>
      </c>
      <c r="B714" s="22">
        <v>4034</v>
      </c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hidden="1">
      <c r="A715" s="23">
        <v>3903</v>
      </c>
      <c r="B715" s="23">
        <v>4039</v>
      </c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hidden="1">
      <c r="A716" s="22">
        <v>3921</v>
      </c>
      <c r="B716" s="22">
        <v>4058</v>
      </c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hidden="1">
      <c r="A717" s="22">
        <v>3924</v>
      </c>
      <c r="B717" s="23">
        <v>4067</v>
      </c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hidden="1">
      <c r="A718" s="22">
        <v>3986</v>
      </c>
      <c r="B718" s="23">
        <v>4070</v>
      </c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hidden="1">
      <c r="A719" s="22">
        <v>4023</v>
      </c>
      <c r="B719" s="23">
        <v>4080</v>
      </c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hidden="1">
      <c r="A720" s="22">
        <v>4024</v>
      </c>
      <c r="B720" s="23">
        <v>4083</v>
      </c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hidden="1">
      <c r="A721" s="22">
        <v>4034</v>
      </c>
      <c r="B721" s="23">
        <v>4087</v>
      </c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hidden="1">
      <c r="A722" s="23">
        <v>4039</v>
      </c>
      <c r="B722" s="22">
        <v>4105</v>
      </c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hidden="1">
      <c r="A723" s="22">
        <v>4058</v>
      </c>
      <c r="B723" s="22">
        <v>4106</v>
      </c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hidden="1">
      <c r="A724" s="23">
        <v>4067</v>
      </c>
      <c r="B724" s="23">
        <v>4124</v>
      </c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hidden="1">
      <c r="A725" s="23">
        <v>4070</v>
      </c>
      <c r="B725" s="22">
        <v>4135</v>
      </c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hidden="1">
      <c r="A726" s="23">
        <v>4080</v>
      </c>
      <c r="B726" s="22">
        <v>4144</v>
      </c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hidden="1">
      <c r="A727" s="23">
        <v>4083</v>
      </c>
      <c r="B727" s="23">
        <v>4150</v>
      </c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hidden="1">
      <c r="A728" s="23">
        <v>4087</v>
      </c>
      <c r="B728" s="23">
        <v>4176</v>
      </c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hidden="1">
      <c r="A729" s="22">
        <v>4105</v>
      </c>
      <c r="B729" s="22">
        <v>4203</v>
      </c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hidden="1">
      <c r="A730" s="22">
        <v>4106</v>
      </c>
      <c r="B730" s="22">
        <v>4212</v>
      </c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hidden="1">
      <c r="A731" s="23">
        <v>4124</v>
      </c>
      <c r="B731" s="22">
        <v>4230</v>
      </c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hidden="1">
      <c r="A732" s="22">
        <v>4135</v>
      </c>
      <c r="B732" s="23">
        <v>4240</v>
      </c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hidden="1">
      <c r="A733" s="22">
        <v>4144</v>
      </c>
      <c r="B733" s="23">
        <v>4270</v>
      </c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hidden="1">
      <c r="A734" s="23">
        <v>4150</v>
      </c>
      <c r="B734" s="23">
        <v>4307</v>
      </c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hidden="1">
      <c r="A735" s="23">
        <v>4176</v>
      </c>
      <c r="B735" s="22">
        <v>4346</v>
      </c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hidden="1">
      <c r="A736" s="22">
        <v>4203</v>
      </c>
      <c r="B736" s="23">
        <v>4364</v>
      </c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hidden="1">
      <c r="A737" s="22">
        <v>4203</v>
      </c>
      <c r="B737" s="23">
        <v>4374</v>
      </c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hidden="1">
      <c r="A738" s="22">
        <v>4212</v>
      </c>
      <c r="B738" s="22">
        <v>4375</v>
      </c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hidden="1">
      <c r="A739" s="22">
        <v>4230</v>
      </c>
      <c r="B739" s="22">
        <v>4388</v>
      </c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hidden="1">
      <c r="A740" s="23">
        <v>4240</v>
      </c>
      <c r="B740" s="22">
        <v>4411</v>
      </c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hidden="1">
      <c r="A741" s="23">
        <v>4270</v>
      </c>
      <c r="B741" s="22">
        <v>4412</v>
      </c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hidden="1">
      <c r="A742" s="23">
        <v>4307</v>
      </c>
      <c r="B742" s="23">
        <v>4418</v>
      </c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hidden="1">
      <c r="A743" s="22">
        <v>4346</v>
      </c>
      <c r="B743" s="23">
        <v>4431</v>
      </c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hidden="1">
      <c r="A744" s="23">
        <v>4364</v>
      </c>
      <c r="B744" s="22">
        <v>4435</v>
      </c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hidden="1">
      <c r="A745" s="23">
        <v>4374</v>
      </c>
      <c r="B745" s="22">
        <v>4439</v>
      </c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hidden="1">
      <c r="A746" s="22">
        <v>4375</v>
      </c>
      <c r="B746" s="23">
        <v>4453</v>
      </c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hidden="1">
      <c r="A747" s="22">
        <v>4388</v>
      </c>
      <c r="B747" s="22">
        <v>4465</v>
      </c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hidden="1">
      <c r="A748" s="22">
        <v>4411</v>
      </c>
      <c r="B748" s="22">
        <v>4501</v>
      </c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hidden="1">
      <c r="A749" s="22">
        <v>4412</v>
      </c>
      <c r="B749" s="22">
        <v>4502</v>
      </c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hidden="1">
      <c r="A750" s="23">
        <v>4418</v>
      </c>
      <c r="B750" s="22">
        <v>4511</v>
      </c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hidden="1">
      <c r="A751" s="23">
        <v>4431</v>
      </c>
      <c r="B751" s="23">
        <v>4516</v>
      </c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hidden="1">
      <c r="A752" s="22">
        <v>4435</v>
      </c>
      <c r="B752" s="23">
        <v>4520</v>
      </c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hidden="1">
      <c r="A753" s="22">
        <v>4439</v>
      </c>
      <c r="B753" s="23">
        <v>4526</v>
      </c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hidden="1">
      <c r="A754" s="23">
        <v>4453</v>
      </c>
      <c r="B754" s="22">
        <v>4565</v>
      </c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hidden="1">
      <c r="A755" s="22">
        <v>4465</v>
      </c>
      <c r="B755" s="23">
        <v>4575</v>
      </c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hidden="1">
      <c r="A756" s="22">
        <v>4501</v>
      </c>
      <c r="B756" s="22">
        <v>4590</v>
      </c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hidden="1">
      <c r="A757" s="22">
        <v>4502</v>
      </c>
      <c r="B757" s="22">
        <v>4593</v>
      </c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hidden="1">
      <c r="A758" s="22">
        <v>4511</v>
      </c>
      <c r="B758" s="23">
        <v>4598</v>
      </c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hidden="1">
      <c r="A759" s="23">
        <v>4516</v>
      </c>
      <c r="B759" s="23">
        <v>4599</v>
      </c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hidden="1">
      <c r="A760" s="23">
        <v>4520</v>
      </c>
      <c r="B760" s="23">
        <v>4606</v>
      </c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hidden="1">
      <c r="A761" s="23">
        <v>4526</v>
      </c>
      <c r="B761" s="23">
        <v>4616</v>
      </c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hidden="1">
      <c r="A762" s="22">
        <v>4565</v>
      </c>
      <c r="B762" s="22">
        <v>4627</v>
      </c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hidden="1">
      <c r="A763" s="23">
        <v>4575</v>
      </c>
      <c r="B763" s="22">
        <v>4637</v>
      </c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hidden="1">
      <c r="A764" s="22">
        <v>4590</v>
      </c>
      <c r="B764" s="23">
        <v>4665</v>
      </c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hidden="1">
      <c r="A765" s="22">
        <v>4593</v>
      </c>
      <c r="B765" s="23">
        <v>4675</v>
      </c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hidden="1">
      <c r="A766" s="23">
        <v>4598</v>
      </c>
      <c r="B766" s="22">
        <v>4699</v>
      </c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hidden="1">
      <c r="A767" s="23">
        <v>4599</v>
      </c>
      <c r="B767" s="23">
        <v>4710</v>
      </c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hidden="1">
      <c r="A768" s="23">
        <v>4606</v>
      </c>
      <c r="B768" s="22">
        <v>4712</v>
      </c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hidden="1">
      <c r="A769" s="23">
        <v>4616</v>
      </c>
      <c r="B769" s="22">
        <v>4719</v>
      </c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hidden="1">
      <c r="A770" s="22">
        <v>4627</v>
      </c>
      <c r="B770" s="22">
        <v>4753</v>
      </c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hidden="1">
      <c r="A771" s="22">
        <v>4637</v>
      </c>
      <c r="B771" s="22">
        <v>4754</v>
      </c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hidden="1">
      <c r="A772" s="23">
        <v>4665</v>
      </c>
      <c r="B772" s="22">
        <v>4756</v>
      </c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hidden="1">
      <c r="A773" s="23">
        <v>4675</v>
      </c>
      <c r="B773" s="23">
        <v>4761</v>
      </c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hidden="1">
      <c r="A774" s="22">
        <v>4699</v>
      </c>
      <c r="B774" s="23">
        <v>4769</v>
      </c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hidden="1">
      <c r="A775" s="23">
        <v>4710</v>
      </c>
      <c r="B775" s="22">
        <v>4770</v>
      </c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hidden="1">
      <c r="A776" s="22">
        <v>4712</v>
      </c>
      <c r="B776" s="22">
        <v>4801</v>
      </c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hidden="1">
      <c r="A777" s="22">
        <v>4719</v>
      </c>
      <c r="B777" s="22">
        <v>4811</v>
      </c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hidden="1">
      <c r="A778" s="22">
        <v>4753</v>
      </c>
      <c r="B778" s="23">
        <v>4821</v>
      </c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hidden="1">
      <c r="A779" s="22">
        <v>4754</v>
      </c>
      <c r="B779" s="23">
        <v>4833</v>
      </c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hidden="1">
      <c r="A780" s="22">
        <v>4756</v>
      </c>
      <c r="B780" s="22">
        <v>4843</v>
      </c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hidden="1">
      <c r="A781" s="23">
        <v>4761</v>
      </c>
      <c r="B781" s="22">
        <v>4901</v>
      </c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hidden="1">
      <c r="A782" s="23">
        <v>4769</v>
      </c>
      <c r="B782" s="22">
        <v>4918</v>
      </c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hidden="1">
      <c r="A783" s="22">
        <v>4770</v>
      </c>
      <c r="B783" s="22">
        <v>4926</v>
      </c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hidden="1">
      <c r="A784" s="22">
        <v>4801</v>
      </c>
      <c r="B784" s="23">
        <v>4932</v>
      </c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hidden="1">
      <c r="A785" s="22">
        <v>4811</v>
      </c>
      <c r="B785" s="23">
        <v>4944</v>
      </c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hidden="1">
      <c r="A786" s="23">
        <v>4821</v>
      </c>
      <c r="B786" s="22">
        <v>4990</v>
      </c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hidden="1">
      <c r="A787" s="23">
        <v>4833</v>
      </c>
      <c r="B787" s="22">
        <v>5017</v>
      </c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hidden="1">
      <c r="A788" s="22">
        <v>4843</v>
      </c>
      <c r="B788" s="23">
        <v>5019</v>
      </c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hidden="1">
      <c r="A789" s="22">
        <v>4901</v>
      </c>
      <c r="B789" s="23">
        <v>5021</v>
      </c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hidden="1">
      <c r="A790" s="22">
        <v>4918</v>
      </c>
      <c r="B790" s="23">
        <v>5047</v>
      </c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hidden="1">
      <c r="A791" s="22">
        <v>4918</v>
      </c>
      <c r="B791" s="22">
        <v>5142</v>
      </c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hidden="1">
      <c r="A792" s="22">
        <v>4926</v>
      </c>
      <c r="B792" s="23">
        <v>5169</v>
      </c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hidden="1">
      <c r="A793" s="23">
        <v>4932</v>
      </c>
      <c r="B793" s="22">
        <v>5173</v>
      </c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hidden="1">
      <c r="A794" s="23">
        <v>4944</v>
      </c>
      <c r="B794" s="23">
        <v>5174</v>
      </c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hidden="1">
      <c r="A795" s="22">
        <v>4990</v>
      </c>
      <c r="B795" s="22">
        <v>5186</v>
      </c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hidden="1">
      <c r="A796" s="22">
        <v>5017</v>
      </c>
      <c r="B796" s="22">
        <v>5232</v>
      </c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hidden="1">
      <c r="A797" s="23">
        <v>5019</v>
      </c>
      <c r="B797" s="23">
        <v>5241</v>
      </c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hidden="1">
      <c r="A798" s="23">
        <v>5021</v>
      </c>
      <c r="B798" s="23">
        <v>5253</v>
      </c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hidden="1">
      <c r="A799" s="23">
        <v>5047</v>
      </c>
      <c r="B799" s="22">
        <v>5284</v>
      </c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hidden="1">
      <c r="A800" s="22">
        <v>5142</v>
      </c>
      <c r="B800" s="23">
        <v>5286</v>
      </c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hidden="1">
      <c r="A801" s="23">
        <v>5169</v>
      </c>
      <c r="B801" s="23">
        <v>5294</v>
      </c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hidden="1">
      <c r="A802" s="22">
        <v>5173</v>
      </c>
      <c r="B802" s="22">
        <v>5305</v>
      </c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hidden="1">
      <c r="A803" s="23">
        <v>5174</v>
      </c>
      <c r="B803" s="23">
        <v>5307</v>
      </c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hidden="1">
      <c r="A804" s="22">
        <v>5186</v>
      </c>
      <c r="B804" s="23">
        <v>5308</v>
      </c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hidden="1">
      <c r="A805" s="22">
        <v>5232</v>
      </c>
      <c r="B805" s="22">
        <v>5353</v>
      </c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hidden="1">
      <c r="A806" s="23">
        <v>5241</v>
      </c>
      <c r="B806" s="23">
        <v>5380</v>
      </c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hidden="1">
      <c r="A807" s="23">
        <v>5253</v>
      </c>
      <c r="B807" s="23">
        <v>5402</v>
      </c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hidden="1">
      <c r="A808" s="22">
        <v>5284</v>
      </c>
      <c r="B808" s="23">
        <v>5407</v>
      </c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hidden="1">
      <c r="A809" s="23">
        <v>5286</v>
      </c>
      <c r="B809" s="22">
        <v>5440</v>
      </c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hidden="1">
      <c r="A810" s="23">
        <v>5294</v>
      </c>
      <c r="B810" s="23">
        <v>5482</v>
      </c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hidden="1">
      <c r="A811" s="22">
        <v>5305</v>
      </c>
      <c r="B811" s="23">
        <v>5491</v>
      </c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hidden="1">
      <c r="A812" s="23">
        <v>5307</v>
      </c>
      <c r="B812" s="22">
        <v>5523</v>
      </c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hidden="1">
      <c r="A813" s="23">
        <v>5308</v>
      </c>
      <c r="B813" s="23">
        <v>5525</v>
      </c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hidden="1">
      <c r="A814" s="22">
        <v>5353</v>
      </c>
      <c r="B814" s="23">
        <v>5533</v>
      </c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hidden="1">
      <c r="A815" s="23">
        <v>5380</v>
      </c>
      <c r="B815" s="22">
        <v>5548</v>
      </c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hidden="1">
      <c r="A816" s="23">
        <v>5402</v>
      </c>
      <c r="B816" s="23">
        <v>5552</v>
      </c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hidden="1">
      <c r="A817" s="23">
        <v>5407</v>
      </c>
      <c r="B817" s="23">
        <v>5561</v>
      </c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hidden="1">
      <c r="A818" s="22">
        <v>5440</v>
      </c>
      <c r="B818" s="23">
        <v>5567</v>
      </c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hidden="1">
      <c r="A819" s="23">
        <v>5482</v>
      </c>
      <c r="B819" s="22">
        <v>5575</v>
      </c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hidden="1">
      <c r="A820" s="23">
        <v>5491</v>
      </c>
      <c r="B820" s="22">
        <v>5584</v>
      </c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hidden="1">
      <c r="A821" s="22">
        <v>5523</v>
      </c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hidden="1">
      <c r="A822" s="23">
        <v>5525</v>
      </c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hidden="1">
      <c r="A823" s="23">
        <v>5533</v>
      </c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hidden="1">
      <c r="A824" s="22">
        <v>5548</v>
      </c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hidden="1">
      <c r="A825" s="23">
        <v>5552</v>
      </c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hidden="1">
      <c r="A826" s="23">
        <v>5561</v>
      </c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hidden="1">
      <c r="A827" s="23">
        <v>5567</v>
      </c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hidden="1">
      <c r="A828" s="22">
        <v>5575</v>
      </c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hidden="1">
      <c r="A829" s="22">
        <v>5584</v>
      </c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2.7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">
      <c r="A833" s="21" t="s">
        <v>663</v>
      </c>
      <c r="B833" s="21" t="s">
        <v>664</v>
      </c>
      <c r="C833" s="21" t="s">
        <v>662</v>
      </c>
      <c r="D833" s="38">
        <f>ROWS(B834:B879)</f>
        <v>46</v>
      </c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hidden="1">
      <c r="A834" s="22">
        <v>2309</v>
      </c>
      <c r="B834" s="22">
        <v>2309</v>
      </c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hidden="1">
      <c r="A835" s="23">
        <v>2569</v>
      </c>
      <c r="B835" s="23">
        <v>2569</v>
      </c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hidden="1">
      <c r="A836" s="23">
        <v>2629</v>
      </c>
      <c r="B836" s="23">
        <v>2629</v>
      </c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hidden="1">
      <c r="A837" s="22">
        <v>2722</v>
      </c>
      <c r="B837" s="22">
        <v>2722</v>
      </c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hidden="1">
      <c r="A838" s="22">
        <v>2792</v>
      </c>
      <c r="B838" s="22">
        <v>2792</v>
      </c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hidden="1">
      <c r="A839" s="23">
        <v>2810</v>
      </c>
      <c r="B839" s="23">
        <v>2810</v>
      </c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hidden="1">
      <c r="A840" s="22">
        <v>2888</v>
      </c>
      <c r="B840" s="22">
        <v>2888</v>
      </c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hidden="1">
      <c r="A841" s="23">
        <v>3133</v>
      </c>
      <c r="B841" s="23">
        <v>3133</v>
      </c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hidden="1">
      <c r="A842" s="22">
        <v>3239</v>
      </c>
      <c r="B842" s="22">
        <v>3239</v>
      </c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hidden="1">
      <c r="A843" s="23">
        <v>3252</v>
      </c>
      <c r="B843" s="23">
        <v>3252</v>
      </c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hidden="1">
      <c r="A844" s="22">
        <v>3324</v>
      </c>
      <c r="B844" s="22">
        <v>3324</v>
      </c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hidden="1">
      <c r="A845" s="23">
        <v>3357</v>
      </c>
      <c r="B845" s="23">
        <v>3357</v>
      </c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hidden="1">
      <c r="A846" s="23">
        <v>3527</v>
      </c>
      <c r="B846" s="23">
        <v>3527</v>
      </c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hidden="1">
      <c r="A847" s="22">
        <v>3532</v>
      </c>
      <c r="B847" s="22">
        <v>3532</v>
      </c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hidden="1">
      <c r="A848" s="23">
        <v>3561</v>
      </c>
      <c r="B848" s="23">
        <v>3561</v>
      </c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hidden="1">
      <c r="A849" s="22">
        <v>3586</v>
      </c>
      <c r="B849" s="22">
        <v>3586</v>
      </c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hidden="1">
      <c r="A850" s="22">
        <v>3614</v>
      </c>
      <c r="B850" s="22">
        <v>3614</v>
      </c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hidden="1">
      <c r="A851" s="22">
        <v>3660</v>
      </c>
      <c r="B851" s="22">
        <v>3660</v>
      </c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hidden="1">
      <c r="A852" s="23">
        <v>3783</v>
      </c>
      <c r="B852" s="23">
        <v>3783</v>
      </c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hidden="1">
      <c r="A853" s="22">
        <v>3789</v>
      </c>
      <c r="B853" s="22">
        <v>3789</v>
      </c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hidden="1">
      <c r="A854" s="23">
        <v>3804</v>
      </c>
      <c r="B854" s="23">
        <v>3804</v>
      </c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hidden="1">
      <c r="A855" s="23">
        <v>3924</v>
      </c>
      <c r="B855" s="23">
        <v>3924</v>
      </c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hidden="1">
      <c r="A856" s="23">
        <v>4144</v>
      </c>
      <c r="B856" s="23">
        <v>4144</v>
      </c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hidden="1">
      <c r="A857" s="22">
        <v>4375</v>
      </c>
      <c r="B857" s="22">
        <v>4375</v>
      </c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hidden="1">
      <c r="A858" s="22">
        <v>4431</v>
      </c>
      <c r="B858" s="22">
        <v>4431</v>
      </c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hidden="1">
      <c r="A859" s="23">
        <v>4593</v>
      </c>
      <c r="B859" s="23">
        <v>4593</v>
      </c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hidden="1">
      <c r="A860" s="23">
        <v>4627</v>
      </c>
      <c r="B860" s="23">
        <v>4627</v>
      </c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hidden="1">
      <c r="A861" s="23">
        <v>4673</v>
      </c>
      <c r="B861" s="23">
        <v>4673</v>
      </c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hidden="1">
      <c r="A862" s="22">
        <v>4699</v>
      </c>
      <c r="B862" s="22">
        <v>4699</v>
      </c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hidden="1">
      <c r="A863" s="23">
        <v>4769</v>
      </c>
      <c r="B863" s="23">
        <v>4769</v>
      </c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hidden="1">
      <c r="A864" s="22">
        <v>4862</v>
      </c>
      <c r="B864" s="22">
        <v>4862</v>
      </c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hidden="1">
      <c r="A865" s="22">
        <v>4918</v>
      </c>
      <c r="B865" s="22">
        <v>4918</v>
      </c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hidden="1">
      <c r="A866" s="23">
        <v>4926</v>
      </c>
      <c r="B866" s="23">
        <v>4926</v>
      </c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hidden="1">
      <c r="A867" s="22">
        <v>4932</v>
      </c>
      <c r="B867" s="22">
        <v>4932</v>
      </c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hidden="1">
      <c r="A868" s="23">
        <v>4990</v>
      </c>
      <c r="B868" s="23">
        <v>4990</v>
      </c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hidden="1">
      <c r="A869" s="22">
        <v>5021</v>
      </c>
      <c r="B869" s="22">
        <v>5021</v>
      </c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hidden="1">
      <c r="A870" s="22">
        <v>5041</v>
      </c>
      <c r="B870" s="22">
        <v>5041</v>
      </c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hidden="1">
      <c r="A871" s="23">
        <v>5096</v>
      </c>
      <c r="B871" s="23">
        <v>5096</v>
      </c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hidden="1">
      <c r="A872" s="22">
        <v>5174</v>
      </c>
      <c r="B872" s="22">
        <v>5174</v>
      </c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hidden="1">
      <c r="A873" s="23">
        <v>5232</v>
      </c>
      <c r="B873" s="23">
        <v>5232</v>
      </c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hidden="1">
      <c r="A874" s="22">
        <v>5254</v>
      </c>
      <c r="B874" s="22">
        <v>5254</v>
      </c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hidden="1">
      <c r="A875" s="23">
        <v>5286</v>
      </c>
      <c r="B875" s="23">
        <v>5286</v>
      </c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hidden="1">
      <c r="A876" s="22">
        <v>5353</v>
      </c>
      <c r="B876" s="22">
        <v>5353</v>
      </c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hidden="1">
      <c r="A877" s="23">
        <v>5380</v>
      </c>
      <c r="B877" s="23">
        <v>5380</v>
      </c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hidden="1">
      <c r="A878" s="23">
        <v>5440</v>
      </c>
      <c r="B878" s="23">
        <v>5440</v>
      </c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hidden="1">
      <c r="A879" s="22">
        <v>5525</v>
      </c>
      <c r="B879" s="22">
        <v>5525</v>
      </c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2.75">
      <c r="A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2.75">
      <c r="A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">
      <c r="A882" s="35" t="s">
        <v>693</v>
      </c>
      <c r="B882" s="36">
        <f>COUNTIFS(Operative[Rent Mezzo - Monopattino],"Sì",Operative[Rent Mezzo - Auto],"Sì")</f>
        <v>74</v>
      </c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2.75">
      <c r="A883" s="4"/>
      <c r="B883" s="37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">
      <c r="A884" s="26" t="s">
        <v>681</v>
      </c>
      <c r="B884" s="36">
        <f>COUNTIF(Operative[Rent Mezzo - Auto],"Sì")</f>
        <v>146</v>
      </c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">
      <c r="A885" s="26" t="s">
        <v>680</v>
      </c>
      <c r="B885" s="36">
        <f>COUNTIF(Operative[Rent Mezzo - Biciletta],"Sì")</f>
        <v>146</v>
      </c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">
      <c r="A886" s="26" t="s">
        <v>683</v>
      </c>
      <c r="B886" s="36">
        <f>COUNTIF(Operative[Rent Mezzo - Monopattino],"Sì")</f>
        <v>143</v>
      </c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2.75"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2.75">
      <c r="A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">
      <c r="A889" s="1" t="s">
        <v>691</v>
      </c>
      <c r="B889" s="1" t="s">
        <v>692</v>
      </c>
      <c r="C889" s="1" t="s">
        <v>662</v>
      </c>
      <c r="D889" s="38">
        <f>COUNT(B890:B1150)</f>
        <v>261</v>
      </c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hidden="1">
      <c r="A890" s="22">
        <v>2304</v>
      </c>
      <c r="B890" s="22">
        <v>2304</v>
      </c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hidden="1">
      <c r="A891" s="23">
        <v>2312</v>
      </c>
      <c r="B891" s="23">
        <v>2312</v>
      </c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hidden="1">
      <c r="A892" s="22">
        <v>2339</v>
      </c>
      <c r="B892" s="22">
        <v>2339</v>
      </c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hidden="1">
      <c r="A893" s="23">
        <v>2356</v>
      </c>
      <c r="B893" s="23">
        <v>2356</v>
      </c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hidden="1">
      <c r="A894" s="22">
        <v>2383</v>
      </c>
      <c r="B894" s="22">
        <v>2383</v>
      </c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hidden="1">
      <c r="A895" s="23">
        <v>2388</v>
      </c>
      <c r="B895" s="23">
        <v>2388</v>
      </c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hidden="1">
      <c r="A896" s="22">
        <v>2412</v>
      </c>
      <c r="B896" s="22">
        <v>2412</v>
      </c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hidden="1">
      <c r="A897" s="23">
        <v>2418</v>
      </c>
      <c r="B897" s="23">
        <v>2418</v>
      </c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hidden="1">
      <c r="A898" s="22">
        <v>2426</v>
      </c>
      <c r="B898" s="22">
        <v>2426</v>
      </c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hidden="1">
      <c r="A899" s="23">
        <v>2440</v>
      </c>
      <c r="B899" s="23">
        <v>2440</v>
      </c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hidden="1">
      <c r="A900" s="22">
        <v>2445</v>
      </c>
      <c r="B900" s="22">
        <v>2445</v>
      </c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hidden="1">
      <c r="A901" s="23">
        <v>2452</v>
      </c>
      <c r="B901" s="23">
        <v>2452</v>
      </c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hidden="1">
      <c r="A902" s="22">
        <v>2468</v>
      </c>
      <c r="B902" s="22">
        <v>2468</v>
      </c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hidden="1">
      <c r="A903" s="23">
        <v>2498</v>
      </c>
      <c r="B903" s="23">
        <v>2498</v>
      </c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hidden="1">
      <c r="A904" s="22">
        <v>2498</v>
      </c>
      <c r="B904" s="23">
        <v>2503</v>
      </c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hidden="1">
      <c r="A905" s="23">
        <v>2503</v>
      </c>
      <c r="B905" s="22">
        <v>2517</v>
      </c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hidden="1">
      <c r="A906" s="22">
        <v>2517</v>
      </c>
      <c r="B906" s="23">
        <v>2521</v>
      </c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hidden="1">
      <c r="A907" s="23">
        <v>2521</v>
      </c>
      <c r="B907" s="22">
        <v>2523</v>
      </c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hidden="1">
      <c r="A908" s="22">
        <v>2523</v>
      </c>
      <c r="B908" s="23">
        <v>2531</v>
      </c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hidden="1">
      <c r="A909" s="23">
        <v>2531</v>
      </c>
      <c r="B909" s="22">
        <v>2560</v>
      </c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hidden="1">
      <c r="A910" s="22">
        <v>2560</v>
      </c>
      <c r="B910" s="23">
        <v>2565</v>
      </c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hidden="1">
      <c r="A911" s="23">
        <v>2565</v>
      </c>
      <c r="B911" s="22">
        <v>2582</v>
      </c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hidden="1">
      <c r="A912" s="22">
        <v>2582</v>
      </c>
      <c r="B912" s="23">
        <v>2608</v>
      </c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hidden="1">
      <c r="A913" s="23">
        <v>2608</v>
      </c>
      <c r="B913" s="22">
        <v>2611</v>
      </c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hidden="1">
      <c r="A914" s="22">
        <v>2611</v>
      </c>
      <c r="B914" s="23">
        <v>2629</v>
      </c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hidden="1">
      <c r="A915" s="23">
        <v>2629</v>
      </c>
      <c r="B915" s="22">
        <v>2631</v>
      </c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hidden="1">
      <c r="A916" s="22">
        <v>2631</v>
      </c>
      <c r="B916" s="23">
        <v>2640</v>
      </c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hidden="1">
      <c r="A917" s="23">
        <v>2640</v>
      </c>
      <c r="B917" s="22">
        <v>2653</v>
      </c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hidden="1">
      <c r="A918" s="22">
        <v>2653</v>
      </c>
      <c r="B918" s="23">
        <v>2657</v>
      </c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hidden="1">
      <c r="A919" s="23">
        <v>2657</v>
      </c>
      <c r="B919" s="22">
        <v>2672</v>
      </c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hidden="1">
      <c r="A920" s="22">
        <v>2672</v>
      </c>
      <c r="B920" s="23">
        <v>2674</v>
      </c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hidden="1">
      <c r="A921" s="23">
        <v>2674</v>
      </c>
      <c r="B921" s="22">
        <v>2688</v>
      </c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hidden="1">
      <c r="A922" s="22">
        <v>2688</v>
      </c>
      <c r="B922" s="23">
        <v>2713</v>
      </c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hidden="1">
      <c r="A923" s="23">
        <v>2713</v>
      </c>
      <c r="B923" s="22">
        <v>2722</v>
      </c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hidden="1">
      <c r="A924" s="22">
        <v>2722</v>
      </c>
      <c r="B924" s="23">
        <v>2739</v>
      </c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hidden="1">
      <c r="A925" s="23">
        <v>2739</v>
      </c>
      <c r="B925" s="22">
        <v>2766</v>
      </c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hidden="1">
      <c r="A926" s="22">
        <v>2766</v>
      </c>
      <c r="B926" s="23">
        <v>2786</v>
      </c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hidden="1">
      <c r="A927" s="23">
        <v>2786</v>
      </c>
      <c r="B927" s="22">
        <v>2790</v>
      </c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hidden="1">
      <c r="A928" s="22">
        <v>2790</v>
      </c>
      <c r="B928" s="23">
        <v>2792</v>
      </c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hidden="1">
      <c r="A929" s="23">
        <v>2792</v>
      </c>
      <c r="B929" s="22">
        <v>2797</v>
      </c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hidden="1">
      <c r="A930" s="22">
        <v>2797</v>
      </c>
      <c r="B930" s="23">
        <v>2798</v>
      </c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hidden="1">
      <c r="A931" s="23">
        <v>2798</v>
      </c>
      <c r="B931" s="22">
        <v>2800</v>
      </c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hidden="1">
      <c r="A932" s="22">
        <v>2800</v>
      </c>
      <c r="B932" s="22">
        <v>2810</v>
      </c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hidden="1">
      <c r="A933" s="23">
        <v>2800</v>
      </c>
      <c r="B933" s="23">
        <v>2841</v>
      </c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hidden="1">
      <c r="A934" s="22">
        <v>2810</v>
      </c>
      <c r="B934" s="22">
        <v>2844</v>
      </c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hidden="1">
      <c r="A935" s="23">
        <v>2841</v>
      </c>
      <c r="B935" s="23">
        <v>2845</v>
      </c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hidden="1">
      <c r="A936" s="22">
        <v>2844</v>
      </c>
      <c r="B936" s="22">
        <v>2888</v>
      </c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hidden="1">
      <c r="A937" s="23">
        <v>2845</v>
      </c>
      <c r="B937" s="22">
        <v>2894</v>
      </c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hidden="1">
      <c r="A938" s="22">
        <v>2888</v>
      </c>
      <c r="B938" s="23">
        <v>2911</v>
      </c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hidden="1">
      <c r="A939" s="23">
        <v>2888</v>
      </c>
      <c r="B939" s="22">
        <v>2918</v>
      </c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hidden="1">
      <c r="A940" s="22">
        <v>2894</v>
      </c>
      <c r="B940" s="23">
        <v>2966</v>
      </c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hidden="1">
      <c r="A941" s="23">
        <v>2911</v>
      </c>
      <c r="B941" s="22">
        <v>2983</v>
      </c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hidden="1">
      <c r="A942" s="22">
        <v>2918</v>
      </c>
      <c r="B942" s="23">
        <v>2986</v>
      </c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hidden="1">
      <c r="A943" s="23">
        <v>2966</v>
      </c>
      <c r="B943" s="22">
        <v>2998</v>
      </c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hidden="1">
      <c r="A944" s="22">
        <v>2983</v>
      </c>
      <c r="B944" s="23">
        <v>3005</v>
      </c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hidden="1">
      <c r="A945" s="23">
        <v>2986</v>
      </c>
      <c r="B945" s="22">
        <v>3011</v>
      </c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hidden="1">
      <c r="A946" s="22">
        <v>2998</v>
      </c>
      <c r="B946" s="23">
        <v>3022</v>
      </c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hidden="1">
      <c r="A947" s="23">
        <v>3005</v>
      </c>
      <c r="B947" s="22">
        <v>3083</v>
      </c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hidden="1">
      <c r="A948" s="22">
        <v>3011</v>
      </c>
      <c r="B948" s="23">
        <v>3088</v>
      </c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hidden="1">
      <c r="A949" s="23">
        <v>3022</v>
      </c>
      <c r="B949" s="22">
        <v>3116</v>
      </c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hidden="1">
      <c r="A950" s="22">
        <v>3083</v>
      </c>
      <c r="B950" s="23">
        <v>3123</v>
      </c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hidden="1">
      <c r="A951" s="23">
        <v>3088</v>
      </c>
      <c r="B951" s="22">
        <v>3128</v>
      </c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hidden="1">
      <c r="A952" s="22">
        <v>3116</v>
      </c>
      <c r="B952" s="23">
        <v>3133</v>
      </c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hidden="1">
      <c r="A953" s="23">
        <v>3123</v>
      </c>
      <c r="B953" s="22">
        <v>3144</v>
      </c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hidden="1">
      <c r="A954" s="22">
        <v>3128</v>
      </c>
      <c r="B954" s="23">
        <v>3150</v>
      </c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hidden="1">
      <c r="A955" s="23">
        <v>3133</v>
      </c>
      <c r="B955" s="22">
        <v>3151</v>
      </c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hidden="1">
      <c r="A956" s="22">
        <v>3144</v>
      </c>
      <c r="B956" s="23">
        <v>3188</v>
      </c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hidden="1">
      <c r="A957" s="23">
        <v>3150</v>
      </c>
      <c r="B957" s="22">
        <v>3193</v>
      </c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hidden="1">
      <c r="A958" s="22">
        <v>3151</v>
      </c>
      <c r="B958" s="23">
        <v>3233</v>
      </c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hidden="1">
      <c r="A959" s="23">
        <v>3188</v>
      </c>
      <c r="B959" s="22">
        <v>3239</v>
      </c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hidden="1">
      <c r="A960" s="22">
        <v>3193</v>
      </c>
      <c r="B960" s="23">
        <v>3252</v>
      </c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hidden="1">
      <c r="A961" s="23">
        <v>3233</v>
      </c>
      <c r="B961" s="22">
        <v>3262</v>
      </c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hidden="1">
      <c r="A962" s="22">
        <v>3239</v>
      </c>
      <c r="B962" s="23">
        <v>3273</v>
      </c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hidden="1">
      <c r="A963" s="23">
        <v>3252</v>
      </c>
      <c r="B963" s="22">
        <v>3275</v>
      </c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hidden="1">
      <c r="A964" s="22">
        <v>3262</v>
      </c>
      <c r="B964" s="23">
        <v>3294</v>
      </c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hidden="1">
      <c r="A965" s="23">
        <v>3273</v>
      </c>
      <c r="B965" s="22">
        <v>3312</v>
      </c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hidden="1">
      <c r="A966" s="22">
        <v>3275</v>
      </c>
      <c r="B966" s="23">
        <v>3314</v>
      </c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hidden="1">
      <c r="A967" s="23">
        <v>3294</v>
      </c>
      <c r="B967" s="22">
        <v>3319</v>
      </c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hidden="1">
      <c r="A968" s="22">
        <v>3312</v>
      </c>
      <c r="B968" s="23">
        <v>3324</v>
      </c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hidden="1">
      <c r="A969" s="23">
        <v>3314</v>
      </c>
      <c r="B969" s="22">
        <v>3357</v>
      </c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hidden="1">
      <c r="A970" s="22">
        <v>3319</v>
      </c>
      <c r="B970" s="23">
        <v>3366</v>
      </c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hidden="1">
      <c r="A971" s="23">
        <v>3324</v>
      </c>
      <c r="B971" s="22">
        <v>3368</v>
      </c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hidden="1">
      <c r="A972" s="22">
        <v>3357</v>
      </c>
      <c r="B972" s="23">
        <v>3379</v>
      </c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hidden="1">
      <c r="A973" s="23">
        <v>3366</v>
      </c>
      <c r="B973" s="22">
        <v>3413</v>
      </c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hidden="1">
      <c r="A974" s="22">
        <v>3368</v>
      </c>
      <c r="B974" s="23">
        <v>3422</v>
      </c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hidden="1">
      <c r="A975" s="23">
        <v>3379</v>
      </c>
      <c r="B975" s="22">
        <v>3445</v>
      </c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hidden="1">
      <c r="A976" s="22">
        <v>3413</v>
      </c>
      <c r="B976" s="23">
        <v>3470</v>
      </c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hidden="1">
      <c r="A977" s="23">
        <v>3422</v>
      </c>
      <c r="B977" s="22">
        <v>3474</v>
      </c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hidden="1">
      <c r="A978" s="22">
        <v>3445</v>
      </c>
      <c r="B978" s="22">
        <v>3527</v>
      </c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hidden="1">
      <c r="A979" s="23">
        <v>3470</v>
      </c>
      <c r="B979" s="22">
        <v>3532</v>
      </c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hidden="1">
      <c r="A980" s="22">
        <v>3474</v>
      </c>
      <c r="B980" s="23">
        <v>3535</v>
      </c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hidden="1">
      <c r="A981" s="23">
        <v>3474</v>
      </c>
      <c r="B981" s="22">
        <v>3549</v>
      </c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hidden="1">
      <c r="A982" s="22">
        <v>3527</v>
      </c>
      <c r="B982" s="23">
        <v>3552</v>
      </c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hidden="1">
      <c r="A983" s="23">
        <v>3527</v>
      </c>
      <c r="B983" s="22">
        <v>3569</v>
      </c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hidden="1">
      <c r="A984" s="22">
        <v>3532</v>
      </c>
      <c r="B984" s="23">
        <v>3570</v>
      </c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hidden="1">
      <c r="A985" s="23">
        <v>3535</v>
      </c>
      <c r="B985" s="22">
        <v>3576</v>
      </c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hidden="1">
      <c r="A986" s="22">
        <v>3549</v>
      </c>
      <c r="B986" s="23">
        <v>3580</v>
      </c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hidden="1">
      <c r="A987" s="23">
        <v>3552</v>
      </c>
      <c r="B987" s="22">
        <v>3585</v>
      </c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hidden="1">
      <c r="A988" s="22">
        <v>3569</v>
      </c>
      <c r="B988" s="23">
        <v>3586</v>
      </c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hidden="1">
      <c r="A989" s="23">
        <v>3570</v>
      </c>
      <c r="B989" s="22">
        <v>3596</v>
      </c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hidden="1">
      <c r="A990" s="22">
        <v>3576</v>
      </c>
      <c r="B990" s="23">
        <v>3610</v>
      </c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hidden="1">
      <c r="A991" s="23">
        <v>3580</v>
      </c>
      <c r="B991" s="22">
        <v>3614</v>
      </c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hidden="1">
      <c r="A992" s="22">
        <v>3585</v>
      </c>
      <c r="B992" s="23">
        <v>3617</v>
      </c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hidden="1">
      <c r="A993" s="23">
        <v>3586</v>
      </c>
      <c r="B993" s="22">
        <v>3624</v>
      </c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hidden="1">
      <c r="A994" s="22">
        <v>3596</v>
      </c>
      <c r="B994" s="23">
        <v>3637</v>
      </c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hidden="1">
      <c r="A995" s="23">
        <v>3610</v>
      </c>
      <c r="B995" s="22">
        <v>3640</v>
      </c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hidden="1">
      <c r="A996" s="22">
        <v>3614</v>
      </c>
      <c r="B996" s="23">
        <v>3651</v>
      </c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hidden="1">
      <c r="A997" s="23">
        <v>3617</v>
      </c>
      <c r="B997" s="22">
        <v>3654</v>
      </c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hidden="1">
      <c r="A998" s="22">
        <v>3624</v>
      </c>
      <c r="B998" s="23">
        <v>3658</v>
      </c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hidden="1">
      <c r="A999" s="23">
        <v>3637</v>
      </c>
      <c r="B999" s="22">
        <v>3660</v>
      </c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hidden="1">
      <c r="A1000" s="22">
        <v>3640</v>
      </c>
      <c r="B1000" s="23">
        <v>3728</v>
      </c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5.75" hidden="1" customHeight="1">
      <c r="A1001" s="23">
        <v>3651</v>
      </c>
      <c r="B1001" s="22">
        <v>3736</v>
      </c>
    </row>
    <row r="1002" spans="1:27" ht="15.75" hidden="1" customHeight="1">
      <c r="A1002" s="22">
        <v>3654</v>
      </c>
      <c r="B1002" s="23">
        <v>3746</v>
      </c>
    </row>
    <row r="1003" spans="1:27" ht="15.75" hidden="1" customHeight="1">
      <c r="A1003" s="23">
        <v>3658</v>
      </c>
      <c r="B1003" s="22">
        <v>3755</v>
      </c>
    </row>
    <row r="1004" spans="1:27" ht="15.75" hidden="1" customHeight="1">
      <c r="A1004" s="22">
        <v>3660</v>
      </c>
      <c r="B1004" s="23">
        <v>3783</v>
      </c>
    </row>
    <row r="1005" spans="1:27" ht="15.75" hidden="1" customHeight="1">
      <c r="A1005" s="23">
        <v>3728</v>
      </c>
      <c r="B1005" s="22">
        <v>3789</v>
      </c>
    </row>
    <row r="1006" spans="1:27" ht="15.75" hidden="1" customHeight="1">
      <c r="A1006" s="22">
        <v>3736</v>
      </c>
      <c r="B1006" s="22">
        <v>3813</v>
      </c>
    </row>
    <row r="1007" spans="1:27" ht="15.75" hidden="1" customHeight="1">
      <c r="A1007" s="23">
        <v>3746</v>
      </c>
      <c r="B1007" s="23">
        <v>3823</v>
      </c>
    </row>
    <row r="1008" spans="1:27" ht="15.75" hidden="1" customHeight="1">
      <c r="A1008" s="22">
        <v>3755</v>
      </c>
      <c r="B1008" s="22">
        <v>3827</v>
      </c>
    </row>
    <row r="1009" spans="1:2" ht="15.75" hidden="1" customHeight="1">
      <c r="A1009" s="23">
        <v>3783</v>
      </c>
      <c r="B1009" s="23">
        <v>3838</v>
      </c>
    </row>
    <row r="1010" spans="1:2" ht="15.75" hidden="1" customHeight="1">
      <c r="A1010" s="22">
        <v>3789</v>
      </c>
      <c r="B1010" s="22">
        <v>3850</v>
      </c>
    </row>
    <row r="1011" spans="1:2" ht="15.75" hidden="1" customHeight="1">
      <c r="A1011" s="23">
        <v>3789</v>
      </c>
      <c r="B1011" s="23">
        <v>3866</v>
      </c>
    </row>
    <row r="1012" spans="1:2" ht="15.75" hidden="1" customHeight="1">
      <c r="A1012" s="22">
        <v>3813</v>
      </c>
      <c r="B1012" s="22">
        <v>3873</v>
      </c>
    </row>
    <row r="1013" spans="1:2" ht="15.75" hidden="1" customHeight="1">
      <c r="A1013" s="23">
        <v>3823</v>
      </c>
      <c r="B1013" s="23">
        <v>3875</v>
      </c>
    </row>
    <row r="1014" spans="1:2" ht="15.75" hidden="1" customHeight="1">
      <c r="A1014" s="22">
        <v>3827</v>
      </c>
      <c r="B1014" s="22">
        <v>3884</v>
      </c>
    </row>
    <row r="1015" spans="1:2" ht="15.75" hidden="1" customHeight="1">
      <c r="A1015" s="23">
        <v>3838</v>
      </c>
      <c r="B1015" s="23">
        <v>3903</v>
      </c>
    </row>
    <row r="1016" spans="1:2" ht="15.75" hidden="1" customHeight="1">
      <c r="A1016" s="22">
        <v>3850</v>
      </c>
      <c r="B1016" s="22">
        <v>3911</v>
      </c>
    </row>
    <row r="1017" spans="1:2" ht="15.75" hidden="1" customHeight="1">
      <c r="A1017" s="23">
        <v>3866</v>
      </c>
      <c r="B1017" s="23">
        <v>3921</v>
      </c>
    </row>
    <row r="1018" spans="1:2" ht="15.75" hidden="1" customHeight="1">
      <c r="A1018" s="22">
        <v>3873</v>
      </c>
      <c r="B1018" s="22">
        <v>3924</v>
      </c>
    </row>
    <row r="1019" spans="1:2" ht="15.75" hidden="1" customHeight="1">
      <c r="A1019" s="23">
        <v>3875</v>
      </c>
      <c r="B1019" s="23">
        <v>3953</v>
      </c>
    </row>
    <row r="1020" spans="1:2" ht="15.75" hidden="1" customHeight="1">
      <c r="A1020" s="22">
        <v>3884</v>
      </c>
      <c r="B1020" s="22">
        <v>3956</v>
      </c>
    </row>
    <row r="1021" spans="1:2" ht="15.75" hidden="1" customHeight="1">
      <c r="A1021" s="23">
        <v>3903</v>
      </c>
      <c r="B1021" s="23">
        <v>3986</v>
      </c>
    </row>
    <row r="1022" spans="1:2" ht="15.75" hidden="1" customHeight="1">
      <c r="A1022" s="22">
        <v>3911</v>
      </c>
      <c r="B1022" s="22">
        <v>3987</v>
      </c>
    </row>
    <row r="1023" spans="1:2" ht="15.75" hidden="1" customHeight="1">
      <c r="A1023" s="23">
        <v>3921</v>
      </c>
      <c r="B1023" s="23">
        <v>4023</v>
      </c>
    </row>
    <row r="1024" spans="1:2" ht="15.75" hidden="1" customHeight="1">
      <c r="A1024" s="22">
        <v>3924</v>
      </c>
      <c r="B1024" s="22">
        <v>4024</v>
      </c>
    </row>
    <row r="1025" spans="1:2" ht="15.75" hidden="1" customHeight="1">
      <c r="A1025" s="23">
        <v>3953</v>
      </c>
      <c r="B1025" s="23">
        <v>4034</v>
      </c>
    </row>
    <row r="1026" spans="1:2" ht="15.75" hidden="1" customHeight="1">
      <c r="A1026" s="22">
        <v>3956</v>
      </c>
      <c r="B1026" s="22">
        <v>4039</v>
      </c>
    </row>
    <row r="1027" spans="1:2" ht="15.75" hidden="1" customHeight="1">
      <c r="A1027" s="23">
        <v>3986</v>
      </c>
      <c r="B1027" s="23">
        <v>4058</v>
      </c>
    </row>
    <row r="1028" spans="1:2" ht="15.75" hidden="1" customHeight="1">
      <c r="A1028" s="22">
        <v>3987</v>
      </c>
      <c r="B1028" s="22">
        <v>4067</v>
      </c>
    </row>
    <row r="1029" spans="1:2" ht="15.75" hidden="1" customHeight="1">
      <c r="A1029" s="23">
        <v>4023</v>
      </c>
      <c r="B1029" s="23">
        <v>4070</v>
      </c>
    </row>
    <row r="1030" spans="1:2" ht="15.75" hidden="1" customHeight="1">
      <c r="A1030" s="22">
        <v>4024</v>
      </c>
      <c r="B1030" s="22">
        <v>4080</v>
      </c>
    </row>
    <row r="1031" spans="1:2" ht="15.75" hidden="1" customHeight="1">
      <c r="A1031" s="23">
        <v>4034</v>
      </c>
      <c r="B1031" s="23">
        <v>4083</v>
      </c>
    </row>
    <row r="1032" spans="1:2" ht="15.75" hidden="1" customHeight="1">
      <c r="A1032" s="22">
        <v>4039</v>
      </c>
      <c r="B1032" s="22">
        <v>4087</v>
      </c>
    </row>
    <row r="1033" spans="1:2" ht="15.75" hidden="1" customHeight="1">
      <c r="A1033" s="23">
        <v>4058</v>
      </c>
      <c r="B1033" s="23">
        <v>4105</v>
      </c>
    </row>
    <row r="1034" spans="1:2" ht="15.75" hidden="1" customHeight="1">
      <c r="A1034" s="22">
        <v>4067</v>
      </c>
      <c r="B1034" s="22">
        <v>4106</v>
      </c>
    </row>
    <row r="1035" spans="1:2" ht="15.75" hidden="1" customHeight="1">
      <c r="A1035" s="23">
        <v>4070</v>
      </c>
      <c r="B1035" s="23">
        <v>4115</v>
      </c>
    </row>
    <row r="1036" spans="1:2" ht="15.75" hidden="1" customHeight="1">
      <c r="A1036" s="22">
        <v>4080</v>
      </c>
      <c r="B1036" s="22">
        <v>4124</v>
      </c>
    </row>
    <row r="1037" spans="1:2" ht="15.75" hidden="1" customHeight="1">
      <c r="A1037" s="23">
        <v>4083</v>
      </c>
      <c r="B1037" s="23">
        <v>4135</v>
      </c>
    </row>
    <row r="1038" spans="1:2" ht="15.75" hidden="1" customHeight="1">
      <c r="A1038" s="22">
        <v>4087</v>
      </c>
      <c r="B1038" s="22">
        <v>4144</v>
      </c>
    </row>
    <row r="1039" spans="1:2" ht="15.75" hidden="1" customHeight="1">
      <c r="A1039" s="23">
        <v>4105</v>
      </c>
      <c r="B1039" s="23">
        <v>4150</v>
      </c>
    </row>
    <row r="1040" spans="1:2" ht="15.75" hidden="1" customHeight="1">
      <c r="A1040" s="22">
        <v>4106</v>
      </c>
      <c r="B1040" s="22">
        <v>4176</v>
      </c>
    </row>
    <row r="1041" spans="1:2" ht="15.75" hidden="1" customHeight="1">
      <c r="A1041" s="23">
        <v>4115</v>
      </c>
      <c r="B1041" s="23">
        <v>4203</v>
      </c>
    </row>
    <row r="1042" spans="1:2" ht="15.75" hidden="1" customHeight="1">
      <c r="A1042" s="22">
        <v>4124</v>
      </c>
      <c r="B1042" s="23">
        <v>4212</v>
      </c>
    </row>
    <row r="1043" spans="1:2" ht="15.75" hidden="1" customHeight="1">
      <c r="A1043" s="23">
        <v>4135</v>
      </c>
      <c r="B1043" s="22">
        <v>4227</v>
      </c>
    </row>
    <row r="1044" spans="1:2" ht="15.75" hidden="1" customHeight="1">
      <c r="A1044" s="22">
        <v>4144</v>
      </c>
      <c r="B1044" s="23">
        <v>4230</v>
      </c>
    </row>
    <row r="1045" spans="1:2" ht="15.75" hidden="1" customHeight="1">
      <c r="A1045" s="23">
        <v>4150</v>
      </c>
      <c r="B1045" s="22">
        <v>4240</v>
      </c>
    </row>
    <row r="1046" spans="1:2" ht="15.75" hidden="1" customHeight="1">
      <c r="A1046" s="22">
        <v>4176</v>
      </c>
      <c r="B1046" s="23">
        <v>4246</v>
      </c>
    </row>
    <row r="1047" spans="1:2" ht="15.75" hidden="1" customHeight="1">
      <c r="A1047" s="23">
        <v>4203</v>
      </c>
      <c r="B1047" s="22">
        <v>4270</v>
      </c>
    </row>
    <row r="1048" spans="1:2" ht="15.75" hidden="1" customHeight="1">
      <c r="A1048" s="22">
        <v>4203</v>
      </c>
      <c r="B1048" s="23">
        <v>4316</v>
      </c>
    </row>
    <row r="1049" spans="1:2" ht="15.75" hidden="1" customHeight="1">
      <c r="A1049" s="23">
        <v>4212</v>
      </c>
      <c r="B1049" s="22">
        <v>4346</v>
      </c>
    </row>
    <row r="1050" spans="1:2" ht="15.75" hidden="1" customHeight="1">
      <c r="A1050" s="22">
        <v>4227</v>
      </c>
      <c r="B1050" s="23">
        <v>4357</v>
      </c>
    </row>
    <row r="1051" spans="1:2" ht="15.75" hidden="1" customHeight="1">
      <c r="A1051" s="23">
        <v>4230</v>
      </c>
      <c r="B1051" s="22">
        <v>4373</v>
      </c>
    </row>
    <row r="1052" spans="1:2" ht="15.75" hidden="1" customHeight="1">
      <c r="A1052" s="22">
        <v>4240</v>
      </c>
      <c r="B1052" s="23">
        <v>4374</v>
      </c>
    </row>
    <row r="1053" spans="1:2" ht="15.75" hidden="1" customHeight="1">
      <c r="A1053" s="23">
        <v>4246</v>
      </c>
      <c r="B1053" s="22">
        <v>4375</v>
      </c>
    </row>
    <row r="1054" spans="1:2" ht="15.75" hidden="1" customHeight="1">
      <c r="A1054" s="22">
        <v>4270</v>
      </c>
      <c r="B1054" s="23">
        <v>4388</v>
      </c>
    </row>
    <row r="1055" spans="1:2" ht="15.75" hidden="1" customHeight="1">
      <c r="A1055" s="23">
        <v>4316</v>
      </c>
      <c r="B1055" s="22">
        <v>4411</v>
      </c>
    </row>
    <row r="1056" spans="1:2" ht="15.75" hidden="1" customHeight="1">
      <c r="A1056" s="22">
        <v>4346</v>
      </c>
      <c r="B1056" s="23">
        <v>4412</v>
      </c>
    </row>
    <row r="1057" spans="1:2" ht="15.75" hidden="1" customHeight="1">
      <c r="A1057" s="23">
        <v>4357</v>
      </c>
      <c r="B1057" s="22">
        <v>4418</v>
      </c>
    </row>
    <row r="1058" spans="1:2" ht="15.75" hidden="1" customHeight="1">
      <c r="A1058" s="22">
        <v>4373</v>
      </c>
      <c r="B1058" s="23">
        <v>4435</v>
      </c>
    </row>
    <row r="1059" spans="1:2" ht="15.75" hidden="1" customHeight="1">
      <c r="A1059" s="23">
        <v>4374</v>
      </c>
      <c r="B1059" s="22">
        <v>4439</v>
      </c>
    </row>
    <row r="1060" spans="1:2" ht="15.75" hidden="1" customHeight="1">
      <c r="A1060" s="22">
        <v>4375</v>
      </c>
      <c r="B1060" s="23">
        <v>4454</v>
      </c>
    </row>
    <row r="1061" spans="1:2" ht="15.75" hidden="1" customHeight="1">
      <c r="A1061" s="23">
        <v>4388</v>
      </c>
      <c r="B1061" s="22">
        <v>4456</v>
      </c>
    </row>
    <row r="1062" spans="1:2" ht="15.75" hidden="1" customHeight="1">
      <c r="A1062" s="22">
        <v>4411</v>
      </c>
      <c r="B1062" s="23">
        <v>4457</v>
      </c>
    </row>
    <row r="1063" spans="1:2" ht="15.75" hidden="1" customHeight="1">
      <c r="A1063" s="23">
        <v>4412</v>
      </c>
      <c r="B1063" s="22">
        <v>4483</v>
      </c>
    </row>
    <row r="1064" spans="1:2" ht="15.75" hidden="1" customHeight="1">
      <c r="A1064" s="22">
        <v>4418</v>
      </c>
      <c r="B1064" s="23">
        <v>4501</v>
      </c>
    </row>
    <row r="1065" spans="1:2" ht="15.75" hidden="1" customHeight="1">
      <c r="A1065" s="23">
        <v>4435</v>
      </c>
      <c r="B1065" s="22">
        <v>4511</v>
      </c>
    </row>
    <row r="1066" spans="1:2" ht="15.75" hidden="1" customHeight="1">
      <c r="A1066" s="22">
        <v>4439</v>
      </c>
      <c r="B1066" s="23">
        <v>4516</v>
      </c>
    </row>
    <row r="1067" spans="1:2" ht="15.75" hidden="1" customHeight="1">
      <c r="A1067" s="23">
        <v>4454</v>
      </c>
      <c r="B1067" s="22">
        <v>4520</v>
      </c>
    </row>
    <row r="1068" spans="1:2" ht="15.75" hidden="1" customHeight="1">
      <c r="A1068" s="22">
        <v>4456</v>
      </c>
      <c r="B1068" s="22">
        <v>4526</v>
      </c>
    </row>
    <row r="1069" spans="1:2" ht="15.75" hidden="1" customHeight="1">
      <c r="A1069" s="23">
        <v>4457</v>
      </c>
      <c r="B1069" s="23">
        <v>4565</v>
      </c>
    </row>
    <row r="1070" spans="1:2" ht="15.75" hidden="1" customHeight="1">
      <c r="A1070" s="22">
        <v>4483</v>
      </c>
      <c r="B1070" s="22">
        <v>4590</v>
      </c>
    </row>
    <row r="1071" spans="1:2" ht="15.75" hidden="1" customHeight="1">
      <c r="A1071" s="23">
        <v>4501</v>
      </c>
      <c r="B1071" s="23">
        <v>4593</v>
      </c>
    </row>
    <row r="1072" spans="1:2" ht="15.75" hidden="1" customHeight="1">
      <c r="A1072" s="22">
        <v>4511</v>
      </c>
      <c r="B1072" s="22">
        <v>4598</v>
      </c>
    </row>
    <row r="1073" spans="1:2" ht="15.75" hidden="1" customHeight="1">
      <c r="A1073" s="23">
        <v>4516</v>
      </c>
      <c r="B1073" s="23">
        <v>4599</v>
      </c>
    </row>
    <row r="1074" spans="1:2" ht="15.75" hidden="1" customHeight="1">
      <c r="A1074" s="22">
        <v>4520</v>
      </c>
      <c r="B1074" s="22">
        <v>4606</v>
      </c>
    </row>
    <row r="1075" spans="1:2" ht="15.75" hidden="1" customHeight="1">
      <c r="A1075" s="23">
        <v>4520</v>
      </c>
      <c r="B1075" s="23">
        <v>4616</v>
      </c>
    </row>
    <row r="1076" spans="1:2" ht="15.75" hidden="1" customHeight="1">
      <c r="A1076" s="22">
        <v>4526</v>
      </c>
      <c r="B1076" s="22">
        <v>4627</v>
      </c>
    </row>
    <row r="1077" spans="1:2" ht="15.75" hidden="1" customHeight="1">
      <c r="A1077" s="23">
        <v>4565</v>
      </c>
      <c r="B1077" s="23">
        <v>4635</v>
      </c>
    </row>
    <row r="1078" spans="1:2" ht="15.75" hidden="1" customHeight="1">
      <c r="A1078" s="22">
        <v>4590</v>
      </c>
      <c r="B1078" s="22">
        <v>4637</v>
      </c>
    </row>
    <row r="1079" spans="1:2" ht="15.75" hidden="1" customHeight="1">
      <c r="A1079" s="23">
        <v>4593</v>
      </c>
      <c r="B1079" s="23">
        <v>4673</v>
      </c>
    </row>
    <row r="1080" spans="1:2" ht="15.75" hidden="1" customHeight="1">
      <c r="A1080" s="22">
        <v>4598</v>
      </c>
      <c r="B1080" s="22">
        <v>4675</v>
      </c>
    </row>
    <row r="1081" spans="1:2" ht="15.75" hidden="1" customHeight="1">
      <c r="A1081" s="23">
        <v>4599</v>
      </c>
      <c r="B1081" s="23">
        <v>4699</v>
      </c>
    </row>
    <row r="1082" spans="1:2" ht="15.75" hidden="1" customHeight="1">
      <c r="A1082" s="22">
        <v>4606</v>
      </c>
      <c r="B1082" s="22">
        <v>4710</v>
      </c>
    </row>
    <row r="1083" spans="1:2" ht="15.75" hidden="1" customHeight="1">
      <c r="A1083" s="23">
        <v>4616</v>
      </c>
      <c r="B1083" s="23">
        <v>4712</v>
      </c>
    </row>
    <row r="1084" spans="1:2" ht="15.75" hidden="1" customHeight="1">
      <c r="A1084" s="22">
        <v>4627</v>
      </c>
      <c r="B1084" s="22">
        <v>4717</v>
      </c>
    </row>
    <row r="1085" spans="1:2" ht="15.75" hidden="1" customHeight="1">
      <c r="A1085" s="23">
        <v>4635</v>
      </c>
      <c r="B1085" s="23">
        <v>4719</v>
      </c>
    </row>
    <row r="1086" spans="1:2" ht="15.75" hidden="1" customHeight="1">
      <c r="A1086" s="22">
        <v>4637</v>
      </c>
      <c r="B1086" s="22">
        <v>4732</v>
      </c>
    </row>
    <row r="1087" spans="1:2" ht="15.75" hidden="1" customHeight="1">
      <c r="A1087" s="23">
        <v>4673</v>
      </c>
      <c r="B1087" s="23">
        <v>4747</v>
      </c>
    </row>
    <row r="1088" spans="1:2" ht="15.75" hidden="1" customHeight="1">
      <c r="A1088" s="22">
        <v>4675</v>
      </c>
      <c r="B1088" s="22">
        <v>4753</v>
      </c>
    </row>
    <row r="1089" spans="1:2" ht="15.75" hidden="1" customHeight="1">
      <c r="A1089" s="23">
        <v>4699</v>
      </c>
      <c r="B1089" s="23">
        <v>4754</v>
      </c>
    </row>
    <row r="1090" spans="1:2" ht="15.75" hidden="1" customHeight="1">
      <c r="A1090" s="22">
        <v>4710</v>
      </c>
      <c r="B1090" s="22">
        <v>4756</v>
      </c>
    </row>
    <row r="1091" spans="1:2" ht="15.75" hidden="1" customHeight="1">
      <c r="A1091" s="23">
        <v>4712</v>
      </c>
      <c r="B1091" s="23">
        <v>4761</v>
      </c>
    </row>
    <row r="1092" spans="1:2" ht="15.75" hidden="1" customHeight="1">
      <c r="A1092" s="22">
        <v>4717</v>
      </c>
      <c r="B1092" s="22">
        <v>4768</v>
      </c>
    </row>
    <row r="1093" spans="1:2" ht="15.75" hidden="1" customHeight="1">
      <c r="A1093" s="23">
        <v>4719</v>
      </c>
      <c r="B1093" s="23">
        <v>4769</v>
      </c>
    </row>
    <row r="1094" spans="1:2" ht="15.75" hidden="1" customHeight="1">
      <c r="A1094" s="22">
        <v>4732</v>
      </c>
      <c r="B1094" s="22">
        <v>4770</v>
      </c>
    </row>
    <row r="1095" spans="1:2" ht="15.75" hidden="1" customHeight="1">
      <c r="A1095" s="23">
        <v>4747</v>
      </c>
      <c r="B1095" s="23">
        <v>4801</v>
      </c>
    </row>
    <row r="1096" spans="1:2" ht="15.75" hidden="1" customHeight="1">
      <c r="A1096" s="22">
        <v>4753</v>
      </c>
      <c r="B1096" s="22">
        <v>4821</v>
      </c>
    </row>
    <row r="1097" spans="1:2" ht="15.75" hidden="1" customHeight="1">
      <c r="A1097" s="23">
        <v>4754</v>
      </c>
      <c r="B1097" s="23">
        <v>4833</v>
      </c>
    </row>
    <row r="1098" spans="1:2" ht="15.75" hidden="1" customHeight="1">
      <c r="A1098" s="22">
        <v>4756</v>
      </c>
      <c r="B1098" s="22">
        <v>4840</v>
      </c>
    </row>
    <row r="1099" spans="1:2" ht="15.75" hidden="1" customHeight="1">
      <c r="A1099" s="23">
        <v>4761</v>
      </c>
      <c r="B1099" s="23">
        <v>4843</v>
      </c>
    </row>
    <row r="1100" spans="1:2" ht="15.75" hidden="1" customHeight="1">
      <c r="A1100" s="22">
        <v>4768</v>
      </c>
      <c r="B1100" s="22">
        <v>4847</v>
      </c>
    </row>
    <row r="1101" spans="1:2" ht="15.75" hidden="1" customHeight="1">
      <c r="A1101" s="23">
        <v>4769</v>
      </c>
      <c r="B1101" s="23">
        <v>4862</v>
      </c>
    </row>
    <row r="1102" spans="1:2" ht="15.75" hidden="1" customHeight="1">
      <c r="A1102" s="22">
        <v>4770</v>
      </c>
      <c r="B1102" s="22">
        <v>4865</v>
      </c>
    </row>
    <row r="1103" spans="1:2" ht="15.75" hidden="1" customHeight="1">
      <c r="A1103" s="23">
        <v>4801</v>
      </c>
      <c r="B1103" s="23">
        <v>4918</v>
      </c>
    </row>
    <row r="1104" spans="1:2" ht="15.75" hidden="1" customHeight="1">
      <c r="A1104" s="22">
        <v>4821</v>
      </c>
      <c r="B1104" s="23">
        <v>4926</v>
      </c>
    </row>
    <row r="1105" spans="1:2" ht="15.75" hidden="1" customHeight="1">
      <c r="A1105" s="23">
        <v>4833</v>
      </c>
      <c r="B1105" s="22">
        <v>4929</v>
      </c>
    </row>
    <row r="1106" spans="1:2" ht="15.75" hidden="1" customHeight="1">
      <c r="A1106" s="22">
        <v>4840</v>
      </c>
      <c r="B1106" s="23">
        <v>4932</v>
      </c>
    </row>
    <row r="1107" spans="1:2" ht="15.75" hidden="1" customHeight="1">
      <c r="A1107" s="23">
        <v>4843</v>
      </c>
      <c r="B1107" s="22">
        <v>4944</v>
      </c>
    </row>
    <row r="1108" spans="1:2" ht="15.75" hidden="1" customHeight="1">
      <c r="A1108" s="22">
        <v>4847</v>
      </c>
      <c r="B1108" s="23">
        <v>4990</v>
      </c>
    </row>
    <row r="1109" spans="1:2" ht="15.75" hidden="1" customHeight="1">
      <c r="A1109" s="23">
        <v>4862</v>
      </c>
      <c r="B1109" s="22">
        <v>5017</v>
      </c>
    </row>
    <row r="1110" spans="1:2" ht="15.75" hidden="1" customHeight="1">
      <c r="A1110" s="22">
        <v>4865</v>
      </c>
      <c r="B1110" s="23">
        <v>5019</v>
      </c>
    </row>
    <row r="1111" spans="1:2" ht="15.75" hidden="1" customHeight="1">
      <c r="A1111" s="23">
        <v>4918</v>
      </c>
      <c r="B1111" s="22">
        <v>5021</v>
      </c>
    </row>
    <row r="1112" spans="1:2" ht="15.75" hidden="1" customHeight="1">
      <c r="A1112" s="22">
        <v>4918</v>
      </c>
      <c r="B1112" s="23">
        <v>5041</v>
      </c>
    </row>
    <row r="1113" spans="1:2" ht="15.75" hidden="1" customHeight="1">
      <c r="A1113" s="23">
        <v>4926</v>
      </c>
      <c r="B1113" s="22">
        <v>5047</v>
      </c>
    </row>
    <row r="1114" spans="1:2" ht="15.75" hidden="1" customHeight="1">
      <c r="A1114" s="22">
        <v>4929</v>
      </c>
      <c r="B1114" s="23">
        <v>5065</v>
      </c>
    </row>
    <row r="1115" spans="1:2" ht="15.75" hidden="1" customHeight="1">
      <c r="A1115" s="23">
        <v>4932</v>
      </c>
      <c r="B1115" s="23">
        <v>5102</v>
      </c>
    </row>
    <row r="1116" spans="1:2" ht="15.75" hidden="1" customHeight="1">
      <c r="A1116" s="22">
        <v>4944</v>
      </c>
      <c r="B1116" s="22">
        <v>5134</v>
      </c>
    </row>
    <row r="1117" spans="1:2" ht="15.75" hidden="1" customHeight="1">
      <c r="A1117" s="23">
        <v>4990</v>
      </c>
      <c r="B1117" s="23">
        <v>5142</v>
      </c>
    </row>
    <row r="1118" spans="1:2" ht="15.75" hidden="1" customHeight="1">
      <c r="A1118" s="22">
        <v>5017</v>
      </c>
      <c r="B1118" s="22">
        <v>5169</v>
      </c>
    </row>
    <row r="1119" spans="1:2" ht="15.75" hidden="1" customHeight="1">
      <c r="A1119" s="23">
        <v>5019</v>
      </c>
      <c r="B1119" s="23">
        <v>5171</v>
      </c>
    </row>
    <row r="1120" spans="1:2" ht="15.75" hidden="1" customHeight="1">
      <c r="A1120" s="22">
        <v>5021</v>
      </c>
      <c r="B1120" s="22">
        <v>5173</v>
      </c>
    </row>
    <row r="1121" spans="1:2" ht="15.75" hidden="1" customHeight="1">
      <c r="A1121" s="23">
        <v>5041</v>
      </c>
      <c r="B1121" s="23">
        <v>5174</v>
      </c>
    </row>
    <row r="1122" spans="1:2" ht="15.75" hidden="1" customHeight="1">
      <c r="A1122" s="22">
        <v>5047</v>
      </c>
      <c r="B1122" s="22">
        <v>5186</v>
      </c>
    </row>
    <row r="1123" spans="1:2" ht="15.75" hidden="1" customHeight="1">
      <c r="A1123" s="23">
        <v>5065</v>
      </c>
      <c r="B1123" s="23">
        <v>5232</v>
      </c>
    </row>
    <row r="1124" spans="1:2" ht="15.75" hidden="1" customHeight="1">
      <c r="A1124" s="22">
        <v>5065</v>
      </c>
      <c r="B1124" s="22">
        <v>5241</v>
      </c>
    </row>
    <row r="1125" spans="1:2" ht="15.75" hidden="1" customHeight="1">
      <c r="A1125" s="23">
        <v>5102</v>
      </c>
      <c r="B1125" s="23">
        <v>5253</v>
      </c>
    </row>
    <row r="1126" spans="1:2" ht="15.75" hidden="1" customHeight="1">
      <c r="A1126" s="22">
        <v>5134</v>
      </c>
      <c r="B1126" s="22">
        <v>5254</v>
      </c>
    </row>
    <row r="1127" spans="1:2" ht="15.75" hidden="1" customHeight="1">
      <c r="A1127" s="23">
        <v>5142</v>
      </c>
      <c r="B1127" s="23">
        <v>5272</v>
      </c>
    </row>
    <row r="1128" spans="1:2" ht="15.75" hidden="1" customHeight="1">
      <c r="A1128" s="22">
        <v>5169</v>
      </c>
      <c r="B1128" s="22">
        <v>5284</v>
      </c>
    </row>
    <row r="1129" spans="1:2" ht="15.75" hidden="1" customHeight="1">
      <c r="A1129" s="23">
        <v>5171</v>
      </c>
      <c r="B1129" s="23">
        <v>5286</v>
      </c>
    </row>
    <row r="1130" spans="1:2" ht="15.75" hidden="1" customHeight="1">
      <c r="A1130" s="22">
        <v>5173</v>
      </c>
      <c r="B1130" s="22">
        <v>5294</v>
      </c>
    </row>
    <row r="1131" spans="1:2" ht="15.75" hidden="1" customHeight="1">
      <c r="A1131" s="23">
        <v>5174</v>
      </c>
      <c r="B1131" s="23">
        <v>5305</v>
      </c>
    </row>
    <row r="1132" spans="1:2" ht="15.75" hidden="1" customHeight="1">
      <c r="A1132" s="22">
        <v>5186</v>
      </c>
      <c r="B1132" s="22">
        <v>5308</v>
      </c>
    </row>
    <row r="1133" spans="1:2" ht="15.75" hidden="1" customHeight="1">
      <c r="A1133" s="23">
        <v>5232</v>
      </c>
      <c r="B1133" s="23">
        <v>5325</v>
      </c>
    </row>
    <row r="1134" spans="1:2" ht="15.75" hidden="1" customHeight="1">
      <c r="A1134" s="22">
        <v>5241</v>
      </c>
      <c r="B1134" s="22">
        <v>5353</v>
      </c>
    </row>
    <row r="1135" spans="1:2" ht="15.75" hidden="1" customHeight="1">
      <c r="A1135" s="23">
        <v>5253</v>
      </c>
      <c r="B1135" s="23">
        <v>5380</v>
      </c>
    </row>
    <row r="1136" spans="1:2" ht="15.75" hidden="1" customHeight="1">
      <c r="A1136" s="22">
        <v>5254</v>
      </c>
      <c r="B1136" s="22">
        <v>5395</v>
      </c>
    </row>
    <row r="1137" spans="1:2" ht="15.75" hidden="1" customHeight="1">
      <c r="A1137" s="23">
        <v>5272</v>
      </c>
      <c r="B1137" s="23">
        <v>5407</v>
      </c>
    </row>
    <row r="1138" spans="1:2" ht="15.75" hidden="1" customHeight="1">
      <c r="A1138" s="22">
        <v>5284</v>
      </c>
      <c r="B1138" s="22">
        <v>5410</v>
      </c>
    </row>
    <row r="1139" spans="1:2" ht="15.75" hidden="1" customHeight="1">
      <c r="A1139" s="23">
        <v>5286</v>
      </c>
      <c r="B1139" s="23">
        <v>5439</v>
      </c>
    </row>
    <row r="1140" spans="1:2" ht="15.75" hidden="1" customHeight="1">
      <c r="A1140" s="22">
        <v>5294</v>
      </c>
      <c r="B1140" s="22">
        <v>5440</v>
      </c>
    </row>
    <row r="1141" spans="1:2" ht="15.75" hidden="1" customHeight="1">
      <c r="A1141" s="23">
        <v>5305</v>
      </c>
      <c r="B1141" s="23">
        <v>5482</v>
      </c>
    </row>
    <row r="1142" spans="1:2" ht="15.75" hidden="1" customHeight="1">
      <c r="A1142" s="22">
        <v>5308</v>
      </c>
      <c r="B1142" s="22">
        <v>5491</v>
      </c>
    </row>
    <row r="1143" spans="1:2" ht="15.75" hidden="1" customHeight="1">
      <c r="A1143" s="23">
        <v>5325</v>
      </c>
      <c r="B1143" s="23">
        <v>5525</v>
      </c>
    </row>
    <row r="1144" spans="1:2" ht="15.75" hidden="1" customHeight="1">
      <c r="A1144" s="22">
        <v>5353</v>
      </c>
      <c r="B1144" s="22">
        <v>5533</v>
      </c>
    </row>
    <row r="1145" spans="1:2" ht="15.75" hidden="1" customHeight="1">
      <c r="A1145" s="23">
        <v>5380</v>
      </c>
      <c r="B1145" s="23">
        <v>5548</v>
      </c>
    </row>
    <row r="1146" spans="1:2" ht="15.75" hidden="1" customHeight="1">
      <c r="A1146" s="22">
        <v>5395</v>
      </c>
      <c r="B1146" s="22">
        <v>5552</v>
      </c>
    </row>
    <row r="1147" spans="1:2" ht="15.75" hidden="1" customHeight="1">
      <c r="A1147" s="23">
        <v>5407</v>
      </c>
      <c r="B1147" s="23">
        <v>5561</v>
      </c>
    </row>
    <row r="1148" spans="1:2" ht="15.75" hidden="1" customHeight="1">
      <c r="A1148" s="22">
        <v>5410</v>
      </c>
      <c r="B1148" s="22">
        <v>5567</v>
      </c>
    </row>
    <row r="1149" spans="1:2" ht="15.75" hidden="1" customHeight="1">
      <c r="A1149" s="23">
        <v>5439</v>
      </c>
      <c r="B1149" s="23">
        <v>5575</v>
      </c>
    </row>
    <row r="1150" spans="1:2" ht="15.75" hidden="1" customHeight="1">
      <c r="A1150" s="22">
        <v>5440</v>
      </c>
      <c r="B1150" s="22">
        <v>5584</v>
      </c>
    </row>
    <row r="1151" spans="1:2" ht="15.75" hidden="1" customHeight="1">
      <c r="A1151" s="23">
        <v>5482</v>
      </c>
    </row>
    <row r="1152" spans="1:2" ht="15.75" hidden="1" customHeight="1">
      <c r="A1152" s="22">
        <v>5491</v>
      </c>
    </row>
    <row r="1153" spans="1:1" ht="15.75" hidden="1" customHeight="1">
      <c r="A1153" s="23">
        <v>5525</v>
      </c>
    </row>
    <row r="1154" spans="1:1" ht="15.75" hidden="1" customHeight="1">
      <c r="A1154" s="22">
        <v>5533</v>
      </c>
    </row>
    <row r="1155" spans="1:1" ht="15.75" hidden="1" customHeight="1">
      <c r="A1155" s="23">
        <v>5548</v>
      </c>
    </row>
    <row r="1156" spans="1:1" ht="15.75" hidden="1" customHeight="1">
      <c r="A1156" s="22">
        <v>5552</v>
      </c>
    </row>
    <row r="1157" spans="1:1" ht="15.75" hidden="1" customHeight="1">
      <c r="A1157" s="23">
        <v>5561</v>
      </c>
    </row>
    <row r="1158" spans="1:1" ht="15.75" hidden="1" customHeight="1">
      <c r="A1158" s="22">
        <v>5567</v>
      </c>
    </row>
    <row r="1159" spans="1:1" ht="15.75" hidden="1" customHeight="1">
      <c r="A1159" s="23">
        <v>5575</v>
      </c>
    </row>
    <row r="1160" spans="1:1" ht="15.75" hidden="1" customHeight="1">
      <c r="A1160" s="22">
        <v>5584</v>
      </c>
    </row>
  </sheetData>
  <sortState xmlns:xlrd2="http://schemas.microsoft.com/office/spreadsheetml/2017/richdata2" ref="A834:A879">
    <sortCondition ref="A834:A879"/>
  </sortState>
  <conditionalFormatting sqref="A1:A301">
    <cfRule type="duplicateValues" dxfId="28" priority="12"/>
  </conditionalFormatting>
  <conditionalFormatting sqref="A604:A829">
    <cfRule type="duplicateValues" dxfId="27" priority="11"/>
  </conditionalFormatting>
  <conditionalFormatting sqref="B605">
    <cfRule type="duplicateValues" dxfId="26" priority="10"/>
  </conditionalFormatting>
  <conditionalFormatting sqref="B604:C604">
    <cfRule type="duplicateValues" dxfId="25" priority="9"/>
  </conditionalFormatting>
  <conditionalFormatting sqref="A834:A879">
    <cfRule type="duplicateValues" dxfId="24" priority="8"/>
  </conditionalFormatting>
  <conditionalFormatting sqref="A833:B833">
    <cfRule type="duplicateValues" dxfId="23" priority="7"/>
  </conditionalFormatting>
  <conditionalFormatting sqref="B834">
    <cfRule type="duplicateValues" dxfId="22" priority="5"/>
  </conditionalFormatting>
  <conditionalFormatting sqref="C833">
    <cfRule type="duplicateValues" dxfId="21" priority="4"/>
  </conditionalFormatting>
  <conditionalFormatting sqref="A882">
    <cfRule type="duplicateValues" dxfId="20" priority="3"/>
  </conditionalFormatting>
  <conditionalFormatting sqref="A890:A1160">
    <cfRule type="duplicateValues" dxfId="19" priority="2"/>
  </conditionalFormatting>
  <conditionalFormatting sqref="B890">
    <cfRule type="duplicateValues" dxfId="18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topLeftCell="B1" workbookViewId="0">
      <selection activeCell="C12" sqref="C12"/>
    </sheetView>
  </sheetViews>
  <sheetFormatPr defaultColWidth="12.5703125" defaultRowHeight="15.75" customHeight="1"/>
  <cols>
    <col min="1" max="1" width="163.7109375" bestFit="1" customWidth="1"/>
    <col min="2" max="2" width="44" bestFit="1" customWidth="1"/>
    <col min="3" max="3" width="202.42578125" bestFit="1" customWidth="1"/>
  </cols>
  <sheetData>
    <row r="1" spans="1:26" ht="15.75" customHeight="1">
      <c r="A1" s="47" t="s">
        <v>635</v>
      </c>
      <c r="B1" s="48"/>
      <c r="C1" s="48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13"/>
      <c r="B2" s="13"/>
      <c r="C2" s="1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4" t="s">
        <v>636</v>
      </c>
      <c r="B3" s="15" t="s">
        <v>637</v>
      </c>
      <c r="C3" s="15" t="s">
        <v>638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16" t="s">
        <v>639</v>
      </c>
      <c r="B4" s="31">
        <f>ROWS(Operative[ID - Utente])</f>
        <v>300</v>
      </c>
      <c r="C4" s="17" t="s">
        <v>654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16" t="s">
        <v>640</v>
      </c>
      <c r="B5" s="31">
        <f>ROWS(Operative_Gabriele_Zenobi!A307:A595)</f>
        <v>289</v>
      </c>
      <c r="C5" s="17" t="s">
        <v>655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16" t="s">
        <v>641</v>
      </c>
      <c r="B6" s="31">
        <f>B5-Operative_Gabriele_Zenobi!B600</f>
        <v>286</v>
      </c>
      <c r="C6" s="24" t="s">
        <v>695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16" t="s">
        <v>642</v>
      </c>
      <c r="B7" s="31">
        <v>4</v>
      </c>
      <c r="C7" s="17" t="s">
        <v>659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6" t="s">
        <v>643</v>
      </c>
      <c r="B8" s="32" t="s">
        <v>699</v>
      </c>
      <c r="C8" s="24" t="s">
        <v>700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6" t="s">
        <v>644</v>
      </c>
      <c r="B9" s="31">
        <v>216</v>
      </c>
      <c r="C9" s="24" t="s">
        <v>704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6" t="s">
        <v>645</v>
      </c>
      <c r="B10" s="31">
        <v>4483</v>
      </c>
      <c r="C10" s="24" t="s">
        <v>672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6" t="s">
        <v>646</v>
      </c>
      <c r="B11" s="32" t="s">
        <v>696</v>
      </c>
      <c r="C11" s="17" t="s">
        <v>701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16" t="s">
        <v>647</v>
      </c>
      <c r="B12" s="31">
        <v>261</v>
      </c>
      <c r="C12" s="24" t="s">
        <v>702</v>
      </c>
      <c r="D12" s="4"/>
      <c r="E12" s="4"/>
      <c r="F12" s="4"/>
      <c r="G12" s="25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6" t="s">
        <v>648</v>
      </c>
      <c r="B13" s="32" t="s">
        <v>667</v>
      </c>
      <c r="C13" s="24" t="s">
        <v>668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16" t="s">
        <v>649</v>
      </c>
      <c r="B14" s="32" t="s">
        <v>17</v>
      </c>
      <c r="C14" s="24" t="s">
        <v>688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16" t="s">
        <v>650</v>
      </c>
      <c r="B15" s="31" t="s">
        <v>673</v>
      </c>
      <c r="C15" s="24" t="s">
        <v>682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6" t="s">
        <v>651</v>
      </c>
      <c r="B16" s="32" t="s">
        <v>687</v>
      </c>
      <c r="C16" s="17" t="s">
        <v>703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16" t="s">
        <v>652</v>
      </c>
      <c r="B17" s="33">
        <f>AVERAGE(Operative[Spesa individuale (€)])</f>
        <v>329.90200793650791</v>
      </c>
      <c r="C17" s="24" t="s">
        <v>690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6" t="s">
        <v>653</v>
      </c>
      <c r="B18" s="31" t="s">
        <v>678</v>
      </c>
      <c r="C18" s="17" t="s">
        <v>679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9AB59-5897-4A0C-A101-3A798789A171}">
  <dimension ref="A1:B45"/>
  <sheetViews>
    <sheetView topLeftCell="A4" workbookViewId="0">
      <selection activeCell="D23" sqref="D23"/>
    </sheetView>
  </sheetViews>
  <sheetFormatPr defaultRowHeight="12.75"/>
  <cols>
    <col min="1" max="1" width="43" bestFit="1" customWidth="1"/>
    <col min="2" max="4" width="33.42578125" bestFit="1" customWidth="1"/>
  </cols>
  <sheetData>
    <row r="1" spans="1:2">
      <c r="A1" s="49" t="s">
        <v>697</v>
      </c>
      <c r="B1" s="49"/>
    </row>
    <row r="3" spans="1:2">
      <c r="A3" s="18" t="s">
        <v>689</v>
      </c>
      <c r="B3" t="s">
        <v>658</v>
      </c>
    </row>
    <row r="4" spans="1:2">
      <c r="A4" s="19">
        <v>4</v>
      </c>
      <c r="B4">
        <v>57</v>
      </c>
    </row>
    <row r="5" spans="1:2">
      <c r="A5" s="19">
        <v>7</v>
      </c>
      <c r="B5">
        <v>46</v>
      </c>
    </row>
    <row r="6" spans="1:2">
      <c r="A6" s="19">
        <v>2</v>
      </c>
      <c r="B6">
        <v>45</v>
      </c>
    </row>
    <row r="7" spans="1:2">
      <c r="A7" s="19">
        <v>3</v>
      </c>
      <c r="B7">
        <v>42</v>
      </c>
    </row>
    <row r="8" spans="1:2">
      <c r="A8" s="19">
        <v>5</v>
      </c>
      <c r="B8">
        <v>41</v>
      </c>
    </row>
    <row r="9" spans="1:2">
      <c r="A9" s="19">
        <v>1</v>
      </c>
      <c r="B9">
        <v>36</v>
      </c>
    </row>
    <row r="10" spans="1:2">
      <c r="A10" s="19">
        <v>6</v>
      </c>
      <c r="B10">
        <v>33</v>
      </c>
    </row>
    <row r="11" spans="1:2">
      <c r="A11" s="19" t="s">
        <v>657</v>
      </c>
      <c r="B11">
        <v>300</v>
      </c>
    </row>
    <row r="15" spans="1:2">
      <c r="A15" s="49" t="s">
        <v>698</v>
      </c>
      <c r="B15" s="49"/>
    </row>
    <row r="17" spans="1:2">
      <c r="A17" s="18" t="s">
        <v>9</v>
      </c>
      <c r="B17" t="s">
        <v>674</v>
      </c>
    </row>
    <row r="19" spans="1:2">
      <c r="A19" s="18" t="s">
        <v>675</v>
      </c>
      <c r="B19" t="s">
        <v>669</v>
      </c>
    </row>
    <row r="20" spans="1:2">
      <c r="A20" s="19" t="s">
        <v>16</v>
      </c>
      <c r="B20">
        <v>56</v>
      </c>
    </row>
    <row r="21" spans="1:2">
      <c r="A21" s="19" t="s">
        <v>17</v>
      </c>
      <c r="B21">
        <v>67</v>
      </c>
    </row>
    <row r="22" spans="1:2">
      <c r="A22" s="19" t="s">
        <v>657</v>
      </c>
      <c r="B22">
        <v>123</v>
      </c>
    </row>
    <row r="26" spans="1:2">
      <c r="A26" s="18" t="s">
        <v>9</v>
      </c>
      <c r="B26" t="s">
        <v>674</v>
      </c>
    </row>
    <row r="28" spans="1:2">
      <c r="A28" s="18" t="s">
        <v>676</v>
      </c>
      <c r="B28" t="s">
        <v>670</v>
      </c>
    </row>
    <row r="29" spans="1:2">
      <c r="A29" s="19" t="s">
        <v>16</v>
      </c>
      <c r="B29">
        <v>63</v>
      </c>
    </row>
    <row r="30" spans="1:2">
      <c r="A30" s="19" t="s">
        <v>17</v>
      </c>
      <c r="B30">
        <v>60</v>
      </c>
    </row>
    <row r="31" spans="1:2">
      <c r="A31" s="19" t="s">
        <v>657</v>
      </c>
      <c r="B31">
        <v>123</v>
      </c>
    </row>
    <row r="35" spans="1:2">
      <c r="A35" s="18" t="s">
        <v>9</v>
      </c>
      <c r="B35" t="s">
        <v>674</v>
      </c>
    </row>
    <row r="37" spans="1:2">
      <c r="A37" s="18" t="s">
        <v>684</v>
      </c>
      <c r="B37" t="s">
        <v>671</v>
      </c>
    </row>
    <row r="38" spans="1:2">
      <c r="A38" s="19" t="s">
        <v>16</v>
      </c>
      <c r="B38">
        <v>66</v>
      </c>
    </row>
    <row r="39" spans="1:2">
      <c r="A39" s="19" t="s">
        <v>17</v>
      </c>
      <c r="B39">
        <v>57</v>
      </c>
    </row>
    <row r="40" spans="1:2">
      <c r="A40" s="19" t="s">
        <v>657</v>
      </c>
      <c r="B40">
        <v>123</v>
      </c>
    </row>
    <row r="44" spans="1:2">
      <c r="A44" s="29" t="s">
        <v>685</v>
      </c>
      <c r="B44" s="27">
        <f>GETPIVOTDATA("Rent Mezzo - Biciletta",$A$28,"Rent Mezzo - Biciletta","Sì")+GETPIVOTDATA("Rent Mezzo - Monopattino",$A$37,"Rent Mezzo - Monopattino","Sì")</f>
        <v>117</v>
      </c>
    </row>
    <row r="45" spans="1:2">
      <c r="A45" s="30" t="s">
        <v>686</v>
      </c>
      <c r="B45" s="28">
        <f>GETPIVOTDATA("Rent Mezzo - Auto",$A$19,"Rent Mezzo - Auto","Sì")</f>
        <v>67</v>
      </c>
    </row>
  </sheetData>
  <mergeCells count="2">
    <mergeCell ref="A1:B1"/>
    <mergeCell ref="A15:B15"/>
  </mergeCells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RawData</vt:lpstr>
      <vt:lpstr>Operative_Gabriele_Zenobi</vt:lpstr>
      <vt:lpstr>Test</vt:lpstr>
      <vt:lpstr>Pivot</vt:lpstr>
      <vt:lpstr>Operative_Gabriele_Zenobi!Extract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 Zenobi</cp:lastModifiedBy>
  <dcterms:modified xsi:type="dcterms:W3CDTF">2023-03-07T14:06:26Z</dcterms:modified>
</cp:coreProperties>
</file>