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UAT/AutomaticUAT/experiment/oracle/"/>
    </mc:Choice>
  </mc:AlternateContent>
  <xr:revisionPtr revIDLastSave="0" documentId="13_ncr:1_{7F0E1282-0BD5-B049-8035-3F72CCBBDC5E}" xr6:coauthVersionLast="36" xr6:coauthVersionMax="36" xr10:uidLastSave="{00000000-0000-0000-0000-000000000000}"/>
  <bookViews>
    <workbookView xWindow="0" yWindow="760" windowWidth="28800" windowHeight="15840" activeTab="3" xr2:uid="{D80289CD-D72C-472D-8E0D-80971DD5893B}"/>
  </bookViews>
  <sheets>
    <sheet name="Criteria" sheetId="3" r:id="rId1"/>
    <sheet name="Assessment tab." sheetId="1" r:id="rId2"/>
    <sheet name="Summary" sheetId="4" r:id="rId3"/>
    <sheet name="Questionnair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H17" i="4"/>
  <c r="S7" i="2" l="1"/>
  <c r="S6" i="2"/>
  <c r="S5" i="2"/>
  <c r="S4" i="2"/>
  <c r="H16" i="4"/>
  <c r="H15" i="4"/>
  <c r="H14" i="4"/>
  <c r="H13" i="4"/>
  <c r="H12" i="4"/>
  <c r="H11" i="4"/>
  <c r="H10" i="4"/>
  <c r="H8" i="4"/>
  <c r="H7" i="4"/>
  <c r="S178" i="1"/>
  <c r="M16" i="4" s="1"/>
  <c r="S174" i="1"/>
  <c r="S160" i="1"/>
  <c r="M15" i="4" s="1"/>
  <c r="S156" i="1"/>
  <c r="S142" i="1"/>
  <c r="M14" i="4" s="1"/>
  <c r="S138" i="1"/>
  <c r="S124" i="1"/>
  <c r="M13" i="4" s="1"/>
  <c r="S120" i="1"/>
  <c r="S106" i="1"/>
  <c r="M12" i="4" s="1"/>
  <c r="S102" i="1"/>
  <c r="S88" i="1"/>
  <c r="M11" i="4" s="1"/>
  <c r="S84" i="1"/>
  <c r="S70" i="1"/>
  <c r="M10" i="4" s="1"/>
  <c r="S66" i="1"/>
  <c r="S52" i="1"/>
  <c r="M9" i="4" s="1"/>
  <c r="S48" i="1"/>
  <c r="H9" i="4" s="1"/>
  <c r="S34" i="1"/>
  <c r="M8" i="4" s="1"/>
  <c r="S30" i="1"/>
  <c r="S16" i="1"/>
  <c r="M7" i="4" s="1"/>
  <c r="S12" i="1"/>
  <c r="T7" i="2" l="1"/>
  <c r="T6" i="2"/>
  <c r="T5" i="2"/>
  <c r="T4" i="2"/>
  <c r="R7" i="2"/>
  <c r="R6" i="2"/>
  <c r="R5" i="2"/>
  <c r="R4" i="2"/>
  <c r="R139" i="1"/>
  <c r="R158" i="1"/>
  <c r="R159" i="1"/>
  <c r="R177" i="1"/>
  <c r="R176" i="1"/>
  <c r="T176" i="1" s="1"/>
  <c r="R175" i="1"/>
  <c r="R171" i="1"/>
  <c r="E99" i="1"/>
  <c r="E45" i="1"/>
  <c r="E15" i="1"/>
  <c r="E14" i="1"/>
  <c r="E13" i="1"/>
  <c r="E11" i="1"/>
  <c r="E10" i="1"/>
  <c r="E9" i="1"/>
  <c r="R173" i="1"/>
  <c r="R172" i="1"/>
  <c r="R157" i="1"/>
  <c r="R155" i="1"/>
  <c r="R154" i="1"/>
  <c r="R153" i="1"/>
  <c r="R141" i="1"/>
  <c r="R140" i="1"/>
  <c r="R137" i="1"/>
  <c r="R136" i="1"/>
  <c r="R135" i="1"/>
  <c r="R123" i="1"/>
  <c r="R122" i="1"/>
  <c r="R121" i="1"/>
  <c r="R119" i="1"/>
  <c r="R118" i="1"/>
  <c r="T118" i="1" s="1"/>
  <c r="R117" i="1"/>
  <c r="R105" i="1"/>
  <c r="R104" i="1"/>
  <c r="R103" i="1"/>
  <c r="R101" i="1"/>
  <c r="R100" i="1"/>
  <c r="R99" i="1"/>
  <c r="R87" i="1"/>
  <c r="R86" i="1"/>
  <c r="R85" i="1"/>
  <c r="R83" i="1"/>
  <c r="R82" i="1"/>
  <c r="R81" i="1"/>
  <c r="R69" i="1"/>
  <c r="R68" i="1"/>
  <c r="R67" i="1"/>
  <c r="R65" i="1"/>
  <c r="R64" i="1"/>
  <c r="R63" i="1"/>
  <c r="R51" i="1"/>
  <c r="R50" i="1"/>
  <c r="R49" i="1"/>
  <c r="R47" i="1"/>
  <c r="R46" i="1"/>
  <c r="R45" i="1"/>
  <c r="R33" i="1"/>
  <c r="R32" i="1"/>
  <c r="R31" i="1"/>
  <c r="R29" i="1"/>
  <c r="R28" i="1"/>
  <c r="R27" i="1"/>
  <c r="R11" i="1"/>
  <c r="R10" i="1"/>
  <c r="R9" i="1"/>
  <c r="R15" i="1"/>
  <c r="R14" i="1"/>
  <c r="R13" i="1"/>
  <c r="E159" i="1"/>
  <c r="E158" i="1"/>
  <c r="E157" i="1"/>
  <c r="E155" i="1"/>
  <c r="E154" i="1"/>
  <c r="E153" i="1"/>
  <c r="E177" i="1"/>
  <c r="E176" i="1"/>
  <c r="E175" i="1"/>
  <c r="E173" i="1"/>
  <c r="E172" i="1"/>
  <c r="E171" i="1"/>
  <c r="J177" i="1"/>
  <c r="J176" i="1"/>
  <c r="J175" i="1"/>
  <c r="J173" i="1"/>
  <c r="J172" i="1"/>
  <c r="J171" i="1"/>
  <c r="J159" i="1"/>
  <c r="J158" i="1"/>
  <c r="J157" i="1"/>
  <c r="J155" i="1"/>
  <c r="J154" i="1"/>
  <c r="J153" i="1"/>
  <c r="E141" i="1"/>
  <c r="E140" i="1"/>
  <c r="E139" i="1"/>
  <c r="E137" i="1"/>
  <c r="E136" i="1"/>
  <c r="E135" i="1"/>
  <c r="E138" i="1" s="1"/>
  <c r="D14" i="4" s="1"/>
  <c r="J141" i="1"/>
  <c r="J140" i="1"/>
  <c r="J139" i="1"/>
  <c r="J137" i="1"/>
  <c r="J136" i="1"/>
  <c r="J135" i="1"/>
  <c r="E123" i="1"/>
  <c r="E122" i="1"/>
  <c r="E121" i="1"/>
  <c r="E119" i="1"/>
  <c r="E118" i="1"/>
  <c r="E117" i="1"/>
  <c r="E120" i="1" s="1"/>
  <c r="D13" i="4" s="1"/>
  <c r="J123" i="1"/>
  <c r="J122" i="1"/>
  <c r="J121" i="1"/>
  <c r="J119" i="1"/>
  <c r="J118" i="1"/>
  <c r="J117" i="1"/>
  <c r="E105" i="1"/>
  <c r="E104" i="1"/>
  <c r="E103" i="1"/>
  <c r="E101" i="1"/>
  <c r="E100" i="1"/>
  <c r="J105" i="1"/>
  <c r="J104" i="1"/>
  <c r="J103" i="1"/>
  <c r="J101" i="1"/>
  <c r="J100" i="1"/>
  <c r="J99" i="1"/>
  <c r="E87" i="1"/>
  <c r="E86" i="1"/>
  <c r="E85" i="1"/>
  <c r="E83" i="1"/>
  <c r="E82" i="1"/>
  <c r="E81" i="1"/>
  <c r="J87" i="1"/>
  <c r="J86" i="1"/>
  <c r="J85" i="1"/>
  <c r="J83" i="1"/>
  <c r="J82" i="1"/>
  <c r="J81" i="1"/>
  <c r="E69" i="1"/>
  <c r="E68" i="1"/>
  <c r="E67" i="1"/>
  <c r="E65" i="1"/>
  <c r="E66" i="1" s="1"/>
  <c r="D10" i="4" s="1"/>
  <c r="E64" i="1"/>
  <c r="E63" i="1"/>
  <c r="J69" i="1"/>
  <c r="J68" i="1"/>
  <c r="J67" i="1"/>
  <c r="J65" i="1"/>
  <c r="J64" i="1"/>
  <c r="J63" i="1"/>
  <c r="E51" i="1"/>
  <c r="E50" i="1"/>
  <c r="E49" i="1"/>
  <c r="E47" i="1"/>
  <c r="E46" i="1"/>
  <c r="J51" i="1"/>
  <c r="J50" i="1"/>
  <c r="J49" i="1"/>
  <c r="J47" i="1"/>
  <c r="J46" i="1"/>
  <c r="J45" i="1"/>
  <c r="E33" i="1"/>
  <c r="E32" i="1"/>
  <c r="E31" i="1"/>
  <c r="E29" i="1"/>
  <c r="E28" i="1"/>
  <c r="E27" i="1"/>
  <c r="J33" i="1"/>
  <c r="J32" i="1"/>
  <c r="J31" i="1"/>
  <c r="J29" i="1"/>
  <c r="J28" i="1"/>
  <c r="J27" i="1"/>
  <c r="J15" i="1"/>
  <c r="J14" i="1"/>
  <c r="J13" i="1"/>
  <c r="J11" i="1"/>
  <c r="J10" i="1"/>
  <c r="J9" i="1"/>
  <c r="T51" i="1" l="1"/>
  <c r="F70" i="1"/>
  <c r="J10" i="4" s="1"/>
  <c r="E142" i="1"/>
  <c r="I14" i="4" s="1"/>
  <c r="T141" i="1"/>
  <c r="F178" i="1"/>
  <c r="J16" i="4" s="1"/>
  <c r="E88" i="1"/>
  <c r="I11" i="4" s="1"/>
  <c r="F124" i="1"/>
  <c r="J13" i="4" s="1"/>
  <c r="E30" i="1"/>
  <c r="D8" i="4" s="1"/>
  <c r="F52" i="1"/>
  <c r="J9" i="4" s="1"/>
  <c r="F88" i="1"/>
  <c r="J11" i="4" s="1"/>
  <c r="T122" i="1"/>
  <c r="T69" i="1"/>
  <c r="T68" i="1"/>
  <c r="K160" i="1"/>
  <c r="K15" i="4" s="1"/>
  <c r="T123" i="1"/>
  <c r="K124" i="1"/>
  <c r="K13" i="4" s="1"/>
  <c r="T177" i="1"/>
  <c r="K174" i="1"/>
  <c r="F16" i="4" s="1"/>
  <c r="T173" i="1"/>
  <c r="T172" i="1"/>
  <c r="F174" i="1"/>
  <c r="E16" i="4" s="1"/>
  <c r="T154" i="1"/>
  <c r="F160" i="1"/>
  <c r="J15" i="4" s="1"/>
  <c r="F156" i="1"/>
  <c r="E15" i="4" s="1"/>
  <c r="T159" i="1"/>
  <c r="T158" i="1"/>
  <c r="T157" i="1"/>
  <c r="T153" i="1"/>
  <c r="K138" i="1"/>
  <c r="F14" i="4" s="1"/>
  <c r="F138" i="1"/>
  <c r="E14" i="4" s="1"/>
  <c r="T137" i="1"/>
  <c r="F142" i="1"/>
  <c r="J14" i="4" s="1"/>
  <c r="T140" i="1"/>
  <c r="T136" i="1"/>
  <c r="K156" i="1"/>
  <c r="F15" i="4" s="1"/>
  <c r="E124" i="1"/>
  <c r="I13" i="4" s="1"/>
  <c r="T119" i="1"/>
  <c r="F120" i="1"/>
  <c r="E13" i="4" s="1"/>
  <c r="T103" i="1"/>
  <c r="K102" i="1"/>
  <c r="F12" i="4" s="1"/>
  <c r="T101" i="1"/>
  <c r="T104" i="1"/>
  <c r="F106" i="1"/>
  <c r="J12" i="4" s="1"/>
  <c r="F102" i="1"/>
  <c r="E12" i="4" s="1"/>
  <c r="T100" i="1"/>
  <c r="T105" i="1"/>
  <c r="T81" i="1"/>
  <c r="F84" i="1"/>
  <c r="E11" i="4" s="1"/>
  <c r="T87" i="1"/>
  <c r="T86" i="1"/>
  <c r="K70" i="1"/>
  <c r="K10" i="4" s="1"/>
  <c r="T65" i="1"/>
  <c r="F66" i="1"/>
  <c r="E10" i="4" s="1"/>
  <c r="E70" i="1"/>
  <c r="I10" i="4" s="1"/>
  <c r="K52" i="1"/>
  <c r="K9" i="4" s="1"/>
  <c r="T46" i="1"/>
  <c r="T50" i="1"/>
  <c r="F48" i="1"/>
  <c r="E9" i="4" s="1"/>
  <c r="E52" i="1"/>
  <c r="I9" i="4" s="1"/>
  <c r="T47" i="1"/>
  <c r="K34" i="1"/>
  <c r="K8" i="4" s="1"/>
  <c r="T33" i="1"/>
  <c r="T32" i="1"/>
  <c r="F34" i="1"/>
  <c r="J8" i="4" s="1"/>
  <c r="T29" i="1"/>
  <c r="K30" i="1"/>
  <c r="F8" i="4" s="1"/>
  <c r="F30" i="1"/>
  <c r="E8" i="4" s="1"/>
  <c r="T28" i="1"/>
  <c r="E34" i="1"/>
  <c r="I8" i="4" s="1"/>
  <c r="E16" i="1"/>
  <c r="I7" i="4" s="1"/>
  <c r="K178" i="1"/>
  <c r="K16" i="4" s="1"/>
  <c r="T175" i="1"/>
  <c r="T171" i="1"/>
  <c r="T155" i="1"/>
  <c r="K142" i="1"/>
  <c r="K14" i="4" s="1"/>
  <c r="K120" i="1"/>
  <c r="F13" i="4" s="1"/>
  <c r="K106" i="1"/>
  <c r="K12" i="4" s="1"/>
  <c r="T99" i="1"/>
  <c r="K88" i="1"/>
  <c r="K11" i="4" s="1"/>
  <c r="T83" i="1"/>
  <c r="K84" i="1"/>
  <c r="F11" i="4" s="1"/>
  <c r="T82" i="1"/>
  <c r="K66" i="1"/>
  <c r="F10" i="4" s="1"/>
  <c r="T64" i="1"/>
  <c r="K48" i="1"/>
  <c r="F9" i="4" s="1"/>
  <c r="K16" i="1"/>
  <c r="K7" i="4" s="1"/>
  <c r="T15" i="1"/>
  <c r="T14" i="1"/>
  <c r="F16" i="1"/>
  <c r="J7" i="4" s="1"/>
  <c r="T13" i="1"/>
  <c r="T11" i="1"/>
  <c r="K12" i="1"/>
  <c r="F7" i="4" s="1"/>
  <c r="T10" i="1"/>
  <c r="F12" i="1"/>
  <c r="E7" i="4" s="1"/>
  <c r="T9" i="1"/>
  <c r="E48" i="1"/>
  <c r="D9" i="4" s="1"/>
  <c r="E12" i="1"/>
  <c r="D7" i="4" s="1"/>
  <c r="E174" i="1"/>
  <c r="D16" i="4" s="1"/>
  <c r="E178" i="1"/>
  <c r="I16" i="4" s="1"/>
  <c r="E156" i="1"/>
  <c r="D15" i="4" s="1"/>
  <c r="E160" i="1"/>
  <c r="I15" i="4" s="1"/>
  <c r="T135" i="1"/>
  <c r="T139" i="1"/>
  <c r="T117" i="1"/>
  <c r="T121" i="1"/>
  <c r="T124" i="1" s="1"/>
  <c r="E102" i="1"/>
  <c r="D12" i="4" s="1"/>
  <c r="E106" i="1"/>
  <c r="I12" i="4" s="1"/>
  <c r="T85" i="1"/>
  <c r="E84" i="1"/>
  <c r="D11" i="4" s="1"/>
  <c r="T63" i="1"/>
  <c r="T67" i="1"/>
  <c r="T70" i="1" s="1"/>
  <c r="T45" i="1"/>
  <c r="T49" i="1"/>
  <c r="T27" i="1"/>
  <c r="T31" i="1"/>
  <c r="T52" i="1" l="1"/>
  <c r="G7" i="4"/>
  <c r="L11" i="4"/>
  <c r="T178" i="1"/>
  <c r="G8" i="4"/>
  <c r="L8" i="4"/>
  <c r="L7" i="4"/>
  <c r="L10" i="4"/>
  <c r="T120" i="1"/>
  <c r="L13" i="4"/>
  <c r="L16" i="4"/>
  <c r="T174" i="1"/>
  <c r="G16" i="4"/>
  <c r="L15" i="4"/>
  <c r="T156" i="1"/>
  <c r="T160" i="1"/>
  <c r="G15" i="4"/>
  <c r="L14" i="4"/>
  <c r="G14" i="4"/>
  <c r="T142" i="1"/>
  <c r="T138" i="1"/>
  <c r="G13" i="4"/>
  <c r="T106" i="1"/>
  <c r="L12" i="4"/>
  <c r="G12" i="4"/>
  <c r="T102" i="1"/>
  <c r="T88" i="1"/>
  <c r="G11" i="4"/>
  <c r="T84" i="1"/>
  <c r="G10" i="4"/>
  <c r="T66" i="1"/>
  <c r="L9" i="4"/>
  <c r="T48" i="1"/>
  <c r="G9" i="4"/>
  <c r="T34" i="1"/>
  <c r="J17" i="4"/>
  <c r="E17" i="4"/>
  <c r="T30" i="1"/>
  <c r="K17" i="4"/>
  <c r="F17" i="4"/>
  <c r="T16" i="1"/>
  <c r="T12" i="1"/>
  <c r="I17" i="4"/>
  <c r="D17" i="4"/>
  <c r="L17" i="4" l="1"/>
  <c r="G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9" authorId="0" shapeId="0" xr:uid="{D21BE726-FF48-9546-A9A6-FA367A2D41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riportati 4 TC; anche se fanno riferimento ai TC effettivi, sono scenari banali e non necessari.</t>
        </r>
      </text>
    </comment>
    <comment ref="K9" authorId="0" shapeId="0" xr:uid="{56165808-7794-874E-8C04-D4B5D724E0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9" authorId="0" shapeId="0" xr:uid="{3CBB692D-2501-3D47-92E2-ED55E5EB4D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9" authorId="0" shapeId="0" xr:uid="{C938AAED-321F-6445-A15A-3A3472F9C2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Q9" authorId="0" shapeId="0" xr:uid="{0F25C57F-23F0-4C47-9FC9-EE87B41D82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indicati scenari "banali" che possono essere testati con altri TC relativi ad altri UC</t>
        </r>
      </text>
    </comment>
    <comment ref="O10" authorId="0" shapeId="0" xr:uid="{4A86F686-827E-5943-83AE-277F816BBB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1" authorId="0" shapeId="0" xr:uid="{EECB2FF1-E1C0-7E42-9CE3-4559866DD8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1" authorId="0" shapeId="0" xr:uid="{8376E02E-0B24-6E41-A262-2FC6F43928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3" authorId="0" shapeId="0" xr:uid="{5EFD73CA-F733-D640-B1AD-1CA13398ED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3" authorId="0" shapeId="0" xr:uid="{46B8E1E1-D02B-1349-916B-9701E8C7E8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4" authorId="0" shapeId="0" xr:uid="{E98B3FCD-734E-774C-8D83-7E36D3F000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4" authorId="0" shapeId="0" xr:uid="{A0060EAD-6945-EB4B-BEAB-20626F56F3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15" authorId="0" shapeId="0" xr:uid="{06D26740-85D3-F940-80CD-DD823A89F1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i dati in input, sono generici</t>
        </r>
      </text>
    </comment>
    <comment ref="O15" authorId="0" shapeId="0" xr:uid="{CD92470E-67FD-7B4C-AAE1-96A3D26DCF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K27" authorId="0" shapeId="0" xr:uid="{3AE67A37-DBD7-CC48-BE9D-7748C11FDF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27" authorId="0" shapeId="0" xr:uid="{7C83A9F6-C185-0249-88D3-4B37E44870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27" authorId="0" shapeId="0" xr:uid="{D9F0C7BB-5077-BE4D-8F8E-5026E160BD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28" authorId="0" shapeId="0" xr:uid="{46C15E16-4986-7247-B83F-1056C5045A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28" authorId="0" shapeId="0" xr:uid="{1AE7EF79-F0FA-1B42-A6A0-C20FD8CEF5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29" authorId="0" shapeId="0" xr:uid="{46EB02E6-2602-4B47-A05A-DC90D6BB01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29" authorId="0" shapeId="0" xr:uid="{BDAD80F3-319A-5647-8BA8-791CA968E9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31" authorId="0" shapeId="0" xr:uid="{C059769D-12E6-594D-9D43-A252082C55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31" authorId="0" shapeId="0" xr:uid="{CEBB420E-AC9E-9249-812B-7C4975BDE7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32" authorId="0" shapeId="0" xr:uid="{9B6847DF-5124-6F44-9108-01F1686117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32" authorId="0" shapeId="0" xr:uid="{C892C3FD-7694-E24F-AACE-61F078C6F3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N33" authorId="0" shapeId="0" xr:uid="{D4CE539F-CD8B-5546-A999-1C302BADBC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33" authorId="0" shapeId="0" xr:uid="{F4B48AEB-4995-5F4A-B401-AA7E837A6C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D45" authorId="0" shapeId="0" xr:uid="{53DEBDEA-D1E8-4B41-8F5F-CFD4FC158A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riportati 3 TC; anche se fanno riferimento ai TC effettivi, sono scenari banali e non necessari.</t>
        </r>
      </text>
    </comment>
    <comment ref="I45" authorId="0" shapeId="0" xr:uid="{D61D9E00-6921-A845-A1AD-FC4AFEDE91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K45" authorId="0" shapeId="0" xr:uid="{82807C49-CB40-E440-AB46-6452EEB345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45" authorId="0" shapeId="0" xr:uid="{65794D12-6C01-5C4B-8940-4773B5B7DC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5" authorId="0" shapeId="0" xr:uid="{6FFF3423-DA41-7241-9D85-C613E5914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Q45" authorId="0" shapeId="0" xr:uid="{BDBC2645-B83B-0A41-86B6-909DB7480C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indicati scenari "banali" che possono essere testati con altri TC relativi ad altri UC</t>
        </r>
      </text>
    </comment>
    <comment ref="I46" authorId="0" shapeId="0" xr:uid="{B4539A33-29EB-804E-B85C-08EF462DC5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46" authorId="0" shapeId="0" xr:uid="{61416ABA-E3D5-9D4E-8642-B4739704B8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6" authorId="0" shapeId="0" xr:uid="{859880AB-377E-2747-9D70-7B6D22CBF5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47" authorId="0" shapeId="0" xr:uid="{31207777-A085-2242-8236-862C47A48B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47" authorId="0" shapeId="0" xr:uid="{F7ADEDAB-C74F-5841-95A9-ECF2AFAF40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7" authorId="0" shapeId="0" xr:uid="{340A355E-66E5-1348-A42B-AF425B4D0D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49" authorId="0" shapeId="0" xr:uid="{E85CBB32-1AE1-2E42-97BA-9D15ED7C4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49" authorId="0" shapeId="0" xr:uid="{CE6C4FD7-760F-3141-879A-8283F81FCA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49" authorId="0" shapeId="0" xr:uid="{74F7021B-9EE1-0345-B553-6A8D76125A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50" authorId="0" shapeId="0" xr:uid="{ABFBC7EB-C25C-124B-B044-F332971820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50" authorId="0" shapeId="0" xr:uid="{A4BA84A3-2B2B-AC49-AE01-FC70D2629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50" authorId="0" shapeId="0" xr:uid="{3418ABF0-096A-8A4E-AF7A-BF434DAC6F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51" authorId="0" shapeId="0" xr:uid="{A08DD0FB-CB0B-DB4B-B892-D66F6F656F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informazioni devono essere visualizzati.</t>
        </r>
      </text>
    </comment>
    <comment ref="N51" authorId="0" shapeId="0" xr:uid="{A904303B-F224-8A4A-8406-E55E589180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specificati quali campi devono essere valorizzati.</t>
        </r>
      </text>
    </comment>
    <comment ref="O51" authorId="0" shapeId="0" xr:uid="{C7676350-474A-4F41-A98E-D819465A8D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campi sono visualizzati</t>
        </r>
      </text>
    </comment>
    <comment ref="I63" authorId="0" shapeId="0" xr:uid="{201B3D11-DB6F-4B4B-B446-DEE71715CA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K63" authorId="0" shapeId="0" xr:uid="{CA5BB317-569B-A047-AD9D-CA63D11178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63" authorId="0" shapeId="0" xr:uid="{82881EB1-4449-DC46-82EC-7188F02963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4" authorId="0" shapeId="0" xr:uid="{245E3D39-6EAD-6641-87EE-D4C74C9B96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4" authorId="0" shapeId="0" xr:uid="{A16781B3-36EE-104A-B63E-57788293AA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5" authorId="0" shapeId="0" xr:uid="{980F2EA9-7C39-084B-ABA4-4A7B0AB652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5" authorId="0" shapeId="0" xr:uid="{64D1CEE3-648D-4548-9CAE-BF13E74746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7" authorId="0" shapeId="0" xr:uid="{F10D74FB-16A5-BF49-9C4B-DEAFCCD8C6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7" authorId="0" shapeId="0" xr:uid="{483D0E18-6ECF-AC40-88E1-F94DF7DFD83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8" authorId="0" shapeId="0" xr:uid="{5140B2E9-EB64-E94B-9DD1-B89F9DC8B1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8" authorId="0" shapeId="0" xr:uid="{8BBDA111-8AEE-AE46-833B-AEF92764E0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I69" authorId="0" shapeId="0" xr:uid="{3A11FECD-2816-C945-807C-BF56FE8AA2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campi obbligatori, ma non è chiaro quali siano e/o come possano essere individuati</t>
        </r>
      </text>
    </comment>
    <comment ref="N69" authorId="0" shapeId="0" xr:uid="{56C45496-7388-7146-95BF-80A21828C9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K81" authorId="0" shapeId="0" xr:uid="{0620B3CB-E7A8-EE43-B68D-5B2A613138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D99" authorId="0" shapeId="0" xr:uid="{77249DD2-9168-BE44-AEB8-C757F6F4E1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Sono stati riportati 2 TC; anche se fanno riferimento ai TC effettivi, sono scenari banali e non necessari.</t>
        </r>
      </text>
    </comment>
    <comment ref="K99" authorId="0" shapeId="0" xr:uid="{A5893036-1BBD-5344-AD49-5BAC129D86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99" authorId="0" shapeId="0" xr:uid="{56A04824-25F5-A341-9497-90C0FDEE22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1" authorId="0" shapeId="0" xr:uid="{76D577D5-F5EF-4349-BD6C-D4221B00A5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3" authorId="0" shapeId="0" xr:uid="{E18280C7-320E-AA43-8A9A-1D6EC8E935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4" authorId="0" shapeId="0" xr:uid="{0F0FEBF5-9630-4449-95D4-BFEE869579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O105" authorId="0" shapeId="0" xr:uid="{2A7A0D98-1219-A34C-9605-A35F8DF923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17" authorId="0" shapeId="0" xr:uid="{65BACDCA-B98C-394B-8D5D-A0BEEC3209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K117" authorId="0" shapeId="0" xr:uid="{BD917B40-90AC-5243-9388-74160A7651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117" authorId="0" shapeId="0" xr:uid="{822A6A9F-9010-E342-89C4-724DCD45ED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18" authorId="0" shapeId="0" xr:uid="{2982107D-2D38-1641-96ED-C865FBBA90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18" authorId="0" shapeId="0" xr:uid="{F9846491-5ECA-5847-8049-4B6AC6BBCC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19" authorId="0" shapeId="0" xr:uid="{1AB8DF42-CE9C-594B-BF60-AC453E42D6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19" authorId="0" shapeId="0" xr:uid="{0C4D5CFC-E5DC-7C45-9FB4-B9BDB815ED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21" authorId="0" shapeId="0" xr:uid="{C4E100C3-379F-2E4C-9239-76301BE552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21" authorId="0" shapeId="0" xr:uid="{EE445652-3511-5243-BB0B-F219F8966D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22" authorId="0" shapeId="0" xr:uid="{D6E2A8D2-8383-C740-9B9B-4D8C3DAF4D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22" authorId="0" shapeId="0" xr:uid="{AE90D8D3-C58F-AA43-82E6-BF54CDB2E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I123" authorId="0" shapeId="0" xr:uid="{AA315EFE-049D-FF49-B29A-C86CB92D64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23" authorId="0" shapeId="0" xr:uid="{ED8717DA-BC73-D04E-BAF6-61B16E3995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5" authorId="0" shapeId="0" xr:uid="{928B9AAC-3B3A-C74C-AD4E-6810C3635D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5" authorId="0" shapeId="0" xr:uid="{E9158198-C4BD-DE4F-8BE9-1740ABF9A1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K135" authorId="0" shapeId="0" xr:uid="{2ABFFFAE-4BBC-374F-AE24-2060D1DA74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135" authorId="0" shapeId="0" xr:uid="{460DBA14-7181-B248-9534-EDA55E4BF44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6" authorId="0" shapeId="0" xr:uid="{0B4D80AC-DA8E-CB46-83C7-3C79AFA49E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6" authorId="0" shapeId="0" xr:uid="{C18ECADB-827A-DB44-A9B6-BE12028C9A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36" authorId="0" shapeId="0" xr:uid="{46F8BC53-6C86-624A-A8D6-AD151D7602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7" authorId="0" shapeId="0" xr:uid="{9112866B-0FE6-844E-B071-078BF52378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7" authorId="0" shapeId="0" xr:uid="{B2AC23DA-8D0C-944F-8536-321F717D8E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37" authorId="0" shapeId="0" xr:uid="{EC725A40-4C1B-F545-B4C7-84FCAA989C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39" authorId="0" shapeId="0" xr:uid="{9A8B462C-4F9E-AC4B-AF58-451C7B1525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39" authorId="0" shapeId="0" xr:uid="{EE365C08-7404-8847-ABAC-68D2980A56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39" authorId="0" shapeId="0" xr:uid="{D722A2AD-6413-4B4E-86C2-D4FD28C3A5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P139" authorId="0" shapeId="0" xr:uid="{12DFEE15-A563-4C47-894C-1EAF31FAA6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Il requisito nello UC è leggermente ambiguo, ma nel TC3 la post condizione non corrisponde al 100% </t>
        </r>
      </text>
    </comment>
    <comment ref="F140" authorId="0" shapeId="0" xr:uid="{CA45DEF7-CDE7-EB4F-9976-662F1B5EA8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40" authorId="0" shapeId="0" xr:uid="{7B0BD8CF-2A15-2843-B6B6-6515069881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40" authorId="0" shapeId="0" xr:uid="{7BDB85B2-4BA1-334D-89B0-2CBA9E2A1D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P140" authorId="0" shapeId="0" xr:uid="{2B56ADA8-27C8-5C4D-A6C6-50DB4514FE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Il requisito nello UC è leggermente ambiguo, ma nel TC3 la post condizione non corrisponde al 100% </t>
        </r>
      </text>
    </comment>
    <comment ref="F141" authorId="0" shapeId="0" xr:uid="{FD454E53-4226-2844-975F-57C84B92FC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parla di "barra di navigazione", ma non è chiaro come l'utente debba usarla</t>
        </r>
      </text>
    </comment>
    <comment ref="I141" authorId="0" shapeId="0" xr:uid="{BC16C33D-13CF-A240-87AA-20D818BA98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41" authorId="0" shapeId="0" xr:uid="{F03B45EA-AA40-AB44-9530-3B5C49FF5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P141" authorId="0" shapeId="0" xr:uid="{8197D109-7DB9-5643-8AC2-703AD4E8DC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Il requisito nello UC è leggermente ambiguo, ma nel TC3 la post condizione non corrisponde al 100% </t>
        </r>
      </text>
    </comment>
    <comment ref="F153" authorId="0" shapeId="0" xr:uid="{EEC225CA-3648-1949-AA08-A8A0008E58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3" authorId="0" shapeId="0" xr:uid="{8D039699-7C18-B84B-9F49-6A228BD5B9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K153" authorId="0" shapeId="0" xr:uid="{B4A1A4F2-64AD-CB4F-BF76-6DAF040F11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O153" authorId="0" shapeId="0" xr:uid="{7F07B68E-1D32-CB49-8E7C-40276B564F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4" authorId="0" shapeId="0" xr:uid="{8D9E5425-E59A-F344-9F71-2C325E6023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4" authorId="0" shapeId="0" xr:uid="{A0F24CDF-8B10-E54F-8C2C-576CE60BD5E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54" authorId="0" shapeId="0" xr:uid="{1FE7B5AA-F296-FB41-9235-03A0183A5A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5" authorId="0" shapeId="0" xr:uid="{910C1E0C-367A-0944-9B2C-F81FF0314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5" authorId="0" shapeId="0" xr:uid="{5E69B2A9-19B3-1148-B4D2-E832E66B1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O155" authorId="0" shapeId="0" xr:uid="{8C351B9A-5991-2A4F-B8C6-ABB853BB0D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7" authorId="0" shapeId="0" xr:uid="{8E5E0EAE-9BF0-BA48-81AD-9D3F72C85F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7" authorId="0" shapeId="0" xr:uid="{517E71B1-0F4F-7E49-B6B2-6AC006F41D8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N157" authorId="0" shapeId="0" xr:uid="{3645F834-BDB6-9943-8151-ED2FABB5D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O157" authorId="0" shapeId="0" xr:uid="{2321AE3C-6850-2A4B-A5A8-05627B0564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8" authorId="0" shapeId="0" xr:uid="{0B1BE4C7-7F0F-8041-98E1-92E27700C7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8" authorId="0" shapeId="0" xr:uid="{46CD6B16-36AF-1042-AC02-7E163CBCA1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N158" authorId="0" shapeId="0" xr:uid="{93C255F1-A2F5-2448-9B57-7C23539C5B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O158" authorId="0" shapeId="0" xr:uid="{1C50C624-DA35-6945-81A6-EF7A813939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F159" authorId="0" shapeId="0" xr:uid="{90825D68-F5A5-1141-BCF2-6E3A219C5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cosa significhi "segnalare l'allontanamento"</t>
        </r>
      </text>
    </comment>
    <comment ref="I159" authorId="0" shapeId="0" xr:uid="{C79998F5-2467-E440-9C31-6EE29E2FA5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dati sono visualizzati</t>
        </r>
      </text>
    </comment>
    <comment ref="N159" authorId="0" shapeId="0" xr:uid="{4CD94266-EB90-A042-8B21-15CCC019C9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O159" authorId="0" shapeId="0" xr:uid="{E657ACD6-687D-A64C-961F-87579C89AE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indicati quali dati sono visualizzati</t>
        </r>
      </text>
    </comment>
    <comment ref="K171" authorId="0" shapeId="0" xr:uid="{B0B42887-8C3E-8345-875E-612361D68C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sono stati indicati gli attori</t>
        </r>
      </text>
    </comment>
    <comment ref="N175" authorId="0" shapeId="0" xr:uid="{5D4D0545-8A56-7C4E-B8EB-6F5137DAA3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N176" authorId="0" shapeId="0" xr:uid="{0C4926FD-2B6A-E746-9D35-A8A1AA9079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  <comment ref="N177" authorId="0" shapeId="0" xr:uid="{F37D3B2D-C7CC-D943-8589-0DE127EFF9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 è chiaro quali siano i dati in input</t>
        </r>
      </text>
    </comment>
  </commentList>
</comments>
</file>

<file path=xl/sharedStrings.xml><?xml version="1.0" encoding="utf-8"?>
<sst xmlns="http://schemas.openxmlformats.org/spreadsheetml/2006/main" count="396" uniqueCount="69">
  <si>
    <t>CO1</t>
  </si>
  <si>
    <t>CO2</t>
  </si>
  <si>
    <t>CO3</t>
  </si>
  <si>
    <t>CO4</t>
  </si>
  <si>
    <t>CO5</t>
  </si>
  <si>
    <t>CO6</t>
  </si>
  <si>
    <t>CC1</t>
  </si>
  <si>
    <t>CC2</t>
  </si>
  <si>
    <t>CC3</t>
  </si>
  <si>
    <t>CC4</t>
  </si>
  <si>
    <t>Use Case</t>
  </si>
  <si>
    <t>CO7</t>
  </si>
  <si>
    <t>Completeness</t>
  </si>
  <si>
    <t>It ensures UATs cover all the use case flows, with a test case for every non-trivial flow.</t>
  </si>
  <si>
    <t>Clarity and Understandability</t>
  </si>
  <si>
    <t>Is the test case language simple and clear?</t>
  </si>
  <si>
    <t>Are the instructions clear and easy to follow?</t>
  </si>
  <si>
    <t>Are consistent terms used throughout the test case?</t>
  </si>
  <si>
    <t>Does the test case avoid ambiguities?</t>
  </si>
  <si>
    <t>0 or 1</t>
  </si>
  <si>
    <t>Correctness</t>
  </si>
  <si>
    <t>Do the test cases accurately identify the actors and their interactions with the system?</t>
  </si>
  <si>
    <t>Is the test case's precondition consistent with the anticipated use case?</t>
  </si>
  <si>
    <t>Is the postcondition verified to ensure the system's expected state post-test</t>
  </si>
  <si>
    <t>Are all input actions from the use case correctly reported in the test case?</t>
  </si>
  <si>
    <t>Are all expected outputs correctly reported in the test case for the given inputs?</t>
  </si>
  <si>
    <t>Does each test case accurately reflect the use case requirements?</t>
  </si>
  <si>
    <t>Have the essential scenarios been tested for correct requirements validation?</t>
  </si>
  <si>
    <t>Use case no 1</t>
  </si>
  <si>
    <t>Use case no 2</t>
  </si>
  <si>
    <t>Use case no 3</t>
  </si>
  <si>
    <t>Use case no 4</t>
  </si>
  <si>
    <t>Use case no 5</t>
  </si>
  <si>
    <t>Use case no 6</t>
  </si>
  <si>
    <t>Use case no 7</t>
  </si>
  <si>
    <t>Use case no 8</t>
  </si>
  <si>
    <t>Use case no 9</t>
  </si>
  <si>
    <t>Use case no 10</t>
  </si>
  <si>
    <t>No of SCENARIOS</t>
  </si>
  <si>
    <t>No. of tests produced</t>
  </si>
  <si>
    <t>Participant No. 1</t>
  </si>
  <si>
    <t>Participant No. 2</t>
  </si>
  <si>
    <t>Participant No. 3</t>
  </si>
  <si>
    <t>Participant No. 4</t>
  </si>
  <si>
    <t>Participant No. 5</t>
  </si>
  <si>
    <t>Participant No. 6</t>
  </si>
  <si>
    <t>AGORA Group</t>
  </si>
  <si>
    <t>Control Group</t>
  </si>
  <si>
    <t>Metrics</t>
  </si>
  <si>
    <t>Value</t>
  </si>
  <si>
    <t>Time (seconds)</t>
  </si>
  <si>
    <t>Mean</t>
  </si>
  <si>
    <t>MEAN</t>
  </si>
  <si>
    <t>Time</t>
  </si>
  <si>
    <t>Question</t>
  </si>
  <si>
    <t>Participant no 1</t>
  </si>
  <si>
    <t>Participant no 2</t>
  </si>
  <si>
    <t>Participant no 3</t>
  </si>
  <si>
    <t>AGORA is easy to use</t>
  </si>
  <si>
    <t>AGORA is useful for writing UATs</t>
  </si>
  <si>
    <t>I would use AGORA for writing UATs</t>
  </si>
  <si>
    <t>I would like to try similar tools for other software engineering tasks</t>
  </si>
  <si>
    <t>Strongly Agree</t>
  </si>
  <si>
    <t>Agree</t>
  </si>
  <si>
    <t>Undecided</t>
  </si>
  <si>
    <t>Disagree</t>
  </si>
  <si>
    <t>Strongly Disagree</t>
  </si>
  <si>
    <t>Medin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</si>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</sst>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1" fillId="0" borderId="13" xfId="0" applyFont="1" applyBorder="1"/>
    <xf numFmtId="0" fontId="0" fillId="4" borderId="0" xfId="0" applyFill="1"/>
    <xf numFmtId="0" fontId="0" fillId="4" borderId="8" xfId="0" applyFill="1" applyBorder="1"/>
    <xf numFmtId="0" fontId="0" fillId="4" borderId="7" xfId="0" applyFill="1" applyBorder="1"/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0" fillId="5" borderId="21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9" xfId="0" applyFill="1" applyBorder="1"/>
    <xf numFmtId="0" fontId="1" fillId="3" borderId="1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right"/>
    </xf>
    <xf numFmtId="0" fontId="0" fillId="4" borderId="0" xfId="0" applyFill="1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23" xfId="0" applyBorder="1"/>
    <xf numFmtId="0" fontId="1" fillId="3" borderId="20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vertical="center"/>
    </xf>
    <xf numFmtId="0" fontId="1" fillId="0" borderId="14" xfId="0" applyFont="1" applyBorder="1"/>
    <xf numFmtId="0" fontId="0" fillId="0" borderId="2" xfId="0" applyBorder="1"/>
    <xf numFmtId="0" fontId="0" fillId="0" borderId="16" xfId="0" applyBorder="1"/>
    <xf numFmtId="0" fontId="1" fillId="0" borderId="20" xfId="0" applyFont="1" applyBorder="1" applyAlignment="1">
      <alignment vertical="top"/>
    </xf>
    <xf numFmtId="0" fontId="0" fillId="0" borderId="8" xfId="0" applyBorder="1"/>
    <xf numFmtId="0" fontId="1" fillId="0" borderId="37" xfId="0" applyFont="1" applyBorder="1" applyAlignment="1">
      <alignment vertical="top"/>
    </xf>
    <xf numFmtId="0" fontId="1" fillId="0" borderId="24" xfId="0" applyFont="1" applyBorder="1"/>
    <xf numFmtId="0" fontId="0" fillId="0" borderId="38" xfId="0" applyBorder="1" applyAlignment="1">
      <alignment vertical="top" wrapText="1"/>
    </xf>
    <xf numFmtId="0" fontId="0" fillId="0" borderId="32" xfId="0" applyBorder="1" applyAlignment="1">
      <alignment vertical="top"/>
    </xf>
    <xf numFmtId="0" fontId="6" fillId="0" borderId="24" xfId="0" applyFont="1" applyBorder="1" applyAlignment="1">
      <alignment vertical="top" wrapText="1"/>
    </xf>
    <xf numFmtId="0" fontId="6" fillId="0" borderId="24" xfId="0" applyFont="1" applyBorder="1" applyAlignment="1">
      <alignment vertical="top"/>
    </xf>
    <xf numFmtId="0" fontId="0" fillId="0" borderId="33" xfId="0" applyBorder="1" applyAlignment="1">
      <alignment vertical="top" wrapText="1"/>
    </xf>
    <xf numFmtId="0" fontId="0" fillId="0" borderId="15" xfId="0" applyBorder="1"/>
    <xf numFmtId="0" fontId="0" fillId="0" borderId="20" xfId="0" applyBorder="1" applyAlignment="1">
      <alignment vertical="top"/>
    </xf>
    <xf numFmtId="0" fontId="0" fillId="0" borderId="33" xfId="0" applyBorder="1" applyAlignment="1">
      <alignment vertical="top"/>
    </xf>
    <xf numFmtId="0" fontId="0" fillId="6" borderId="12" xfId="0" applyFill="1" applyBorder="1"/>
    <xf numFmtId="0" fontId="0" fillId="6" borderId="10" xfId="0" applyFill="1" applyBorder="1"/>
    <xf numFmtId="0" fontId="1" fillId="0" borderId="37" xfId="0" applyFont="1" applyBorder="1"/>
    <xf numFmtId="0" fontId="0" fillId="0" borderId="33" xfId="0" applyBorder="1"/>
    <xf numFmtId="0" fontId="0" fillId="0" borderId="38" xfId="0" applyBorder="1"/>
    <xf numFmtId="0" fontId="0" fillId="0" borderId="32" xfId="0" applyBorder="1"/>
    <xf numFmtId="0" fontId="7" fillId="7" borderId="24" xfId="0" applyFont="1" applyFill="1" applyBorder="1"/>
    <xf numFmtId="0" fontId="7" fillId="7" borderId="25" xfId="0" applyFont="1" applyFill="1" applyBorder="1" applyAlignment="1">
      <alignment horizontal="right"/>
    </xf>
    <xf numFmtId="9" fontId="5" fillId="6" borderId="24" xfId="2" applyFont="1" applyFill="1" applyBorder="1" applyAlignment="1">
      <alignment vertical="top"/>
    </xf>
    <xf numFmtId="9" fontId="0" fillId="0" borderId="6" xfId="2" applyFont="1" applyBorder="1" applyAlignment="1">
      <alignment vertical="top" wrapText="1"/>
    </xf>
    <xf numFmtId="9" fontId="0" fillId="0" borderId="9" xfId="2" applyFont="1" applyBorder="1" applyAlignment="1">
      <alignment vertical="top" wrapText="1"/>
    </xf>
    <xf numFmtId="9" fontId="0" fillId="0" borderId="19" xfId="2" applyFont="1" applyBorder="1" applyAlignment="1">
      <alignment vertical="top" wrapText="1"/>
    </xf>
    <xf numFmtId="9" fontId="0" fillId="0" borderId="39" xfId="2" applyFont="1" applyBorder="1" applyAlignment="1">
      <alignment vertical="top"/>
    </xf>
    <xf numFmtId="9" fontId="0" fillId="0" borderId="31" xfId="2" applyFont="1" applyBorder="1" applyAlignment="1">
      <alignment vertical="top"/>
    </xf>
    <xf numFmtId="9" fontId="0" fillId="0" borderId="17" xfId="2" applyFont="1" applyBorder="1" applyAlignment="1">
      <alignment vertical="top"/>
    </xf>
    <xf numFmtId="9" fontId="0" fillId="0" borderId="39" xfId="2" applyFont="1" applyBorder="1" applyAlignment="1">
      <alignment vertical="top" wrapText="1"/>
    </xf>
    <xf numFmtId="9" fontId="0" fillId="0" borderId="30" xfId="2" applyFont="1" applyBorder="1" applyAlignment="1">
      <alignment vertical="top"/>
    </xf>
    <xf numFmtId="9" fontId="0" fillId="0" borderId="24" xfId="2" applyFont="1" applyBorder="1"/>
    <xf numFmtId="9" fontId="7" fillId="0" borderId="24" xfId="2" applyFont="1" applyBorder="1"/>
    <xf numFmtId="0" fontId="1" fillId="8" borderId="37" xfId="0" applyFont="1" applyFill="1" applyBorder="1" applyAlignment="1">
      <alignment vertical="top"/>
    </xf>
    <xf numFmtId="9" fontId="5" fillId="0" borderId="24" xfId="2" applyFont="1" applyBorder="1"/>
    <xf numFmtId="165" fontId="0" fillId="0" borderId="29" xfId="0" applyNumberFormat="1" applyBorder="1"/>
    <xf numFmtId="2" fontId="0" fillId="0" borderId="20" xfId="0" applyNumberFormat="1" applyBorder="1"/>
    <xf numFmtId="165" fontId="0" fillId="0" borderId="24" xfId="0" applyNumberFormat="1" applyBorder="1"/>
    <xf numFmtId="0" fontId="0" fillId="6" borderId="11" xfId="0" applyFill="1" applyBorder="1"/>
    <xf numFmtId="164" fontId="5" fillId="6" borderId="27" xfId="1" applyFont="1" applyFill="1" applyBorder="1" applyAlignment="1">
      <alignment horizontal="right" vertical="top"/>
    </xf>
    <xf numFmtId="0" fontId="7" fillId="7" borderId="24" xfId="0" applyFont="1" applyFill="1" applyBorder="1" applyAlignment="1">
      <alignment horizontal="center"/>
    </xf>
    <xf numFmtId="164" fontId="0" fillId="0" borderId="24" xfId="2" applyNumberFormat="1" applyFont="1" applyBorder="1"/>
    <xf numFmtId="164" fontId="5" fillId="0" borderId="24" xfId="2" applyNumberFormat="1" applyFont="1" applyBorder="1"/>
    <xf numFmtId="164" fontId="0" fillId="0" borderId="24" xfId="0" applyNumberFormat="1" applyBorder="1"/>
    <xf numFmtId="9" fontId="0" fillId="9" borderId="24" xfId="2" applyFont="1" applyFill="1" applyBorder="1"/>
    <xf numFmtId="9" fontId="5" fillId="9" borderId="24" xfId="2" applyFont="1" applyFill="1" applyBorder="1"/>
    <xf numFmtId="0" fontId="7" fillId="7" borderId="24" xfId="0" applyFont="1" applyFill="1" applyBorder="1" applyAlignment="1">
      <alignment horizontal="center"/>
    </xf>
    <xf numFmtId="9" fontId="0" fillId="8" borderId="24" xfId="2" applyFont="1" applyFill="1" applyBorder="1"/>
    <xf numFmtId="9" fontId="0" fillId="0" borderId="24" xfId="2" applyFont="1" applyFill="1" applyBorder="1"/>
    <xf numFmtId="9" fontId="7" fillId="0" borderId="24" xfId="2" applyFont="1" applyFill="1" applyBorder="1"/>
    <xf numFmtId="43" fontId="0" fillId="0" borderId="0" xfId="0" applyNumberFormat="1"/>
    <xf numFmtId="9" fontId="5" fillId="6" borderId="25" xfId="2" applyFont="1" applyFill="1" applyBorder="1" applyAlignment="1">
      <alignment horizontal="right" vertical="top"/>
    </xf>
    <xf numFmtId="9" fontId="5" fillId="6" borderId="26" xfId="2" applyFont="1" applyFill="1" applyBorder="1" applyAlignment="1">
      <alignment horizontal="right" vertical="top"/>
    </xf>
    <xf numFmtId="9" fontId="5" fillId="6" borderId="27" xfId="2" applyFont="1" applyFill="1" applyBorder="1" applyAlignment="1">
      <alignment horizontal="right" vertical="top"/>
    </xf>
    <xf numFmtId="0" fontId="1" fillId="3" borderId="2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 vertical="center" wrapText="1"/>
    </xf>
    <xf numFmtId="0" fontId="6" fillId="7" borderId="35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right"/>
    </xf>
    <xf numFmtId="0" fontId="1" fillId="6" borderId="27" xfId="0" applyFont="1" applyFill="1" applyBorder="1" applyAlignment="1">
      <alignment horizontal="right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6" borderId="22" xfId="0" applyFill="1" applyBorder="1" applyAlignment="1">
      <alignment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14B9-B495-4B43-AD63-BD45D8ED6D30}">
  <dimension ref="C4:J15"/>
  <sheetViews>
    <sheetView workbookViewId="0">
      <selection activeCell="C15" sqref="C15"/>
    </sheetView>
  </sheetViews>
  <sheetFormatPr baseColWidth="10" defaultRowHeight="14"/>
  <cols>
    <col min="3" max="3" width="24.5" style="24" customWidth="1"/>
    <col min="4" max="4" width="23.6640625" bestFit="1" customWidth="1"/>
    <col min="5" max="5" width="21.83203125" customWidth="1"/>
    <col min="6" max="6" width="20" customWidth="1"/>
    <col min="7" max="7" width="25" customWidth="1"/>
    <col min="8" max="8" width="19.33203125" customWidth="1"/>
    <col min="9" max="9" width="23.83203125" customWidth="1"/>
    <col min="10" max="10" width="22.33203125" customWidth="1"/>
  </cols>
  <sheetData>
    <row r="4" spans="3:10">
      <c r="C4" s="28" t="s">
        <v>12</v>
      </c>
      <c r="D4" s="105" t="s">
        <v>13</v>
      </c>
      <c r="E4" s="106"/>
      <c r="F4" s="106"/>
      <c r="G4" s="106"/>
    </row>
    <row r="8" spans="3:10">
      <c r="D8" s="27" t="s">
        <v>6</v>
      </c>
      <c r="E8" s="27" t="s">
        <v>7</v>
      </c>
      <c r="F8" s="27" t="s">
        <v>8</v>
      </c>
      <c r="G8" s="27" t="s">
        <v>9</v>
      </c>
    </row>
    <row r="9" spans="3:10" s="22" customFormat="1" ht="45">
      <c r="C9" s="29" t="s">
        <v>14</v>
      </c>
      <c r="D9" s="21" t="s">
        <v>15</v>
      </c>
      <c r="E9" s="21" t="s">
        <v>16</v>
      </c>
      <c r="F9" s="21" t="s">
        <v>17</v>
      </c>
      <c r="G9" s="21" t="s">
        <v>18</v>
      </c>
    </row>
    <row r="10" spans="3:10">
      <c r="D10" s="23" t="s">
        <v>19</v>
      </c>
      <c r="E10" s="23" t="s">
        <v>19</v>
      </c>
      <c r="F10" s="23" t="s">
        <v>19</v>
      </c>
      <c r="G10" s="23" t="s">
        <v>19</v>
      </c>
    </row>
    <row r="13" spans="3:10">
      <c r="D13" s="27" t="s">
        <v>0</v>
      </c>
      <c r="E13" s="27" t="s">
        <v>1</v>
      </c>
      <c r="F13" s="27" t="s">
        <v>2</v>
      </c>
      <c r="G13" s="27" t="s">
        <v>3</v>
      </c>
      <c r="H13" s="27" t="s">
        <v>4</v>
      </c>
      <c r="I13" s="27" t="s">
        <v>5</v>
      </c>
      <c r="J13" s="27" t="s">
        <v>11</v>
      </c>
    </row>
    <row r="14" spans="3:10" s="22" customFormat="1" ht="60">
      <c r="C14" s="29" t="s">
        <v>20</v>
      </c>
      <c r="D14" s="21" t="s">
        <v>21</v>
      </c>
      <c r="E14" s="21" t="s">
        <v>22</v>
      </c>
      <c r="F14" s="21" t="s">
        <v>23</v>
      </c>
      <c r="G14" s="21" t="s">
        <v>24</v>
      </c>
      <c r="H14" s="21" t="s">
        <v>25</v>
      </c>
      <c r="I14" s="21" t="s">
        <v>26</v>
      </c>
      <c r="J14" s="21" t="s">
        <v>27</v>
      </c>
    </row>
    <row r="15" spans="3:10">
      <c r="D15" s="23" t="s">
        <v>19</v>
      </c>
      <c r="E15" s="23" t="s">
        <v>19</v>
      </c>
      <c r="F15" s="23" t="s">
        <v>19</v>
      </c>
      <c r="G15" s="23" t="s">
        <v>19</v>
      </c>
      <c r="H15" s="23" t="s">
        <v>19</v>
      </c>
      <c r="I15" s="23" t="s">
        <v>19</v>
      </c>
      <c r="J15" s="23" t="s">
        <v>19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3E80-50D6-4B45-937F-22D8243D98D4}">
  <dimension ref="B2:T178"/>
  <sheetViews>
    <sheetView zoomScale="130" zoomScaleNormal="130" workbookViewId="0">
      <selection activeCell="C10" sqref="C10"/>
    </sheetView>
  </sheetViews>
  <sheetFormatPr baseColWidth="10" defaultColWidth="8.83203125" defaultRowHeight="14"/>
  <cols>
    <col min="1" max="1" width="11.83203125" customWidth="1"/>
    <col min="2" max="2" width="11.5" customWidth="1"/>
    <col min="3" max="3" width="15.1640625" bestFit="1" customWidth="1"/>
    <col min="4" max="4" width="18.33203125" bestFit="1" customWidth="1"/>
    <col min="5" max="5" width="12.1640625" bestFit="1" customWidth="1"/>
    <col min="6" max="9" width="5.1640625" bestFit="1" customWidth="1"/>
    <col min="10" max="10" width="7" bestFit="1" customWidth="1"/>
    <col min="11" max="11" width="5.33203125" bestFit="1" customWidth="1"/>
    <col min="12" max="15" width="4.6640625" bestFit="1" customWidth="1"/>
    <col min="16" max="17" width="4.6640625" customWidth="1"/>
    <col min="18" max="18" width="7" bestFit="1" customWidth="1"/>
    <col min="19" max="19" width="9.1640625" customWidth="1"/>
    <col min="20" max="20" width="10.5" bestFit="1" customWidth="1"/>
  </cols>
  <sheetData>
    <row r="2" spans="2:20" ht="15" thickBot="1"/>
    <row r="3" spans="2:20">
      <c r="C3" s="87" t="s">
        <v>28</v>
      </c>
      <c r="D3" s="88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90"/>
      <c r="Q3" s="90"/>
      <c r="R3" s="90"/>
      <c r="S3" s="90"/>
      <c r="T3" s="91"/>
    </row>
    <row r="4" spans="2:20">
      <c r="C4" s="7"/>
      <c r="D4" s="2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</row>
    <row r="5" spans="2:20" ht="15" thickBot="1">
      <c r="C5" s="7"/>
      <c r="D5" s="20"/>
      <c r="E5" s="19" t="s">
        <v>38</v>
      </c>
      <c r="F5" s="5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2:20" ht="15" thickBot="1">
      <c r="C6" s="7"/>
      <c r="D6" s="20"/>
      <c r="E6" s="85" t="s">
        <v>48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6"/>
    </row>
    <row r="7" spans="2:20" ht="15" customHeight="1" thickBot="1">
      <c r="C7" s="7"/>
      <c r="D7" s="34"/>
      <c r="E7" s="97" t="s">
        <v>12</v>
      </c>
      <c r="F7" s="99" t="s">
        <v>14</v>
      </c>
      <c r="G7" s="99"/>
      <c r="H7" s="99"/>
      <c r="I7" s="99"/>
      <c r="J7" s="99"/>
      <c r="K7" s="100" t="s">
        <v>20</v>
      </c>
      <c r="L7" s="100"/>
      <c r="M7" s="100"/>
      <c r="N7" s="100"/>
      <c r="O7" s="100"/>
      <c r="P7" s="100"/>
      <c r="Q7" s="100"/>
      <c r="R7" s="100"/>
      <c r="S7" s="86" t="s">
        <v>50</v>
      </c>
      <c r="T7" s="6"/>
    </row>
    <row r="8" spans="2:20" s="22" customFormat="1" ht="21" customHeight="1" thickBot="1">
      <c r="C8" s="7"/>
      <c r="D8" s="36" t="s">
        <v>39</v>
      </c>
      <c r="E8" s="98"/>
      <c r="F8" s="39" t="s">
        <v>6</v>
      </c>
      <c r="G8" s="39" t="s">
        <v>7</v>
      </c>
      <c r="H8" s="39" t="s">
        <v>8</v>
      </c>
      <c r="I8" s="39" t="s">
        <v>9</v>
      </c>
      <c r="J8" s="40" t="s">
        <v>49</v>
      </c>
      <c r="K8" s="40" t="s">
        <v>0</v>
      </c>
      <c r="L8" s="40" t="s">
        <v>1</v>
      </c>
      <c r="M8" s="40" t="s">
        <v>2</v>
      </c>
      <c r="N8" s="40" t="s">
        <v>3</v>
      </c>
      <c r="O8" s="40" t="s">
        <v>4</v>
      </c>
      <c r="P8" s="40" t="s">
        <v>5</v>
      </c>
      <c r="Q8" s="40" t="s">
        <v>11</v>
      </c>
      <c r="R8" s="40" t="s">
        <v>49</v>
      </c>
      <c r="S8" s="86"/>
      <c r="T8" s="26" t="s">
        <v>51</v>
      </c>
    </row>
    <row r="9" spans="2:20" s="22" customFormat="1" ht="14" customHeight="1" thickBot="1">
      <c r="B9" s="92" t="s">
        <v>47</v>
      </c>
      <c r="C9" s="33" t="s">
        <v>40</v>
      </c>
      <c r="D9" s="64">
        <v>4</v>
      </c>
      <c r="E9" s="43">
        <f>IF(D9&gt;$F$5,$F$5,D9)/$F$5</f>
        <v>1</v>
      </c>
      <c r="F9" s="2">
        <v>1</v>
      </c>
      <c r="G9" s="37">
        <v>1</v>
      </c>
      <c r="H9" s="37">
        <v>1</v>
      </c>
      <c r="I9" s="37">
        <v>1</v>
      </c>
      <c r="J9" s="54">
        <f>SUM(F9:I9)/4</f>
        <v>1</v>
      </c>
      <c r="K9" s="44">
        <v>0</v>
      </c>
      <c r="L9" s="25">
        <v>1</v>
      </c>
      <c r="M9" s="38">
        <v>1</v>
      </c>
      <c r="N9" s="38">
        <v>0</v>
      </c>
      <c r="O9" s="38">
        <v>0</v>
      </c>
      <c r="P9" s="38">
        <v>1</v>
      </c>
      <c r="Q9" s="38">
        <v>0</v>
      </c>
      <c r="R9" s="57">
        <f>SUM(K9:Q9)/7</f>
        <v>0.42857142857142855</v>
      </c>
      <c r="S9" s="43">
        <v>313</v>
      </c>
      <c r="T9" s="58">
        <f>AVERAGE(E9,J9,R9)</f>
        <v>0.80952380952380942</v>
      </c>
    </row>
    <row r="10" spans="2:20" ht="15" thickBot="1">
      <c r="B10" s="93"/>
      <c r="C10" s="4" t="s">
        <v>41</v>
      </c>
      <c r="D10" s="4">
        <v>1</v>
      </c>
      <c r="E10" s="43">
        <f>IF(D10&gt;$F$5,$F$5,D10)/$F$5</f>
        <v>1</v>
      </c>
      <c r="F10" s="2">
        <v>1</v>
      </c>
      <c r="G10" s="1">
        <v>1</v>
      </c>
      <c r="H10" s="1">
        <v>1</v>
      </c>
      <c r="I10" s="1">
        <v>1</v>
      </c>
      <c r="J10" s="55">
        <f>SUM(F10:I10)/4</f>
        <v>1</v>
      </c>
      <c r="K10" s="2">
        <v>1</v>
      </c>
      <c r="L10" s="25">
        <v>1</v>
      </c>
      <c r="M10" s="25">
        <v>1</v>
      </c>
      <c r="N10" s="25">
        <v>1</v>
      </c>
      <c r="O10" s="38">
        <v>0</v>
      </c>
      <c r="P10" s="25">
        <v>1</v>
      </c>
      <c r="Q10" s="25">
        <v>1</v>
      </c>
      <c r="R10" s="57">
        <f>SUM(K10:Q10)/7</f>
        <v>0.8571428571428571</v>
      </c>
      <c r="S10" s="43">
        <v>354</v>
      </c>
      <c r="T10" s="58">
        <f>AVERAGE(E10,J10,R10)</f>
        <v>0.95238095238095244</v>
      </c>
    </row>
    <row r="11" spans="2:20" ht="15" thickBot="1">
      <c r="B11" s="93"/>
      <c r="C11" s="30" t="s">
        <v>42</v>
      </c>
      <c r="D11" s="30">
        <v>1</v>
      </c>
      <c r="E11" s="43">
        <f>IF(D11&gt;$F$5,$F$5,D11)/$F$5</f>
        <v>1</v>
      </c>
      <c r="F11" s="42">
        <v>1</v>
      </c>
      <c r="G11" s="31">
        <v>1</v>
      </c>
      <c r="H11" s="31">
        <v>1</v>
      </c>
      <c r="I11" s="31">
        <v>1</v>
      </c>
      <c r="J11" s="56">
        <f>SUM(F11:I11)/4</f>
        <v>1</v>
      </c>
      <c r="K11" s="42">
        <v>1</v>
      </c>
      <c r="L11" s="32">
        <v>1</v>
      </c>
      <c r="M11" s="32">
        <v>1</v>
      </c>
      <c r="N11" s="38">
        <v>0</v>
      </c>
      <c r="O11" s="38">
        <v>0</v>
      </c>
      <c r="P11" s="32">
        <v>1</v>
      </c>
      <c r="Q11" s="32">
        <v>1</v>
      </c>
      <c r="R11" s="57">
        <f>SUM(K11:Q11)/7</f>
        <v>0.7142857142857143</v>
      </c>
      <c r="S11" s="43">
        <v>305</v>
      </c>
      <c r="T11" s="59">
        <f>AVERAGE(E11,J11,R11)</f>
        <v>0.90476190476190477</v>
      </c>
    </row>
    <row r="12" spans="2:20" ht="15" thickBot="1">
      <c r="B12" s="94"/>
      <c r="C12" s="95" t="s">
        <v>52</v>
      </c>
      <c r="D12" s="96"/>
      <c r="E12" s="53">
        <f>AVERAGE(E9:E11)</f>
        <v>1</v>
      </c>
      <c r="F12" s="82">
        <f>AVERAGE(J9:J11)</f>
        <v>1</v>
      </c>
      <c r="G12" s="83"/>
      <c r="H12" s="83"/>
      <c r="I12" s="83"/>
      <c r="J12" s="84"/>
      <c r="K12" s="82">
        <f>AVERAGE(R9:R11)</f>
        <v>0.66666666666666663</v>
      </c>
      <c r="L12" s="83"/>
      <c r="M12" s="83"/>
      <c r="N12" s="83"/>
      <c r="O12" s="83"/>
      <c r="P12" s="83"/>
      <c r="Q12" s="83"/>
      <c r="R12" s="84"/>
      <c r="S12" s="70">
        <f>AVERAGE(S9:S11)</f>
        <v>324</v>
      </c>
      <c r="T12" s="53">
        <f>AVERAGE(T9:T11)</f>
        <v>0.88888888888888884</v>
      </c>
    </row>
    <row r="13" spans="2:20" ht="15" customHeight="1" thickBot="1">
      <c r="B13" s="92" t="s">
        <v>46</v>
      </c>
      <c r="C13" s="47" t="s">
        <v>43</v>
      </c>
      <c r="D13" s="47">
        <v>1</v>
      </c>
      <c r="E13" s="43">
        <f>IF(D13&gt;$F$5,$F$5,D13)/$F$5</f>
        <v>1</v>
      </c>
      <c r="F13" s="48">
        <v>1</v>
      </c>
      <c r="G13" s="49">
        <v>1</v>
      </c>
      <c r="H13" s="49">
        <v>1</v>
      </c>
      <c r="I13" s="49">
        <v>1</v>
      </c>
      <c r="J13" s="60">
        <f>SUM(F13:I13)/4</f>
        <v>1</v>
      </c>
      <c r="K13" s="48">
        <v>1</v>
      </c>
      <c r="L13" s="48">
        <v>1</v>
      </c>
      <c r="M13" s="50">
        <v>1</v>
      </c>
      <c r="N13" s="38">
        <v>0</v>
      </c>
      <c r="O13" s="38">
        <v>0</v>
      </c>
      <c r="P13" s="50">
        <v>1</v>
      </c>
      <c r="Q13" s="50">
        <v>1</v>
      </c>
      <c r="R13" s="57">
        <f>SUM(K13:Q13)/7</f>
        <v>0.7142857142857143</v>
      </c>
      <c r="S13" s="43">
        <v>33.54</v>
      </c>
      <c r="T13" s="61">
        <f>AVERAGE(E13,J13,R13)</f>
        <v>0.90476190476190477</v>
      </c>
    </row>
    <row r="14" spans="2:20" ht="15" thickBot="1">
      <c r="B14" s="93"/>
      <c r="C14" s="4" t="s">
        <v>44</v>
      </c>
      <c r="D14" s="30">
        <v>1</v>
      </c>
      <c r="E14" s="43">
        <f>IF(D14&gt;$F$5,$F$5,D14)/$F$5</f>
        <v>1</v>
      </c>
      <c r="F14" s="42">
        <v>1</v>
      </c>
      <c r="G14" s="49">
        <v>1</v>
      </c>
      <c r="H14" s="31">
        <v>1</v>
      </c>
      <c r="I14" s="31">
        <v>1</v>
      </c>
      <c r="J14" s="55">
        <f>SUM(F14:I14)/4</f>
        <v>1</v>
      </c>
      <c r="K14" s="42">
        <v>1</v>
      </c>
      <c r="L14" s="48">
        <v>1</v>
      </c>
      <c r="M14" s="32">
        <v>1</v>
      </c>
      <c r="N14" s="38">
        <v>0</v>
      </c>
      <c r="O14" s="38">
        <v>0</v>
      </c>
      <c r="P14" s="32">
        <v>1</v>
      </c>
      <c r="Q14" s="32">
        <v>1</v>
      </c>
      <c r="R14" s="57">
        <f>SUM(K14:Q14)/7</f>
        <v>0.7142857142857143</v>
      </c>
      <c r="S14" s="43">
        <v>30.72</v>
      </c>
      <c r="T14" s="58">
        <f>AVERAGE(E14,J14,R14)</f>
        <v>0.90476190476190477</v>
      </c>
    </row>
    <row r="15" spans="2:20" ht="15" thickBot="1">
      <c r="B15" s="93"/>
      <c r="C15" s="30" t="s">
        <v>45</v>
      </c>
      <c r="D15" s="30">
        <v>1</v>
      </c>
      <c r="E15" s="43">
        <f>IF(D15&gt;$F$5,$F$5,D15)/$F$5</f>
        <v>1</v>
      </c>
      <c r="F15" s="42">
        <v>1</v>
      </c>
      <c r="G15" s="49">
        <v>1</v>
      </c>
      <c r="H15" s="31">
        <v>1</v>
      </c>
      <c r="I15" s="31">
        <v>1</v>
      </c>
      <c r="J15" s="56">
        <f>SUM(F15:I15)/4</f>
        <v>1</v>
      </c>
      <c r="K15" s="42">
        <v>1</v>
      </c>
      <c r="L15" s="48">
        <v>1</v>
      </c>
      <c r="M15" s="32">
        <v>1</v>
      </c>
      <c r="N15" s="38">
        <v>0</v>
      </c>
      <c r="O15" s="38">
        <v>0</v>
      </c>
      <c r="P15" s="32">
        <v>1</v>
      </c>
      <c r="Q15" s="32">
        <v>1</v>
      </c>
      <c r="R15" s="57">
        <f>SUM(K15:Q15)/7</f>
        <v>0.7142857142857143</v>
      </c>
      <c r="S15" s="43">
        <v>31.63</v>
      </c>
      <c r="T15" s="59">
        <f>AVERAGE(E15,J15,R15)</f>
        <v>0.90476190476190477</v>
      </c>
    </row>
    <row r="16" spans="2:20" ht="15" thickBot="1">
      <c r="B16" s="94"/>
      <c r="C16" s="95" t="s">
        <v>52</v>
      </c>
      <c r="D16" s="96"/>
      <c r="E16" s="53">
        <f>AVERAGE(E13:E15)</f>
        <v>1</v>
      </c>
      <c r="F16" s="82">
        <f>AVERAGE(J13:J15)</f>
        <v>1</v>
      </c>
      <c r="G16" s="83"/>
      <c r="H16" s="83"/>
      <c r="I16" s="83"/>
      <c r="J16" s="84"/>
      <c r="K16" s="82">
        <f>AVERAGE(R13:R15)</f>
        <v>0.7142857142857143</v>
      </c>
      <c r="L16" s="83"/>
      <c r="M16" s="83"/>
      <c r="N16" s="83"/>
      <c r="O16" s="83"/>
      <c r="P16" s="83"/>
      <c r="Q16" s="83"/>
      <c r="R16" s="84"/>
      <c r="S16" s="70">
        <f>AVERAGE(S13:S15)</f>
        <v>31.963333333333328</v>
      </c>
      <c r="T16" s="53">
        <f>AVERAGE(T13:T15)</f>
        <v>0.90476190476190477</v>
      </c>
    </row>
    <row r="18" spans="2:20">
      <c r="E18" s="18"/>
    </row>
    <row r="20" spans="2:20" ht="15" thickBot="1"/>
    <row r="21" spans="2:20">
      <c r="C21" s="87" t="s">
        <v>29</v>
      </c>
      <c r="D21" s="88"/>
      <c r="E21" s="89"/>
      <c r="F21" s="89"/>
      <c r="G21" s="89"/>
      <c r="H21" s="89"/>
      <c r="I21" s="89"/>
      <c r="J21" s="89"/>
      <c r="K21" s="89"/>
      <c r="L21" s="90"/>
      <c r="M21" s="90"/>
      <c r="N21" s="90"/>
      <c r="O21" s="90"/>
      <c r="P21" s="90"/>
      <c r="Q21" s="90"/>
      <c r="R21" s="90"/>
      <c r="S21" s="90"/>
      <c r="T21" s="91"/>
    </row>
    <row r="22" spans="2:20">
      <c r="C22" s="7"/>
      <c r="D22" s="2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20" ht="15" thickBot="1">
      <c r="C23" s="7"/>
      <c r="D23" s="20"/>
      <c r="E23" s="19" t="s">
        <v>38</v>
      </c>
      <c r="F23" s="5">
        <v>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20" ht="15" thickBot="1">
      <c r="C24" s="7"/>
      <c r="D24" s="20"/>
      <c r="E24" s="85" t="s">
        <v>48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6"/>
    </row>
    <row r="25" spans="2:20" ht="15" customHeight="1" thickBot="1">
      <c r="C25" s="7"/>
      <c r="D25" s="34"/>
      <c r="E25" s="97" t="s">
        <v>12</v>
      </c>
      <c r="F25" s="99" t="s">
        <v>14</v>
      </c>
      <c r="G25" s="99"/>
      <c r="H25" s="99"/>
      <c r="I25" s="99"/>
      <c r="J25" s="99"/>
      <c r="K25" s="100" t="s">
        <v>20</v>
      </c>
      <c r="L25" s="100"/>
      <c r="M25" s="100"/>
      <c r="N25" s="100"/>
      <c r="O25" s="100"/>
      <c r="P25" s="100"/>
      <c r="Q25" s="100"/>
      <c r="R25" s="100"/>
      <c r="S25" s="86" t="s">
        <v>50</v>
      </c>
      <c r="T25" s="6"/>
    </row>
    <row r="26" spans="2:20" ht="16" thickBot="1">
      <c r="B26" s="22"/>
      <c r="C26" s="7"/>
      <c r="D26" s="36" t="s">
        <v>39</v>
      </c>
      <c r="E26" s="98"/>
      <c r="F26" s="39" t="s">
        <v>6</v>
      </c>
      <c r="G26" s="39" t="s">
        <v>7</v>
      </c>
      <c r="H26" s="39" t="s">
        <v>8</v>
      </c>
      <c r="I26" s="39" t="s">
        <v>9</v>
      </c>
      <c r="J26" s="40" t="s">
        <v>49</v>
      </c>
      <c r="K26" s="40" t="s">
        <v>0</v>
      </c>
      <c r="L26" s="40" t="s">
        <v>1</v>
      </c>
      <c r="M26" s="40" t="s">
        <v>2</v>
      </c>
      <c r="N26" s="40" t="s">
        <v>3</v>
      </c>
      <c r="O26" s="40" t="s">
        <v>4</v>
      </c>
      <c r="P26" s="40" t="s">
        <v>5</v>
      </c>
      <c r="Q26" s="40" t="s">
        <v>11</v>
      </c>
      <c r="R26" s="40" t="s">
        <v>49</v>
      </c>
      <c r="S26" s="86"/>
      <c r="T26" s="26" t="s">
        <v>51</v>
      </c>
    </row>
    <row r="27" spans="2:20" ht="15" customHeight="1" thickBot="1">
      <c r="B27" s="92" t="s">
        <v>47</v>
      </c>
      <c r="C27" s="33" t="s">
        <v>40</v>
      </c>
      <c r="D27" s="35">
        <v>3</v>
      </c>
      <c r="E27" s="43">
        <f>D27/$F$23</f>
        <v>1</v>
      </c>
      <c r="F27" s="2">
        <v>1</v>
      </c>
      <c r="G27" s="37">
        <v>1</v>
      </c>
      <c r="H27" s="37">
        <v>1</v>
      </c>
      <c r="I27" s="49">
        <v>1</v>
      </c>
      <c r="J27" s="54">
        <f>SUM(F27:I27)/4</f>
        <v>1</v>
      </c>
      <c r="K27" s="44">
        <v>0</v>
      </c>
      <c r="L27" s="38">
        <v>1</v>
      </c>
      <c r="M27" s="38">
        <v>1</v>
      </c>
      <c r="N27" s="37">
        <v>0</v>
      </c>
      <c r="O27" s="38">
        <v>0</v>
      </c>
      <c r="P27" s="38">
        <v>1</v>
      </c>
      <c r="Q27" s="38">
        <v>1</v>
      </c>
      <c r="R27" s="57">
        <f>SUM(K27:Q27)/7</f>
        <v>0.5714285714285714</v>
      </c>
      <c r="S27" s="43">
        <v>732</v>
      </c>
      <c r="T27" s="58">
        <f>AVERAGE(E27,J27,R27)</f>
        <v>0.8571428571428571</v>
      </c>
    </row>
    <row r="28" spans="2:20" ht="15" thickBot="1">
      <c r="B28" s="93"/>
      <c r="C28" s="4" t="s">
        <v>41</v>
      </c>
      <c r="D28" s="4">
        <v>3</v>
      </c>
      <c r="E28" s="43">
        <f>D28/$F$23</f>
        <v>1</v>
      </c>
      <c r="F28" s="2">
        <v>1</v>
      </c>
      <c r="G28" s="1">
        <v>1</v>
      </c>
      <c r="H28" s="1">
        <v>1</v>
      </c>
      <c r="I28" s="49">
        <v>1</v>
      </c>
      <c r="J28" s="55">
        <f>SUM(F28:I28)/4</f>
        <v>1</v>
      </c>
      <c r="K28" s="2">
        <v>1</v>
      </c>
      <c r="L28" s="25">
        <v>1</v>
      </c>
      <c r="M28" s="25">
        <v>1</v>
      </c>
      <c r="N28" s="37">
        <v>0</v>
      </c>
      <c r="O28" s="38">
        <v>0</v>
      </c>
      <c r="P28" s="25">
        <v>1</v>
      </c>
      <c r="Q28" s="25">
        <v>1</v>
      </c>
      <c r="R28" s="57">
        <f>SUM(K28:Q28)/7</f>
        <v>0.7142857142857143</v>
      </c>
      <c r="S28" s="43">
        <v>725</v>
      </c>
      <c r="T28" s="58">
        <f>AVERAGE(E28,J28,R28)</f>
        <v>0.90476190476190477</v>
      </c>
    </row>
    <row r="29" spans="2:20" ht="15" thickBot="1">
      <c r="B29" s="93"/>
      <c r="C29" s="30" t="s">
        <v>42</v>
      </c>
      <c r="D29" s="30">
        <v>3</v>
      </c>
      <c r="E29" s="43">
        <f>D29/$F$23</f>
        <v>1</v>
      </c>
      <c r="F29" s="42">
        <v>1</v>
      </c>
      <c r="G29" s="31">
        <v>1</v>
      </c>
      <c r="H29" s="31">
        <v>1</v>
      </c>
      <c r="I29" s="49">
        <v>1</v>
      </c>
      <c r="J29" s="56">
        <f>SUM(F29:I29)/4</f>
        <v>1</v>
      </c>
      <c r="K29" s="42">
        <v>1</v>
      </c>
      <c r="L29" s="32">
        <v>1</v>
      </c>
      <c r="M29" s="32">
        <v>1</v>
      </c>
      <c r="N29" s="37">
        <v>0</v>
      </c>
      <c r="O29" s="38">
        <v>0</v>
      </c>
      <c r="P29" s="32">
        <v>1</v>
      </c>
      <c r="Q29" s="32">
        <v>1</v>
      </c>
      <c r="R29" s="57">
        <f>SUM(K29:Q29)/7</f>
        <v>0.7142857142857143</v>
      </c>
      <c r="S29" s="43">
        <v>698</v>
      </c>
      <c r="T29" s="59">
        <f>AVERAGE(E29,J29,R29)</f>
        <v>0.90476190476190477</v>
      </c>
    </row>
    <row r="30" spans="2:20" ht="15" thickBot="1">
      <c r="B30" s="94"/>
      <c r="C30" s="95" t="s">
        <v>52</v>
      </c>
      <c r="D30" s="96"/>
      <c r="E30" s="53">
        <f>AVERAGE(E27:E29)</f>
        <v>1</v>
      </c>
      <c r="F30" s="82">
        <f>AVERAGE(J27:J29)</f>
        <v>1</v>
      </c>
      <c r="G30" s="83"/>
      <c r="H30" s="83"/>
      <c r="I30" s="83"/>
      <c r="J30" s="84"/>
      <c r="K30" s="82">
        <f>AVERAGE(R27:R29)</f>
        <v>0.66666666666666663</v>
      </c>
      <c r="L30" s="83"/>
      <c r="M30" s="83"/>
      <c r="N30" s="83"/>
      <c r="O30" s="83"/>
      <c r="P30" s="83"/>
      <c r="Q30" s="83"/>
      <c r="R30" s="84"/>
      <c r="S30" s="70">
        <f>AVERAGE(S27:S29)</f>
        <v>718.33333333333337</v>
      </c>
      <c r="T30" s="53">
        <f>AVERAGE(T27:T29)</f>
        <v>0.88888888888888884</v>
      </c>
    </row>
    <row r="31" spans="2:20" ht="15" customHeight="1" thickBot="1">
      <c r="B31" s="92" t="s">
        <v>46</v>
      </c>
      <c r="C31" s="47" t="s">
        <v>43</v>
      </c>
      <c r="D31" s="47">
        <v>3</v>
      </c>
      <c r="E31" s="43">
        <f>D31/$F$23</f>
        <v>1</v>
      </c>
      <c r="F31" s="48">
        <v>1</v>
      </c>
      <c r="G31" s="49">
        <v>1</v>
      </c>
      <c r="H31" s="49">
        <v>1</v>
      </c>
      <c r="I31" s="49">
        <v>1</v>
      </c>
      <c r="J31" s="60">
        <f>SUM(F31:I31)/4</f>
        <v>1</v>
      </c>
      <c r="K31" s="48">
        <v>1</v>
      </c>
      <c r="L31" s="50">
        <v>1</v>
      </c>
      <c r="M31" s="50">
        <v>1</v>
      </c>
      <c r="N31" s="37">
        <v>0</v>
      </c>
      <c r="O31" s="38">
        <v>0</v>
      </c>
      <c r="P31" s="50">
        <v>1</v>
      </c>
      <c r="Q31" s="50">
        <v>1</v>
      </c>
      <c r="R31" s="57">
        <f>SUM(K31:Q31)/7</f>
        <v>0.7142857142857143</v>
      </c>
      <c r="S31" s="43">
        <v>22.51</v>
      </c>
      <c r="T31" s="61">
        <f>AVERAGE(E31,J31,R31)</f>
        <v>0.90476190476190477</v>
      </c>
    </row>
    <row r="32" spans="2:20" ht="15" thickBot="1">
      <c r="B32" s="93"/>
      <c r="C32" s="4" t="s">
        <v>44</v>
      </c>
      <c r="D32" s="30">
        <v>3</v>
      </c>
      <c r="E32" s="43">
        <f>D32/$F$23</f>
        <v>1</v>
      </c>
      <c r="F32" s="42">
        <v>1</v>
      </c>
      <c r="G32" s="31">
        <v>1</v>
      </c>
      <c r="H32" s="31">
        <v>1</v>
      </c>
      <c r="I32" s="49">
        <v>1</v>
      </c>
      <c r="J32" s="55">
        <f>SUM(F32:I32)/4</f>
        <v>1</v>
      </c>
      <c r="K32" s="42">
        <v>1</v>
      </c>
      <c r="L32" s="32">
        <v>1</v>
      </c>
      <c r="M32" s="32">
        <v>1</v>
      </c>
      <c r="N32" s="37">
        <v>0</v>
      </c>
      <c r="O32" s="38">
        <v>0</v>
      </c>
      <c r="P32" s="32">
        <v>1</v>
      </c>
      <c r="Q32" s="32">
        <v>1</v>
      </c>
      <c r="R32" s="57">
        <f>SUM(K32:Q32)/7</f>
        <v>0.7142857142857143</v>
      </c>
      <c r="S32" s="43">
        <v>23.35</v>
      </c>
      <c r="T32" s="58">
        <f>AVERAGE(E32,J32,R32)</f>
        <v>0.90476190476190477</v>
      </c>
    </row>
    <row r="33" spans="2:20" ht="15" thickBot="1">
      <c r="B33" s="93"/>
      <c r="C33" s="30" t="s">
        <v>45</v>
      </c>
      <c r="D33" s="30">
        <v>3</v>
      </c>
      <c r="E33" s="43">
        <f>D33/$F$23</f>
        <v>1</v>
      </c>
      <c r="F33" s="42">
        <v>1</v>
      </c>
      <c r="G33" s="31">
        <v>1</v>
      </c>
      <c r="H33" s="31">
        <v>1</v>
      </c>
      <c r="I33" s="49">
        <v>1</v>
      </c>
      <c r="J33" s="56">
        <f>SUM(F33:I33)/4</f>
        <v>1</v>
      </c>
      <c r="K33" s="42">
        <v>1</v>
      </c>
      <c r="L33" s="32">
        <v>1</v>
      </c>
      <c r="M33" s="32">
        <v>1</v>
      </c>
      <c r="N33" s="37">
        <v>0</v>
      </c>
      <c r="O33" s="38">
        <v>0</v>
      </c>
      <c r="P33" s="32">
        <v>1</v>
      </c>
      <c r="Q33" s="32">
        <v>1</v>
      </c>
      <c r="R33" s="57">
        <f>SUM(K33:Q33)/7</f>
        <v>0.7142857142857143</v>
      </c>
      <c r="S33" s="43">
        <v>22.64</v>
      </c>
      <c r="T33" s="59">
        <f>AVERAGE(E33,J33,R33)</f>
        <v>0.90476190476190477</v>
      </c>
    </row>
    <row r="34" spans="2:20" ht="15" thickBot="1">
      <c r="B34" s="94"/>
      <c r="C34" s="95" t="s">
        <v>52</v>
      </c>
      <c r="D34" s="96"/>
      <c r="E34" s="53">
        <f>AVERAGE(E31:E33)</f>
        <v>1</v>
      </c>
      <c r="F34" s="82">
        <f>AVERAGE(J31:J33)</f>
        <v>1</v>
      </c>
      <c r="G34" s="83"/>
      <c r="H34" s="83"/>
      <c r="I34" s="83"/>
      <c r="J34" s="84"/>
      <c r="K34" s="82">
        <f>AVERAGE(R31:R33)</f>
        <v>0.7142857142857143</v>
      </c>
      <c r="L34" s="83"/>
      <c r="M34" s="83"/>
      <c r="N34" s="83"/>
      <c r="O34" s="83"/>
      <c r="P34" s="83"/>
      <c r="Q34" s="83"/>
      <c r="R34" s="84"/>
      <c r="S34" s="70">
        <f>AVERAGE(S31:S33)</f>
        <v>22.833333333333332</v>
      </c>
      <c r="T34" s="53">
        <f>AVERAGE(T31:T33)</f>
        <v>0.90476190476190477</v>
      </c>
    </row>
    <row r="38" spans="2:20" ht="15" thickBot="1"/>
    <row r="39" spans="2:20">
      <c r="C39" s="87" t="s">
        <v>30</v>
      </c>
      <c r="D39" s="88"/>
      <c r="E39" s="89"/>
      <c r="F39" s="89"/>
      <c r="G39" s="89"/>
      <c r="H39" s="89"/>
      <c r="I39" s="89"/>
      <c r="J39" s="89"/>
      <c r="K39" s="89"/>
      <c r="L39" s="90"/>
      <c r="M39" s="90"/>
      <c r="N39" s="90"/>
      <c r="O39" s="90"/>
      <c r="P39" s="90"/>
      <c r="Q39" s="90"/>
      <c r="R39" s="90"/>
      <c r="S39" s="90"/>
      <c r="T39" s="91"/>
    </row>
    <row r="40" spans="2:20">
      <c r="C40" s="7"/>
      <c r="D40" s="2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/>
    </row>
    <row r="41" spans="2:20" ht="15" thickBot="1">
      <c r="C41" s="7"/>
      <c r="D41" s="20"/>
      <c r="E41" s="19" t="s">
        <v>38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6"/>
    </row>
    <row r="42" spans="2:20" ht="15" thickBot="1">
      <c r="C42" s="7"/>
      <c r="D42" s="20"/>
      <c r="E42" s="85" t="s">
        <v>48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5" customHeight="1" thickBot="1">
      <c r="C43" s="7"/>
      <c r="D43" s="34"/>
      <c r="E43" s="97" t="s">
        <v>12</v>
      </c>
      <c r="F43" s="99" t="s">
        <v>14</v>
      </c>
      <c r="G43" s="99"/>
      <c r="H43" s="99"/>
      <c r="I43" s="99"/>
      <c r="J43" s="99"/>
      <c r="K43" s="100" t="s">
        <v>20</v>
      </c>
      <c r="L43" s="100"/>
      <c r="M43" s="100"/>
      <c r="N43" s="100"/>
      <c r="O43" s="100"/>
      <c r="P43" s="100"/>
      <c r="Q43" s="100"/>
      <c r="R43" s="100"/>
      <c r="S43" s="86" t="s">
        <v>50</v>
      </c>
      <c r="T43" s="6"/>
    </row>
    <row r="44" spans="2:20" ht="16" thickBot="1">
      <c r="B44" s="22"/>
      <c r="C44" s="7"/>
      <c r="D44" s="36" t="s">
        <v>39</v>
      </c>
      <c r="E44" s="98"/>
      <c r="F44" s="39" t="s">
        <v>6</v>
      </c>
      <c r="G44" s="39" t="s">
        <v>7</v>
      </c>
      <c r="H44" s="39" t="s">
        <v>8</v>
      </c>
      <c r="I44" s="39" t="s">
        <v>9</v>
      </c>
      <c r="J44" s="40" t="s">
        <v>49</v>
      </c>
      <c r="K44" s="40" t="s">
        <v>0</v>
      </c>
      <c r="L44" s="40" t="s">
        <v>1</v>
      </c>
      <c r="M44" s="40" t="s">
        <v>2</v>
      </c>
      <c r="N44" s="40" t="s">
        <v>3</v>
      </c>
      <c r="O44" s="40" t="s">
        <v>4</v>
      </c>
      <c r="P44" s="40" t="s">
        <v>5</v>
      </c>
      <c r="Q44" s="40" t="s">
        <v>11</v>
      </c>
      <c r="R44" s="40" t="s">
        <v>49</v>
      </c>
      <c r="S44" s="86"/>
      <c r="T44" s="26" t="s">
        <v>51</v>
      </c>
    </row>
    <row r="45" spans="2:20" ht="15" customHeight="1" thickBot="1">
      <c r="B45" s="92" t="s">
        <v>47</v>
      </c>
      <c r="C45" s="33" t="s">
        <v>40</v>
      </c>
      <c r="D45" s="64">
        <v>3</v>
      </c>
      <c r="E45" s="43">
        <f>IF(D45&gt;$F$41,$F$41,D45)/$F$41</f>
        <v>1</v>
      </c>
      <c r="F45" s="41">
        <v>1</v>
      </c>
      <c r="G45" s="37">
        <v>1</v>
      </c>
      <c r="H45" s="37">
        <v>1</v>
      </c>
      <c r="I45" s="37">
        <v>0</v>
      </c>
      <c r="J45" s="54">
        <f>SUM(F45:I45)/4</f>
        <v>0.75</v>
      </c>
      <c r="K45" s="44">
        <v>0</v>
      </c>
      <c r="L45" s="38">
        <v>1</v>
      </c>
      <c r="M45" s="38">
        <v>1</v>
      </c>
      <c r="N45" s="37">
        <v>0</v>
      </c>
      <c r="O45" s="38">
        <v>0</v>
      </c>
      <c r="P45" s="38">
        <v>1</v>
      </c>
      <c r="Q45" s="38">
        <v>0</v>
      </c>
      <c r="R45" s="57">
        <f>SUM(K45:Q45)/7</f>
        <v>0.42857142857142855</v>
      </c>
      <c r="S45" s="43">
        <v>223</v>
      </c>
      <c r="T45" s="58">
        <f>AVERAGE(E45,J45,R45)</f>
        <v>0.72619047619047616</v>
      </c>
    </row>
    <row r="46" spans="2:20" ht="15" thickBot="1">
      <c r="B46" s="93"/>
      <c r="C46" s="4" t="s">
        <v>41</v>
      </c>
      <c r="D46" s="4">
        <v>1</v>
      </c>
      <c r="E46" s="43">
        <f>D46/$F$41</f>
        <v>1</v>
      </c>
      <c r="F46" s="41">
        <v>1</v>
      </c>
      <c r="G46" s="37">
        <v>1</v>
      </c>
      <c r="H46" s="37">
        <v>1</v>
      </c>
      <c r="I46" s="37">
        <v>0</v>
      </c>
      <c r="J46" s="55">
        <f>SUM(F46:I46)/4</f>
        <v>0.75</v>
      </c>
      <c r="K46" s="2">
        <v>1</v>
      </c>
      <c r="L46" s="38">
        <v>1</v>
      </c>
      <c r="M46" s="38">
        <v>1</v>
      </c>
      <c r="N46" s="37">
        <v>0</v>
      </c>
      <c r="O46" s="38">
        <v>0</v>
      </c>
      <c r="P46" s="38">
        <v>1</v>
      </c>
      <c r="Q46" s="25">
        <v>1</v>
      </c>
      <c r="R46" s="57">
        <f>SUM(K46:Q46)/7</f>
        <v>0.7142857142857143</v>
      </c>
      <c r="S46" s="43">
        <v>204</v>
      </c>
      <c r="T46" s="58">
        <f>AVERAGE(E46,J46,R46)</f>
        <v>0.82142857142857151</v>
      </c>
    </row>
    <row r="47" spans="2:20" ht="15" thickBot="1">
      <c r="B47" s="93"/>
      <c r="C47" s="30" t="s">
        <v>42</v>
      </c>
      <c r="D47" s="30">
        <v>1</v>
      </c>
      <c r="E47" s="43">
        <f>D47/$F$41</f>
        <v>1</v>
      </c>
      <c r="F47" s="41">
        <v>1</v>
      </c>
      <c r="G47" s="37">
        <v>1</v>
      </c>
      <c r="H47" s="37">
        <v>1</v>
      </c>
      <c r="I47" s="37">
        <v>0</v>
      </c>
      <c r="J47" s="56">
        <f>SUM(F47:I47)/4</f>
        <v>0.75</v>
      </c>
      <c r="K47" s="42">
        <v>1</v>
      </c>
      <c r="L47" s="38">
        <v>1</v>
      </c>
      <c r="M47" s="38">
        <v>1</v>
      </c>
      <c r="N47" s="37">
        <v>0</v>
      </c>
      <c r="O47" s="38">
        <v>0</v>
      </c>
      <c r="P47" s="38">
        <v>1</v>
      </c>
      <c r="Q47" s="25">
        <v>1</v>
      </c>
      <c r="R47" s="57">
        <f>SUM(K47:Q47)/7</f>
        <v>0.7142857142857143</v>
      </c>
      <c r="S47" s="43">
        <v>225</v>
      </c>
      <c r="T47" s="59">
        <f>AVERAGE(E47,J47,R47)</f>
        <v>0.82142857142857151</v>
      </c>
    </row>
    <row r="48" spans="2:20" ht="15" thickBot="1">
      <c r="B48" s="94"/>
      <c r="C48" s="95" t="s">
        <v>52</v>
      </c>
      <c r="D48" s="96"/>
      <c r="E48" s="53">
        <f>AVERAGE(E45:E47)</f>
        <v>1</v>
      </c>
      <c r="F48" s="82">
        <f>AVERAGE(J45:J47)</f>
        <v>0.75</v>
      </c>
      <c r="G48" s="83"/>
      <c r="H48" s="83"/>
      <c r="I48" s="83"/>
      <c r="J48" s="84"/>
      <c r="K48" s="82">
        <f>AVERAGE(R45:R47)</f>
        <v>0.61904761904761907</v>
      </c>
      <c r="L48" s="83"/>
      <c r="M48" s="83"/>
      <c r="N48" s="83"/>
      <c r="O48" s="83"/>
      <c r="P48" s="83"/>
      <c r="Q48" s="83"/>
      <c r="R48" s="84"/>
      <c r="S48" s="70">
        <f>AVERAGE(S45:S47)</f>
        <v>217.33333333333334</v>
      </c>
      <c r="T48" s="53">
        <f>AVERAGE(T45:T47)</f>
        <v>0.78968253968253965</v>
      </c>
    </row>
    <row r="49" spans="2:20" ht="15" customHeight="1" thickBot="1">
      <c r="B49" s="92" t="s">
        <v>46</v>
      </c>
      <c r="C49" s="47" t="s">
        <v>43</v>
      </c>
      <c r="D49" s="47">
        <v>1</v>
      </c>
      <c r="E49" s="43">
        <f>D49/$F$41</f>
        <v>1</v>
      </c>
      <c r="F49" s="41">
        <v>1</v>
      </c>
      <c r="G49" s="37">
        <v>1</v>
      </c>
      <c r="H49" s="37">
        <v>1</v>
      </c>
      <c r="I49" s="37">
        <v>0</v>
      </c>
      <c r="J49" s="60">
        <f>SUM(F49:I49)/4</f>
        <v>0.75</v>
      </c>
      <c r="K49" s="48">
        <v>1</v>
      </c>
      <c r="L49" s="38">
        <v>1</v>
      </c>
      <c r="M49" s="38">
        <v>1</v>
      </c>
      <c r="N49" s="37">
        <v>0</v>
      </c>
      <c r="O49" s="38">
        <v>0</v>
      </c>
      <c r="P49" s="38">
        <v>1</v>
      </c>
      <c r="Q49" s="25">
        <v>1</v>
      </c>
      <c r="R49" s="57">
        <f>SUM(K49:Q49)/7</f>
        <v>0.7142857142857143</v>
      </c>
      <c r="S49" s="43">
        <v>30.97</v>
      </c>
      <c r="T49" s="61">
        <f>AVERAGE(E49,J49,R49)</f>
        <v>0.82142857142857151</v>
      </c>
    </row>
    <row r="50" spans="2:20" ht="15" thickBot="1">
      <c r="B50" s="93"/>
      <c r="C50" s="4" t="s">
        <v>44</v>
      </c>
      <c r="D50" s="30">
        <v>1</v>
      </c>
      <c r="E50" s="43">
        <f>D50/$F$41</f>
        <v>1</v>
      </c>
      <c r="F50" s="41">
        <v>1</v>
      </c>
      <c r="G50" s="37">
        <v>1</v>
      </c>
      <c r="H50" s="37">
        <v>1</v>
      </c>
      <c r="I50" s="37">
        <v>0</v>
      </c>
      <c r="J50" s="55">
        <f>SUM(F50:I50)/4</f>
        <v>0.75</v>
      </c>
      <c r="K50" s="42">
        <v>1</v>
      </c>
      <c r="L50" s="38">
        <v>1</v>
      </c>
      <c r="M50" s="38">
        <v>1</v>
      </c>
      <c r="N50" s="37">
        <v>0</v>
      </c>
      <c r="O50" s="38">
        <v>0</v>
      </c>
      <c r="P50" s="38">
        <v>1</v>
      </c>
      <c r="Q50" s="25">
        <v>1</v>
      </c>
      <c r="R50" s="57">
        <f>SUM(K50:Q50)/7</f>
        <v>0.7142857142857143</v>
      </c>
      <c r="S50" s="43">
        <v>31.12</v>
      </c>
      <c r="T50" s="58">
        <f>AVERAGE(E50,J50,R50)</f>
        <v>0.82142857142857151</v>
      </c>
    </row>
    <row r="51" spans="2:20" ht="15" thickBot="1">
      <c r="B51" s="93"/>
      <c r="C51" s="30" t="s">
        <v>45</v>
      </c>
      <c r="D51" s="30">
        <v>1</v>
      </c>
      <c r="E51" s="43">
        <f>D51/$F$41</f>
        <v>1</v>
      </c>
      <c r="F51" s="41">
        <v>1</v>
      </c>
      <c r="G51" s="37">
        <v>1</v>
      </c>
      <c r="H51" s="37">
        <v>1</v>
      </c>
      <c r="I51" s="37">
        <v>0</v>
      </c>
      <c r="J51" s="56">
        <f>SUM(F51:I51)/4</f>
        <v>0.75</v>
      </c>
      <c r="K51" s="42">
        <v>1</v>
      </c>
      <c r="L51" s="38">
        <v>1</v>
      </c>
      <c r="M51" s="38">
        <v>1</v>
      </c>
      <c r="N51" s="37">
        <v>0</v>
      </c>
      <c r="O51" s="38">
        <v>0</v>
      </c>
      <c r="P51" s="38">
        <v>1</v>
      </c>
      <c r="Q51" s="25">
        <v>1</v>
      </c>
      <c r="R51" s="57">
        <f>SUM(K51:Q51)/7</f>
        <v>0.7142857142857143</v>
      </c>
      <c r="S51" s="43">
        <v>29.18</v>
      </c>
      <c r="T51" s="59">
        <f>AVERAGE(E51,J51,R51)</f>
        <v>0.82142857142857151</v>
      </c>
    </row>
    <row r="52" spans="2:20" ht="15" thickBot="1">
      <c r="B52" s="94"/>
      <c r="C52" s="95" t="s">
        <v>52</v>
      </c>
      <c r="D52" s="96"/>
      <c r="E52" s="53">
        <f>AVERAGE(E49:E51)</f>
        <v>1</v>
      </c>
      <c r="F52" s="82">
        <f>AVERAGE(J49:J51)</f>
        <v>0.75</v>
      </c>
      <c r="G52" s="83"/>
      <c r="H52" s="83"/>
      <c r="I52" s="83"/>
      <c r="J52" s="84"/>
      <c r="K52" s="82">
        <f>AVERAGE(R49:R51)</f>
        <v>0.7142857142857143</v>
      </c>
      <c r="L52" s="83"/>
      <c r="M52" s="83"/>
      <c r="N52" s="83"/>
      <c r="O52" s="83"/>
      <c r="P52" s="83"/>
      <c r="Q52" s="83"/>
      <c r="R52" s="84"/>
      <c r="S52" s="70">
        <f>AVERAGE(S49:S51)</f>
        <v>30.423333333333336</v>
      </c>
      <c r="T52" s="53">
        <f>AVERAGE(T49:T51)</f>
        <v>0.82142857142857151</v>
      </c>
    </row>
    <row r="56" spans="2:20" ht="15" thickBot="1"/>
    <row r="57" spans="2:20">
      <c r="C57" s="87" t="s">
        <v>31</v>
      </c>
      <c r="D57" s="88"/>
      <c r="E57" s="89"/>
      <c r="F57" s="89"/>
      <c r="G57" s="89"/>
      <c r="H57" s="89"/>
      <c r="I57" s="89"/>
      <c r="J57" s="89"/>
      <c r="K57" s="89"/>
      <c r="L57" s="90"/>
      <c r="M57" s="90"/>
      <c r="N57" s="90"/>
      <c r="O57" s="90"/>
      <c r="P57" s="90"/>
      <c r="Q57" s="90"/>
      <c r="R57" s="90"/>
      <c r="S57" s="90"/>
      <c r="T57" s="91"/>
    </row>
    <row r="58" spans="2:20">
      <c r="C58" s="7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6"/>
    </row>
    <row r="59" spans="2:20" ht="15" thickBot="1">
      <c r="C59" s="7"/>
      <c r="D59" s="20"/>
      <c r="E59" s="19" t="s">
        <v>38</v>
      </c>
      <c r="F59" s="5">
        <v>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6"/>
    </row>
    <row r="60" spans="2:20" ht="15" thickBot="1">
      <c r="C60" s="7"/>
      <c r="D60" s="20"/>
      <c r="E60" s="85" t="s">
        <v>48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6"/>
    </row>
    <row r="61" spans="2:20" ht="15" thickBot="1">
      <c r="C61" s="7"/>
      <c r="D61" s="34"/>
      <c r="E61" s="97" t="s">
        <v>12</v>
      </c>
      <c r="F61" s="99" t="s">
        <v>14</v>
      </c>
      <c r="G61" s="99"/>
      <c r="H61" s="99"/>
      <c r="I61" s="99"/>
      <c r="J61" s="99"/>
      <c r="K61" s="100" t="s">
        <v>20</v>
      </c>
      <c r="L61" s="100"/>
      <c r="M61" s="100"/>
      <c r="N61" s="100"/>
      <c r="O61" s="100"/>
      <c r="P61" s="100"/>
      <c r="Q61" s="100"/>
      <c r="R61" s="100"/>
      <c r="S61" s="86" t="s">
        <v>50</v>
      </c>
      <c r="T61" s="6"/>
    </row>
    <row r="62" spans="2:20" ht="16" thickBot="1">
      <c r="B62" s="22"/>
      <c r="C62" s="7"/>
      <c r="D62" s="36" t="s">
        <v>39</v>
      </c>
      <c r="E62" s="98"/>
      <c r="F62" s="39" t="s">
        <v>6</v>
      </c>
      <c r="G62" s="39" t="s">
        <v>7</v>
      </c>
      <c r="H62" s="39" t="s">
        <v>8</v>
      </c>
      <c r="I62" s="39" t="s">
        <v>9</v>
      </c>
      <c r="J62" s="40" t="s">
        <v>49</v>
      </c>
      <c r="K62" s="40" t="s">
        <v>0</v>
      </c>
      <c r="L62" s="40" t="s">
        <v>1</v>
      </c>
      <c r="M62" s="40" t="s">
        <v>2</v>
      </c>
      <c r="N62" s="40" t="s">
        <v>3</v>
      </c>
      <c r="O62" s="40" t="s">
        <v>4</v>
      </c>
      <c r="P62" s="40" t="s">
        <v>5</v>
      </c>
      <c r="Q62" s="40" t="s">
        <v>11</v>
      </c>
      <c r="R62" s="40" t="s">
        <v>49</v>
      </c>
      <c r="S62" s="86"/>
      <c r="T62" s="26" t="s">
        <v>51</v>
      </c>
    </row>
    <row r="63" spans="2:20" ht="15" customHeight="1" thickBot="1">
      <c r="B63" s="92" t="s">
        <v>47</v>
      </c>
      <c r="C63" s="33" t="s">
        <v>40</v>
      </c>
      <c r="D63" s="35">
        <v>3</v>
      </c>
      <c r="E63" s="43">
        <f>D63/$F$59</f>
        <v>1</v>
      </c>
      <c r="F63" s="41">
        <v>1</v>
      </c>
      <c r="G63" s="37">
        <v>1</v>
      </c>
      <c r="H63" s="37">
        <v>1</v>
      </c>
      <c r="I63" s="37">
        <v>0</v>
      </c>
      <c r="J63" s="54">
        <f>SUM(F63:I63)/4</f>
        <v>0.75</v>
      </c>
      <c r="K63" s="44">
        <v>0</v>
      </c>
      <c r="L63" s="38">
        <v>1</v>
      </c>
      <c r="M63" s="38">
        <v>1</v>
      </c>
      <c r="N63" s="37">
        <v>0</v>
      </c>
      <c r="O63" s="38">
        <v>1</v>
      </c>
      <c r="P63" s="38">
        <v>1</v>
      </c>
      <c r="Q63" s="38">
        <v>1</v>
      </c>
      <c r="R63" s="57">
        <f>SUM(K63:Q63)/7</f>
        <v>0.7142857142857143</v>
      </c>
      <c r="S63" s="43">
        <v>663</v>
      </c>
      <c r="T63" s="58">
        <f>AVERAGE(E63,J63,R63)</f>
        <v>0.82142857142857151</v>
      </c>
    </row>
    <row r="64" spans="2:20" ht="15" thickBot="1">
      <c r="B64" s="93"/>
      <c r="C64" s="4" t="s">
        <v>41</v>
      </c>
      <c r="D64" s="4">
        <v>3</v>
      </c>
      <c r="E64" s="43">
        <f>D64/$F$59</f>
        <v>1</v>
      </c>
      <c r="F64" s="41">
        <v>1</v>
      </c>
      <c r="G64" s="37">
        <v>1</v>
      </c>
      <c r="H64" s="37">
        <v>1</v>
      </c>
      <c r="I64" s="37">
        <v>0</v>
      </c>
      <c r="J64" s="55">
        <f>SUM(F64:I64)/4</f>
        <v>0.75</v>
      </c>
      <c r="K64" s="48">
        <v>1</v>
      </c>
      <c r="L64" s="38">
        <v>1</v>
      </c>
      <c r="M64" s="38">
        <v>1</v>
      </c>
      <c r="N64" s="37">
        <v>0</v>
      </c>
      <c r="O64" s="38">
        <v>1</v>
      </c>
      <c r="P64" s="38">
        <v>1</v>
      </c>
      <c r="Q64" s="25">
        <v>1</v>
      </c>
      <c r="R64" s="57">
        <f>SUM(K64:Q64)/7</f>
        <v>0.8571428571428571</v>
      </c>
      <c r="S64" s="43">
        <v>554</v>
      </c>
      <c r="T64" s="58">
        <f>AVERAGE(E64,J64,R64)</f>
        <v>0.86904761904761907</v>
      </c>
    </row>
    <row r="65" spans="2:20" ht="15" thickBot="1">
      <c r="B65" s="93"/>
      <c r="C65" s="30" t="s">
        <v>42</v>
      </c>
      <c r="D65" s="30">
        <v>3</v>
      </c>
      <c r="E65" s="43">
        <f>D65/$F$59</f>
        <v>1</v>
      </c>
      <c r="F65" s="41">
        <v>1</v>
      </c>
      <c r="G65" s="37">
        <v>1</v>
      </c>
      <c r="H65" s="37">
        <v>1</v>
      </c>
      <c r="I65" s="37">
        <v>0</v>
      </c>
      <c r="J65" s="56">
        <f>SUM(F65:I65)/4</f>
        <v>0.75</v>
      </c>
      <c r="K65" s="48">
        <v>1</v>
      </c>
      <c r="L65" s="38">
        <v>1</v>
      </c>
      <c r="M65" s="38">
        <v>1</v>
      </c>
      <c r="N65" s="37">
        <v>0</v>
      </c>
      <c r="O65" s="38">
        <v>1</v>
      </c>
      <c r="P65" s="38">
        <v>1</v>
      </c>
      <c r="Q65" s="25">
        <v>1</v>
      </c>
      <c r="R65" s="57">
        <f>SUM(K65:Q65)/7</f>
        <v>0.8571428571428571</v>
      </c>
      <c r="S65" s="43">
        <v>605</v>
      </c>
      <c r="T65" s="59">
        <f>AVERAGE(E65,J65,R65)</f>
        <v>0.86904761904761907</v>
      </c>
    </row>
    <row r="66" spans="2:20" ht="15" thickBot="1">
      <c r="B66" s="94"/>
      <c r="C66" s="95" t="s">
        <v>52</v>
      </c>
      <c r="D66" s="96"/>
      <c r="E66" s="53">
        <f>AVERAGE(E63:E65)</f>
        <v>1</v>
      </c>
      <c r="F66" s="82">
        <f>AVERAGE(J63:J65)</f>
        <v>0.75</v>
      </c>
      <c r="G66" s="83"/>
      <c r="H66" s="83"/>
      <c r="I66" s="83"/>
      <c r="J66" s="84"/>
      <c r="K66" s="82">
        <f>AVERAGE(R63:R65)</f>
        <v>0.80952380952380942</v>
      </c>
      <c r="L66" s="83"/>
      <c r="M66" s="83"/>
      <c r="N66" s="83"/>
      <c r="O66" s="83"/>
      <c r="P66" s="83"/>
      <c r="Q66" s="83"/>
      <c r="R66" s="84"/>
      <c r="S66" s="70">
        <f>AVERAGE(S63:S65)</f>
        <v>607.33333333333337</v>
      </c>
      <c r="T66" s="53">
        <f>AVERAGE(T63:T65)</f>
        <v>0.85317460317460325</v>
      </c>
    </row>
    <row r="67" spans="2:20" ht="15" customHeight="1" thickBot="1">
      <c r="B67" s="92" t="s">
        <v>46</v>
      </c>
      <c r="C67" s="47" t="s">
        <v>43</v>
      </c>
      <c r="D67" s="47">
        <v>3</v>
      </c>
      <c r="E67" s="43">
        <f>D67/$F$59</f>
        <v>1</v>
      </c>
      <c r="F67" s="41">
        <v>1</v>
      </c>
      <c r="G67" s="37">
        <v>1</v>
      </c>
      <c r="H67" s="37">
        <v>1</v>
      </c>
      <c r="I67" s="37">
        <v>0</v>
      </c>
      <c r="J67" s="60">
        <f>SUM(F67:I67)/4</f>
        <v>0.75</v>
      </c>
      <c r="K67" s="48">
        <v>1</v>
      </c>
      <c r="L67" s="38">
        <v>1</v>
      </c>
      <c r="M67" s="38">
        <v>1</v>
      </c>
      <c r="N67" s="37">
        <v>0</v>
      </c>
      <c r="O67" s="38">
        <v>1</v>
      </c>
      <c r="P67" s="38">
        <v>1</v>
      </c>
      <c r="Q67" s="25">
        <v>1</v>
      </c>
      <c r="R67" s="57">
        <f>SUM(K67:Q67)/7</f>
        <v>0.8571428571428571</v>
      </c>
      <c r="S67" s="43">
        <v>32.840000000000003</v>
      </c>
      <c r="T67" s="61">
        <f>AVERAGE(E67,J67,R67)</f>
        <v>0.86904761904761907</v>
      </c>
    </row>
    <row r="68" spans="2:20" ht="15" thickBot="1">
      <c r="B68" s="93"/>
      <c r="C68" s="4" t="s">
        <v>44</v>
      </c>
      <c r="D68" s="30">
        <v>3</v>
      </c>
      <c r="E68" s="43">
        <f>D68/$F$59</f>
        <v>1</v>
      </c>
      <c r="F68" s="41">
        <v>1</v>
      </c>
      <c r="G68" s="37">
        <v>1</v>
      </c>
      <c r="H68" s="37">
        <v>1</v>
      </c>
      <c r="I68" s="37">
        <v>0</v>
      </c>
      <c r="J68" s="55">
        <f>SUM(F68:I68)/4</f>
        <v>0.75</v>
      </c>
      <c r="K68" s="48">
        <v>1</v>
      </c>
      <c r="L68" s="38">
        <v>1</v>
      </c>
      <c r="M68" s="38">
        <v>1</v>
      </c>
      <c r="N68" s="37">
        <v>0</v>
      </c>
      <c r="O68" s="38">
        <v>1</v>
      </c>
      <c r="P68" s="38">
        <v>1</v>
      </c>
      <c r="Q68" s="25">
        <v>1</v>
      </c>
      <c r="R68" s="57">
        <f>SUM(K68:Q68)/7</f>
        <v>0.8571428571428571</v>
      </c>
      <c r="S68" s="43">
        <v>33.39</v>
      </c>
      <c r="T68" s="58">
        <f>AVERAGE(E68,J68,R68)</f>
        <v>0.86904761904761907</v>
      </c>
    </row>
    <row r="69" spans="2:20" ht="15" thickBot="1">
      <c r="B69" s="93"/>
      <c r="C69" s="30" t="s">
        <v>45</v>
      </c>
      <c r="D69" s="30">
        <v>3</v>
      </c>
      <c r="E69" s="43">
        <f>D69/$F$59</f>
        <v>1</v>
      </c>
      <c r="F69" s="41">
        <v>1</v>
      </c>
      <c r="G69" s="37">
        <v>1</v>
      </c>
      <c r="H69" s="37">
        <v>1</v>
      </c>
      <c r="I69" s="37">
        <v>0</v>
      </c>
      <c r="J69" s="56">
        <f>SUM(F69:I69)/4</f>
        <v>0.75</v>
      </c>
      <c r="K69" s="48">
        <v>1</v>
      </c>
      <c r="L69" s="38">
        <v>1</v>
      </c>
      <c r="M69" s="38">
        <v>1</v>
      </c>
      <c r="N69" s="37">
        <v>0</v>
      </c>
      <c r="O69" s="38">
        <v>1</v>
      </c>
      <c r="P69" s="38">
        <v>1</v>
      </c>
      <c r="Q69" s="25">
        <v>1</v>
      </c>
      <c r="R69" s="57">
        <f>SUM(K69:Q69)/7</f>
        <v>0.8571428571428571</v>
      </c>
      <c r="S69" s="43">
        <v>32.76</v>
      </c>
      <c r="T69" s="59">
        <f>AVERAGE(E69,J69,R69)</f>
        <v>0.86904761904761907</v>
      </c>
    </row>
    <row r="70" spans="2:20" ht="15" thickBot="1">
      <c r="B70" s="94"/>
      <c r="C70" s="95" t="s">
        <v>52</v>
      </c>
      <c r="D70" s="96"/>
      <c r="E70" s="53">
        <f>AVERAGE(E67:E69)</f>
        <v>1</v>
      </c>
      <c r="F70" s="82">
        <f>AVERAGE(J67:J69)</f>
        <v>0.75</v>
      </c>
      <c r="G70" s="83"/>
      <c r="H70" s="83"/>
      <c r="I70" s="83"/>
      <c r="J70" s="84"/>
      <c r="K70" s="82">
        <f>AVERAGE(R67:R69)</f>
        <v>0.8571428571428571</v>
      </c>
      <c r="L70" s="83"/>
      <c r="M70" s="83"/>
      <c r="N70" s="83"/>
      <c r="O70" s="83"/>
      <c r="P70" s="83"/>
      <c r="Q70" s="83"/>
      <c r="R70" s="84"/>
      <c r="S70" s="70">
        <f>AVERAGE(S67:S69)</f>
        <v>32.99666666666667</v>
      </c>
      <c r="T70" s="53">
        <f>AVERAGE(T67:T69)</f>
        <v>0.86904761904761907</v>
      </c>
    </row>
    <row r="74" spans="2:20" ht="15" thickBot="1"/>
    <row r="75" spans="2:20">
      <c r="C75" s="87" t="s">
        <v>32</v>
      </c>
      <c r="D75" s="88"/>
      <c r="E75" s="89"/>
      <c r="F75" s="89"/>
      <c r="G75" s="89"/>
      <c r="H75" s="89"/>
      <c r="I75" s="89"/>
      <c r="J75" s="89"/>
      <c r="K75" s="89"/>
      <c r="L75" s="90"/>
      <c r="M75" s="90"/>
      <c r="N75" s="90"/>
      <c r="O75" s="90"/>
      <c r="P75" s="90"/>
      <c r="Q75" s="90"/>
      <c r="R75" s="90"/>
      <c r="S75" s="90"/>
      <c r="T75" s="91"/>
    </row>
    <row r="76" spans="2:20">
      <c r="C76" s="7"/>
      <c r="D76" s="2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6"/>
    </row>
    <row r="77" spans="2:20" ht="15" thickBot="1">
      <c r="C77" s="7"/>
      <c r="D77" s="20"/>
      <c r="E77" s="19" t="s">
        <v>38</v>
      </c>
      <c r="F77" s="5">
        <v>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6"/>
    </row>
    <row r="78" spans="2:20" ht="15" thickBot="1">
      <c r="C78" s="7"/>
      <c r="D78" s="20"/>
      <c r="E78" s="85" t="s">
        <v>48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6"/>
    </row>
    <row r="79" spans="2:20" ht="15" customHeight="1" thickBot="1">
      <c r="C79" s="7"/>
      <c r="D79" s="34"/>
      <c r="E79" s="97" t="s">
        <v>12</v>
      </c>
      <c r="F79" s="99" t="s">
        <v>14</v>
      </c>
      <c r="G79" s="99"/>
      <c r="H79" s="99"/>
      <c r="I79" s="99"/>
      <c r="J79" s="99"/>
      <c r="K79" s="100" t="s">
        <v>20</v>
      </c>
      <c r="L79" s="100"/>
      <c r="M79" s="100"/>
      <c r="N79" s="100"/>
      <c r="O79" s="100"/>
      <c r="P79" s="100"/>
      <c r="Q79" s="100"/>
      <c r="R79" s="100"/>
      <c r="S79" s="86" t="s">
        <v>50</v>
      </c>
      <c r="T79" s="6"/>
    </row>
    <row r="80" spans="2:20" ht="16" thickBot="1">
      <c r="B80" s="22"/>
      <c r="C80" s="7"/>
      <c r="D80" s="36" t="s">
        <v>39</v>
      </c>
      <c r="E80" s="98"/>
      <c r="F80" s="39" t="s">
        <v>6</v>
      </c>
      <c r="G80" s="39" t="s">
        <v>7</v>
      </c>
      <c r="H80" s="39" t="s">
        <v>8</v>
      </c>
      <c r="I80" s="39" t="s">
        <v>9</v>
      </c>
      <c r="J80" s="40" t="s">
        <v>49</v>
      </c>
      <c r="K80" s="40" t="s">
        <v>0</v>
      </c>
      <c r="L80" s="40" t="s">
        <v>1</v>
      </c>
      <c r="M80" s="40" t="s">
        <v>2</v>
      </c>
      <c r="N80" s="40" t="s">
        <v>3</v>
      </c>
      <c r="O80" s="40" t="s">
        <v>4</v>
      </c>
      <c r="P80" s="40" t="s">
        <v>5</v>
      </c>
      <c r="Q80" s="40" t="s">
        <v>11</v>
      </c>
      <c r="R80" s="40" t="s">
        <v>49</v>
      </c>
      <c r="S80" s="86"/>
      <c r="T80" s="26" t="s">
        <v>51</v>
      </c>
    </row>
    <row r="81" spans="2:20" ht="15" customHeight="1" thickBot="1">
      <c r="B81" s="92" t="s">
        <v>47</v>
      </c>
      <c r="C81" s="33" t="s">
        <v>40</v>
      </c>
      <c r="D81" s="35">
        <v>2</v>
      </c>
      <c r="E81" s="43">
        <f>D81/$F$77</f>
        <v>1</v>
      </c>
      <c r="F81" s="41">
        <v>1</v>
      </c>
      <c r="G81" s="37">
        <v>1</v>
      </c>
      <c r="H81" s="37">
        <v>1</v>
      </c>
      <c r="I81" s="37">
        <v>1</v>
      </c>
      <c r="J81" s="54">
        <f>SUM(F81:I81)/4</f>
        <v>1</v>
      </c>
      <c r="K81" s="44">
        <v>0</v>
      </c>
      <c r="L81" s="38">
        <v>1</v>
      </c>
      <c r="M81" s="38">
        <v>1</v>
      </c>
      <c r="N81" s="38">
        <v>1</v>
      </c>
      <c r="O81" s="38">
        <v>1</v>
      </c>
      <c r="P81" s="38">
        <v>1</v>
      </c>
      <c r="Q81" s="38">
        <v>1</v>
      </c>
      <c r="R81" s="57">
        <f>SUM(K81:Q81)/7</f>
        <v>0.8571428571428571</v>
      </c>
      <c r="S81" s="43">
        <v>460</v>
      </c>
      <c r="T81" s="58">
        <f>AVERAGE(E81,J81,R81)</f>
        <v>0.95238095238095244</v>
      </c>
    </row>
    <row r="82" spans="2:20" ht="15" thickBot="1">
      <c r="B82" s="93"/>
      <c r="C82" s="4" t="s">
        <v>41</v>
      </c>
      <c r="D82" s="4">
        <v>2</v>
      </c>
      <c r="E82" s="43">
        <f>D82/$F$77</f>
        <v>1</v>
      </c>
      <c r="F82" s="41">
        <v>1</v>
      </c>
      <c r="G82" s="37">
        <v>1</v>
      </c>
      <c r="H82" s="37">
        <v>1</v>
      </c>
      <c r="I82" s="1">
        <v>1</v>
      </c>
      <c r="J82" s="55">
        <f>SUM(F82:I82)/4</f>
        <v>1</v>
      </c>
      <c r="K82" s="2">
        <v>1</v>
      </c>
      <c r="L82" s="25">
        <v>1</v>
      </c>
      <c r="M82" s="25">
        <v>1</v>
      </c>
      <c r="N82" s="25">
        <v>1</v>
      </c>
      <c r="O82" s="25">
        <v>1</v>
      </c>
      <c r="P82" s="25">
        <v>1</v>
      </c>
      <c r="Q82" s="25">
        <v>1</v>
      </c>
      <c r="R82" s="57">
        <f>SUM(K82:Q82)/7</f>
        <v>1</v>
      </c>
      <c r="S82" s="43">
        <v>454</v>
      </c>
      <c r="T82" s="58">
        <f>AVERAGE(E82,J82,R82)</f>
        <v>1</v>
      </c>
    </row>
    <row r="83" spans="2:20" ht="15" thickBot="1">
      <c r="B83" s="93"/>
      <c r="C83" s="30" t="s">
        <v>42</v>
      </c>
      <c r="D83" s="30">
        <v>2</v>
      </c>
      <c r="E83" s="43">
        <f>D83/$F$77</f>
        <v>1</v>
      </c>
      <c r="F83" s="41">
        <v>1</v>
      </c>
      <c r="G83" s="37">
        <v>1</v>
      </c>
      <c r="H83" s="37">
        <v>1</v>
      </c>
      <c r="I83" s="31">
        <v>1</v>
      </c>
      <c r="J83" s="56">
        <f>SUM(F83:I83)/4</f>
        <v>1</v>
      </c>
      <c r="K83" s="42">
        <v>1</v>
      </c>
      <c r="L83" s="32">
        <v>1</v>
      </c>
      <c r="M83" s="32">
        <v>1</v>
      </c>
      <c r="N83" s="32">
        <v>1</v>
      </c>
      <c r="O83" s="32">
        <v>1</v>
      </c>
      <c r="P83" s="32">
        <v>1</v>
      </c>
      <c r="Q83" s="32">
        <v>1</v>
      </c>
      <c r="R83" s="57">
        <f>SUM(K83:Q83)/7</f>
        <v>1</v>
      </c>
      <c r="S83" s="43">
        <v>425</v>
      </c>
      <c r="T83" s="59">
        <f>AVERAGE(E83,J83,R83)</f>
        <v>1</v>
      </c>
    </row>
    <row r="84" spans="2:20" ht="15" thickBot="1">
      <c r="B84" s="94"/>
      <c r="C84" s="95" t="s">
        <v>52</v>
      </c>
      <c r="D84" s="96"/>
      <c r="E84" s="53">
        <f>AVERAGE(E81:E83)</f>
        <v>1</v>
      </c>
      <c r="F84" s="82">
        <f>AVERAGE(J81:J83)</f>
        <v>1</v>
      </c>
      <c r="G84" s="83"/>
      <c r="H84" s="83"/>
      <c r="I84" s="83"/>
      <c r="J84" s="84"/>
      <c r="K84" s="82">
        <f>AVERAGE(R81:R83)</f>
        <v>0.95238095238095244</v>
      </c>
      <c r="L84" s="83"/>
      <c r="M84" s="83"/>
      <c r="N84" s="83"/>
      <c r="O84" s="83"/>
      <c r="P84" s="83"/>
      <c r="Q84" s="83"/>
      <c r="R84" s="84"/>
      <c r="S84" s="70">
        <f>AVERAGE(S81:S83)</f>
        <v>446.33333333333331</v>
      </c>
      <c r="T84" s="53">
        <f>AVERAGE(T81:T83)</f>
        <v>0.98412698412698418</v>
      </c>
    </row>
    <row r="85" spans="2:20" ht="15" customHeight="1" thickBot="1">
      <c r="B85" s="92" t="s">
        <v>46</v>
      </c>
      <c r="C85" s="47" t="s">
        <v>43</v>
      </c>
      <c r="D85" s="47">
        <v>2</v>
      </c>
      <c r="E85" s="43">
        <f>D85/$F$77</f>
        <v>1</v>
      </c>
      <c r="F85" s="41">
        <v>1</v>
      </c>
      <c r="G85" s="37">
        <v>1</v>
      </c>
      <c r="H85" s="37">
        <v>1</v>
      </c>
      <c r="I85" s="37">
        <v>1</v>
      </c>
      <c r="J85" s="60">
        <f>SUM(F85:I85)/4</f>
        <v>1</v>
      </c>
      <c r="K85" s="48">
        <v>1</v>
      </c>
      <c r="L85" s="50">
        <v>1</v>
      </c>
      <c r="M85" s="50">
        <v>1</v>
      </c>
      <c r="N85" s="50">
        <v>1</v>
      </c>
      <c r="O85" s="50">
        <v>1</v>
      </c>
      <c r="P85" s="50">
        <v>1</v>
      </c>
      <c r="Q85" s="50">
        <v>1</v>
      </c>
      <c r="R85" s="57">
        <f>SUM(K85:Q85)/7</f>
        <v>1</v>
      </c>
      <c r="S85" s="43">
        <v>31.1</v>
      </c>
      <c r="T85" s="61">
        <f>AVERAGE(E85,J85,R85)</f>
        <v>1</v>
      </c>
    </row>
    <row r="86" spans="2:20" ht="15" thickBot="1">
      <c r="B86" s="93"/>
      <c r="C86" s="4" t="s">
        <v>44</v>
      </c>
      <c r="D86" s="30">
        <v>2</v>
      </c>
      <c r="E86" s="43">
        <f>D86/$F$77</f>
        <v>1</v>
      </c>
      <c r="F86" s="41">
        <v>1</v>
      </c>
      <c r="G86" s="37">
        <v>1</v>
      </c>
      <c r="H86" s="37">
        <v>1</v>
      </c>
      <c r="I86" s="37">
        <v>1</v>
      </c>
      <c r="J86" s="55">
        <f>SUM(F86:I86)/4</f>
        <v>1</v>
      </c>
      <c r="K86" s="48">
        <v>1</v>
      </c>
      <c r="L86" s="50">
        <v>1</v>
      </c>
      <c r="M86" s="50">
        <v>1</v>
      </c>
      <c r="N86" s="50">
        <v>1</v>
      </c>
      <c r="O86" s="50">
        <v>1</v>
      </c>
      <c r="P86" s="50">
        <v>1</v>
      </c>
      <c r="Q86" s="50">
        <v>1</v>
      </c>
      <c r="R86" s="57">
        <f>SUM(K86:Q86)/7</f>
        <v>1</v>
      </c>
      <c r="S86" s="43">
        <v>31.22</v>
      </c>
      <c r="T86" s="58">
        <f>AVERAGE(E86,J86,R86)</f>
        <v>1</v>
      </c>
    </row>
    <row r="87" spans="2:20" ht="15" thickBot="1">
      <c r="B87" s="93"/>
      <c r="C87" s="30" t="s">
        <v>45</v>
      </c>
      <c r="D87" s="30">
        <v>2</v>
      </c>
      <c r="E87" s="43">
        <f>D87/$F$77</f>
        <v>1</v>
      </c>
      <c r="F87" s="41">
        <v>1</v>
      </c>
      <c r="G87" s="37">
        <v>1</v>
      </c>
      <c r="H87" s="37">
        <v>1</v>
      </c>
      <c r="I87" s="37">
        <v>1</v>
      </c>
      <c r="J87" s="56">
        <f>SUM(F87:I87)/4</f>
        <v>1</v>
      </c>
      <c r="K87" s="48">
        <v>1</v>
      </c>
      <c r="L87" s="50">
        <v>1</v>
      </c>
      <c r="M87" s="50">
        <v>1</v>
      </c>
      <c r="N87" s="50">
        <v>1</v>
      </c>
      <c r="O87" s="50">
        <v>1</v>
      </c>
      <c r="P87" s="50">
        <v>1</v>
      </c>
      <c r="Q87" s="50">
        <v>1</v>
      </c>
      <c r="R87" s="57">
        <f>SUM(K87:Q87)/7</f>
        <v>1</v>
      </c>
      <c r="S87" s="43">
        <v>32.049999999999997</v>
      </c>
      <c r="T87" s="59">
        <f>AVERAGE(E87,J87,R87)</f>
        <v>1</v>
      </c>
    </row>
    <row r="88" spans="2:20" ht="15" thickBot="1">
      <c r="B88" s="94"/>
      <c r="C88" s="95" t="s">
        <v>52</v>
      </c>
      <c r="D88" s="96"/>
      <c r="E88" s="53">
        <f>AVERAGE(E85:E87)</f>
        <v>1</v>
      </c>
      <c r="F88" s="82">
        <f>AVERAGE(J85:J87)</f>
        <v>1</v>
      </c>
      <c r="G88" s="83"/>
      <c r="H88" s="83"/>
      <c r="I88" s="83"/>
      <c r="J88" s="84"/>
      <c r="K88" s="82">
        <f>AVERAGE(R85:R87)</f>
        <v>1</v>
      </c>
      <c r="L88" s="83"/>
      <c r="M88" s="83"/>
      <c r="N88" s="83"/>
      <c r="O88" s="83"/>
      <c r="P88" s="83"/>
      <c r="Q88" s="83"/>
      <c r="R88" s="84"/>
      <c r="S88" s="70">
        <f>AVERAGE(S85:S87)</f>
        <v>31.456666666666667</v>
      </c>
      <c r="T88" s="53">
        <f>AVERAGE(T85:T87)</f>
        <v>1</v>
      </c>
    </row>
    <row r="92" spans="2:20" ht="15" thickBot="1"/>
    <row r="93" spans="2:20">
      <c r="C93" s="87" t="s">
        <v>33</v>
      </c>
      <c r="D93" s="88"/>
      <c r="E93" s="89"/>
      <c r="F93" s="89"/>
      <c r="G93" s="89"/>
      <c r="H93" s="89"/>
      <c r="I93" s="89"/>
      <c r="J93" s="89"/>
      <c r="K93" s="89"/>
      <c r="L93" s="90"/>
      <c r="M93" s="90"/>
      <c r="N93" s="90"/>
      <c r="O93" s="90"/>
      <c r="P93" s="90"/>
      <c r="Q93" s="90"/>
      <c r="R93" s="90"/>
      <c r="S93" s="90"/>
      <c r="T93" s="91"/>
    </row>
    <row r="94" spans="2:20">
      <c r="C94" s="7"/>
      <c r="D94" s="2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6"/>
    </row>
    <row r="95" spans="2:20" ht="15" thickBot="1">
      <c r="C95" s="7"/>
      <c r="D95" s="20"/>
      <c r="E95" s="19" t="s">
        <v>38</v>
      </c>
      <c r="F95" s="5">
        <v>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6"/>
    </row>
    <row r="96" spans="2:20" ht="15" thickBot="1">
      <c r="C96" s="7"/>
      <c r="D96" s="20"/>
      <c r="E96" s="85" t="s">
        <v>48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6"/>
    </row>
    <row r="97" spans="2:20" ht="15" customHeight="1" thickBot="1">
      <c r="C97" s="7"/>
      <c r="D97" s="34"/>
      <c r="E97" s="97" t="s">
        <v>12</v>
      </c>
      <c r="F97" s="99" t="s">
        <v>14</v>
      </c>
      <c r="G97" s="99"/>
      <c r="H97" s="99"/>
      <c r="I97" s="99"/>
      <c r="J97" s="99"/>
      <c r="K97" s="100" t="s">
        <v>20</v>
      </c>
      <c r="L97" s="100"/>
      <c r="M97" s="100"/>
      <c r="N97" s="100"/>
      <c r="O97" s="100"/>
      <c r="P97" s="100"/>
      <c r="Q97" s="100"/>
      <c r="R97" s="100"/>
      <c r="S97" s="86" t="s">
        <v>50</v>
      </c>
      <c r="T97" s="6"/>
    </row>
    <row r="98" spans="2:20" ht="16" thickBot="1">
      <c r="B98" s="22"/>
      <c r="C98" s="7"/>
      <c r="D98" s="36" t="s">
        <v>39</v>
      </c>
      <c r="E98" s="98"/>
      <c r="F98" s="39" t="s">
        <v>6</v>
      </c>
      <c r="G98" s="39" t="s">
        <v>7</v>
      </c>
      <c r="H98" s="39" t="s">
        <v>8</v>
      </c>
      <c r="I98" s="39" t="s">
        <v>9</v>
      </c>
      <c r="J98" s="40" t="s">
        <v>49</v>
      </c>
      <c r="K98" s="40" t="s">
        <v>0</v>
      </c>
      <c r="L98" s="40" t="s">
        <v>1</v>
      </c>
      <c r="M98" s="40" t="s">
        <v>2</v>
      </c>
      <c r="N98" s="40" t="s">
        <v>3</v>
      </c>
      <c r="O98" s="40" t="s">
        <v>4</v>
      </c>
      <c r="P98" s="40" t="s">
        <v>5</v>
      </c>
      <c r="Q98" s="40" t="s">
        <v>11</v>
      </c>
      <c r="R98" s="40" t="s">
        <v>49</v>
      </c>
      <c r="S98" s="86"/>
      <c r="T98" s="26" t="s">
        <v>51</v>
      </c>
    </row>
    <row r="99" spans="2:20" ht="15" customHeight="1" thickBot="1">
      <c r="B99" s="92" t="s">
        <v>47</v>
      </c>
      <c r="C99" s="33" t="s">
        <v>40</v>
      </c>
      <c r="D99" s="64">
        <v>2</v>
      </c>
      <c r="E99" s="43">
        <f>IF(D99&gt;$F$95,$F$95,D99)/$F$95</f>
        <v>1</v>
      </c>
      <c r="F99" s="41">
        <v>1</v>
      </c>
      <c r="G99" s="37">
        <v>1</v>
      </c>
      <c r="H99" s="37">
        <v>1</v>
      </c>
      <c r="I99" s="37">
        <v>1</v>
      </c>
      <c r="J99" s="54">
        <f>SUM(F99:I99)/4</f>
        <v>1</v>
      </c>
      <c r="K99" s="44">
        <v>0</v>
      </c>
      <c r="L99" s="38">
        <v>1</v>
      </c>
      <c r="M99" s="38">
        <v>1</v>
      </c>
      <c r="N99" s="38">
        <v>1</v>
      </c>
      <c r="O99" s="37">
        <v>0</v>
      </c>
      <c r="P99" s="38">
        <v>1</v>
      </c>
      <c r="Q99" s="38">
        <v>1</v>
      </c>
      <c r="R99" s="57">
        <f>SUM(K99:Q99)/7</f>
        <v>0.7142857142857143</v>
      </c>
      <c r="S99" s="43">
        <v>273</v>
      </c>
      <c r="T99" s="58">
        <f>AVERAGE(E99,J99,R99)</f>
        <v>0.90476190476190477</v>
      </c>
    </row>
    <row r="100" spans="2:20" ht="15" thickBot="1">
      <c r="B100" s="93"/>
      <c r="C100" s="4" t="s">
        <v>41</v>
      </c>
      <c r="D100" s="4">
        <v>1</v>
      </c>
      <c r="E100" s="43">
        <f>D100/$F$95</f>
        <v>1</v>
      </c>
      <c r="F100" s="2">
        <v>1</v>
      </c>
      <c r="G100" s="1">
        <v>1</v>
      </c>
      <c r="H100" s="1">
        <v>1</v>
      </c>
      <c r="I100" s="37">
        <v>1</v>
      </c>
      <c r="J100" s="55">
        <f>SUM(F100:I100)/4</f>
        <v>1</v>
      </c>
      <c r="K100" s="2">
        <v>1</v>
      </c>
      <c r="L100" s="38">
        <v>1</v>
      </c>
      <c r="M100" s="38">
        <v>1</v>
      </c>
      <c r="N100" s="38">
        <v>1</v>
      </c>
      <c r="O100" s="38">
        <v>1</v>
      </c>
      <c r="P100" s="38">
        <v>1</v>
      </c>
      <c r="Q100" s="38">
        <v>1</v>
      </c>
      <c r="R100" s="57">
        <f>SUM(K100:Q100)/7</f>
        <v>1</v>
      </c>
      <c r="S100" s="43">
        <v>234</v>
      </c>
      <c r="T100" s="58">
        <f>AVERAGE(E100,J100,R100)</f>
        <v>1</v>
      </c>
    </row>
    <row r="101" spans="2:20" ht="15" thickBot="1">
      <c r="B101" s="93"/>
      <c r="C101" s="30" t="s">
        <v>42</v>
      </c>
      <c r="D101" s="30">
        <v>1</v>
      </c>
      <c r="E101" s="43">
        <f>D101/$F$95</f>
        <v>1</v>
      </c>
      <c r="F101" s="42">
        <v>1</v>
      </c>
      <c r="G101" s="31">
        <v>1</v>
      </c>
      <c r="H101" s="31">
        <v>1</v>
      </c>
      <c r="I101" s="37">
        <v>1</v>
      </c>
      <c r="J101" s="56">
        <f>SUM(F101:I101)/4</f>
        <v>1</v>
      </c>
      <c r="K101" s="42">
        <v>1</v>
      </c>
      <c r="L101" s="38">
        <v>1</v>
      </c>
      <c r="M101" s="38">
        <v>1</v>
      </c>
      <c r="N101" s="38">
        <v>1</v>
      </c>
      <c r="O101" s="37">
        <v>0</v>
      </c>
      <c r="P101" s="38">
        <v>1</v>
      </c>
      <c r="Q101" s="38">
        <v>1</v>
      </c>
      <c r="R101" s="57">
        <f>SUM(K101:Q101)/7</f>
        <v>0.8571428571428571</v>
      </c>
      <c r="S101" s="43">
        <v>255</v>
      </c>
      <c r="T101" s="59">
        <f>AVERAGE(E101,J101,R101)</f>
        <v>0.95238095238095244</v>
      </c>
    </row>
    <row r="102" spans="2:20" ht="15" thickBot="1">
      <c r="B102" s="94"/>
      <c r="C102" s="95" t="s">
        <v>52</v>
      </c>
      <c r="D102" s="96"/>
      <c r="E102" s="53">
        <f>AVERAGE(E99:E101)</f>
        <v>1</v>
      </c>
      <c r="F102" s="82">
        <f>AVERAGE(J99:J101)</f>
        <v>1</v>
      </c>
      <c r="G102" s="83"/>
      <c r="H102" s="83"/>
      <c r="I102" s="83"/>
      <c r="J102" s="84"/>
      <c r="K102" s="82">
        <f>AVERAGE(R99:R101)</f>
        <v>0.85714285714285721</v>
      </c>
      <c r="L102" s="83"/>
      <c r="M102" s="83"/>
      <c r="N102" s="83"/>
      <c r="O102" s="83"/>
      <c r="P102" s="83"/>
      <c r="Q102" s="83"/>
      <c r="R102" s="84"/>
      <c r="S102" s="70">
        <f>AVERAGE(S99:S101)</f>
        <v>254</v>
      </c>
      <c r="T102" s="53">
        <f>AVERAGE(T99:T101)</f>
        <v>0.95238095238095244</v>
      </c>
    </row>
    <row r="103" spans="2:20" ht="15" customHeight="1" thickBot="1">
      <c r="B103" s="92" t="s">
        <v>46</v>
      </c>
      <c r="C103" s="47" t="s">
        <v>43</v>
      </c>
      <c r="D103" s="47">
        <v>1</v>
      </c>
      <c r="E103" s="43">
        <f>D103/$F$95</f>
        <v>1</v>
      </c>
      <c r="F103" s="48">
        <v>1</v>
      </c>
      <c r="G103" s="49">
        <v>1</v>
      </c>
      <c r="H103" s="49">
        <v>1</v>
      </c>
      <c r="I103" s="37">
        <v>1</v>
      </c>
      <c r="J103" s="60">
        <f>SUM(F103:I103)/4</f>
        <v>1</v>
      </c>
      <c r="K103" s="42">
        <v>1</v>
      </c>
      <c r="L103" s="38">
        <v>1</v>
      </c>
      <c r="M103" s="38">
        <v>1</v>
      </c>
      <c r="N103" s="38">
        <v>1</v>
      </c>
      <c r="O103" s="37">
        <v>0</v>
      </c>
      <c r="P103" s="38">
        <v>1</v>
      </c>
      <c r="Q103" s="38">
        <v>1</v>
      </c>
      <c r="R103" s="57">
        <f>SUM(K103:Q103)/7</f>
        <v>0.8571428571428571</v>
      </c>
      <c r="S103" s="43">
        <v>23.43</v>
      </c>
      <c r="T103" s="61">
        <f>AVERAGE(E103,J103,R103)</f>
        <v>0.95238095238095244</v>
      </c>
    </row>
    <row r="104" spans="2:20" ht="15" thickBot="1">
      <c r="B104" s="93"/>
      <c r="C104" s="4" t="s">
        <v>44</v>
      </c>
      <c r="D104" s="30">
        <v>1</v>
      </c>
      <c r="E104" s="43">
        <f>D104/$F$95</f>
        <v>1</v>
      </c>
      <c r="F104" s="42">
        <v>1</v>
      </c>
      <c r="G104" s="31">
        <v>1</v>
      </c>
      <c r="H104" s="31">
        <v>1</v>
      </c>
      <c r="I104" s="37">
        <v>1</v>
      </c>
      <c r="J104" s="55">
        <f>SUM(F104:I104)/4</f>
        <v>1</v>
      </c>
      <c r="K104" s="42">
        <v>1</v>
      </c>
      <c r="L104" s="38">
        <v>1</v>
      </c>
      <c r="M104" s="38">
        <v>1</v>
      </c>
      <c r="N104" s="38">
        <v>1</v>
      </c>
      <c r="O104" s="37">
        <v>0</v>
      </c>
      <c r="P104" s="38">
        <v>1</v>
      </c>
      <c r="Q104" s="38">
        <v>1</v>
      </c>
      <c r="R104" s="57">
        <f>SUM(K104:Q104)/7</f>
        <v>0.8571428571428571</v>
      </c>
      <c r="S104" s="43">
        <v>22.14</v>
      </c>
      <c r="T104" s="58">
        <f>AVERAGE(E104,J104,R104)</f>
        <v>0.95238095238095244</v>
      </c>
    </row>
    <row r="105" spans="2:20" ht="15" thickBot="1">
      <c r="B105" s="93"/>
      <c r="C105" s="30" t="s">
        <v>45</v>
      </c>
      <c r="D105" s="30">
        <v>1</v>
      </c>
      <c r="E105" s="43">
        <f>D105/$F$95</f>
        <v>1</v>
      </c>
      <c r="F105" s="42">
        <v>1</v>
      </c>
      <c r="G105" s="31">
        <v>1</v>
      </c>
      <c r="H105" s="31">
        <v>1</v>
      </c>
      <c r="I105" s="37">
        <v>1</v>
      </c>
      <c r="J105" s="56">
        <f>SUM(F105:I105)/4</f>
        <v>1</v>
      </c>
      <c r="K105" s="42">
        <v>1</v>
      </c>
      <c r="L105" s="38">
        <v>1</v>
      </c>
      <c r="M105" s="38">
        <v>1</v>
      </c>
      <c r="N105" s="38">
        <v>1</v>
      </c>
      <c r="O105" s="37">
        <v>0</v>
      </c>
      <c r="P105" s="38">
        <v>1</v>
      </c>
      <c r="Q105" s="38">
        <v>1</v>
      </c>
      <c r="R105" s="57">
        <f>SUM(K105:Q105)/7</f>
        <v>0.8571428571428571</v>
      </c>
      <c r="S105" s="43">
        <v>22.78</v>
      </c>
      <c r="T105" s="59">
        <f>AVERAGE(E105,J105,R105)</f>
        <v>0.95238095238095244</v>
      </c>
    </row>
    <row r="106" spans="2:20" ht="15" thickBot="1">
      <c r="B106" s="94"/>
      <c r="C106" s="95" t="s">
        <v>52</v>
      </c>
      <c r="D106" s="96"/>
      <c r="E106" s="53">
        <f>AVERAGE(E103:E105)</f>
        <v>1</v>
      </c>
      <c r="F106" s="82">
        <f>AVERAGE(J103:J105)</f>
        <v>1</v>
      </c>
      <c r="G106" s="83"/>
      <c r="H106" s="83"/>
      <c r="I106" s="83"/>
      <c r="J106" s="84"/>
      <c r="K106" s="82">
        <f>AVERAGE(R103:R105)</f>
        <v>0.8571428571428571</v>
      </c>
      <c r="L106" s="83"/>
      <c r="M106" s="83"/>
      <c r="N106" s="83"/>
      <c r="O106" s="83"/>
      <c r="P106" s="83"/>
      <c r="Q106" s="83"/>
      <c r="R106" s="84"/>
      <c r="S106" s="70">
        <f>AVERAGE(S103:S105)</f>
        <v>22.783333333333331</v>
      </c>
      <c r="T106" s="53">
        <f>AVERAGE(T103:T105)</f>
        <v>0.95238095238095244</v>
      </c>
    </row>
    <row r="110" spans="2:20" ht="15" thickBot="1"/>
    <row r="111" spans="2:20">
      <c r="C111" s="87" t="s">
        <v>34</v>
      </c>
      <c r="D111" s="88"/>
      <c r="E111" s="89"/>
      <c r="F111" s="89"/>
      <c r="G111" s="89"/>
      <c r="H111" s="89"/>
      <c r="I111" s="89"/>
      <c r="J111" s="89"/>
      <c r="K111" s="89"/>
      <c r="L111" s="90"/>
      <c r="M111" s="90"/>
      <c r="N111" s="90"/>
      <c r="O111" s="90"/>
      <c r="P111" s="90"/>
      <c r="Q111" s="90"/>
      <c r="R111" s="90"/>
      <c r="S111" s="90"/>
      <c r="T111" s="91"/>
    </row>
    <row r="112" spans="2:20">
      <c r="C112" s="7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6"/>
    </row>
    <row r="113" spans="2:20" ht="15" thickBot="1">
      <c r="C113" s="7"/>
      <c r="D113" s="20"/>
      <c r="E113" s="19" t="s">
        <v>38</v>
      </c>
      <c r="F113" s="5"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6"/>
    </row>
    <row r="114" spans="2:20" ht="15" thickBot="1">
      <c r="C114" s="7"/>
      <c r="D114" s="20"/>
      <c r="E114" s="85" t="s">
        <v>48</v>
      </c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6"/>
    </row>
    <row r="115" spans="2:20" ht="15" customHeight="1" thickBot="1">
      <c r="C115" s="7"/>
      <c r="D115" s="34"/>
      <c r="E115" s="97" t="s">
        <v>12</v>
      </c>
      <c r="F115" s="99" t="s">
        <v>14</v>
      </c>
      <c r="G115" s="99"/>
      <c r="H115" s="99"/>
      <c r="I115" s="99"/>
      <c r="J115" s="99"/>
      <c r="K115" s="100" t="s">
        <v>20</v>
      </c>
      <c r="L115" s="100"/>
      <c r="M115" s="100"/>
      <c r="N115" s="100"/>
      <c r="O115" s="100"/>
      <c r="P115" s="100"/>
      <c r="Q115" s="100"/>
      <c r="R115" s="100"/>
      <c r="S115" s="86" t="s">
        <v>50</v>
      </c>
      <c r="T115" s="6"/>
    </row>
    <row r="116" spans="2:20" ht="16" thickBot="1">
      <c r="B116" s="22"/>
      <c r="C116" s="7"/>
      <c r="D116" s="36" t="s">
        <v>39</v>
      </c>
      <c r="E116" s="98"/>
      <c r="F116" s="39" t="s">
        <v>6</v>
      </c>
      <c r="G116" s="39" t="s">
        <v>7</v>
      </c>
      <c r="H116" s="39" t="s">
        <v>8</v>
      </c>
      <c r="I116" s="39" t="s">
        <v>9</v>
      </c>
      <c r="J116" s="40" t="s">
        <v>49</v>
      </c>
      <c r="K116" s="40" t="s">
        <v>0</v>
      </c>
      <c r="L116" s="40" t="s">
        <v>1</v>
      </c>
      <c r="M116" s="40" t="s">
        <v>2</v>
      </c>
      <c r="N116" s="40" t="s">
        <v>3</v>
      </c>
      <c r="O116" s="40" t="s">
        <v>4</v>
      </c>
      <c r="P116" s="40" t="s">
        <v>5</v>
      </c>
      <c r="Q116" s="40" t="s">
        <v>11</v>
      </c>
      <c r="R116" s="40" t="s">
        <v>49</v>
      </c>
      <c r="S116" s="86"/>
      <c r="T116" s="26" t="s">
        <v>51</v>
      </c>
    </row>
    <row r="117" spans="2:20" ht="15" customHeight="1" thickBot="1">
      <c r="B117" s="92" t="s">
        <v>47</v>
      </c>
      <c r="C117" s="33" t="s">
        <v>40</v>
      </c>
      <c r="D117" s="35">
        <v>1</v>
      </c>
      <c r="E117" s="43">
        <f>D117/$F$113</f>
        <v>1</v>
      </c>
      <c r="F117" s="41">
        <v>1</v>
      </c>
      <c r="G117" s="37">
        <v>1</v>
      </c>
      <c r="H117" s="37">
        <v>1</v>
      </c>
      <c r="I117" s="37">
        <v>0</v>
      </c>
      <c r="J117" s="54">
        <f>SUM(F117:I117)/4</f>
        <v>0.75</v>
      </c>
      <c r="K117" s="44">
        <v>0</v>
      </c>
      <c r="L117" s="38">
        <v>1</v>
      </c>
      <c r="M117" s="38">
        <v>1</v>
      </c>
      <c r="N117" s="38">
        <v>1</v>
      </c>
      <c r="O117" s="37">
        <v>0</v>
      </c>
      <c r="P117" s="38">
        <v>1</v>
      </c>
      <c r="Q117" s="38">
        <v>1</v>
      </c>
      <c r="R117" s="57">
        <f>SUM(K117:Q117)/7</f>
        <v>0.7142857142857143</v>
      </c>
      <c r="S117" s="43">
        <v>230</v>
      </c>
      <c r="T117" s="58">
        <f>AVERAGE(E117,J117,R117)</f>
        <v>0.82142857142857151</v>
      </c>
    </row>
    <row r="118" spans="2:20" ht="15" thickBot="1">
      <c r="B118" s="93"/>
      <c r="C118" s="4" t="s">
        <v>41</v>
      </c>
      <c r="D118" s="4">
        <v>1</v>
      </c>
      <c r="E118" s="43">
        <f>D118/$F$113</f>
        <v>1</v>
      </c>
      <c r="F118" s="2">
        <v>1</v>
      </c>
      <c r="G118" s="1">
        <v>1</v>
      </c>
      <c r="H118" s="1">
        <v>1</v>
      </c>
      <c r="I118" s="37">
        <v>0</v>
      </c>
      <c r="J118" s="55">
        <f>SUM(F118:I118)/4</f>
        <v>0.75</v>
      </c>
      <c r="K118" s="2">
        <v>1</v>
      </c>
      <c r="L118" s="38">
        <v>1</v>
      </c>
      <c r="M118" s="38">
        <v>1</v>
      </c>
      <c r="N118" s="38">
        <v>1</v>
      </c>
      <c r="O118" s="37">
        <v>0</v>
      </c>
      <c r="P118" s="38">
        <v>1</v>
      </c>
      <c r="Q118" s="38">
        <v>1</v>
      </c>
      <c r="R118" s="57">
        <f>SUM(K118:Q118)/7</f>
        <v>0.8571428571428571</v>
      </c>
      <c r="S118" s="43">
        <v>241</v>
      </c>
      <c r="T118" s="58">
        <f>AVERAGE(E118,J118,R118)</f>
        <v>0.86904761904761907</v>
      </c>
    </row>
    <row r="119" spans="2:20" ht="15" thickBot="1">
      <c r="B119" s="93"/>
      <c r="C119" s="30" t="s">
        <v>42</v>
      </c>
      <c r="D119" s="30">
        <v>1</v>
      </c>
      <c r="E119" s="43">
        <f>D119/$F$113</f>
        <v>1</v>
      </c>
      <c r="F119" s="42">
        <v>1</v>
      </c>
      <c r="G119" s="31">
        <v>1</v>
      </c>
      <c r="H119" s="31">
        <v>1</v>
      </c>
      <c r="I119" s="37">
        <v>0</v>
      </c>
      <c r="J119" s="56">
        <f>SUM(F119:I119)/4</f>
        <v>0.75</v>
      </c>
      <c r="K119" s="42">
        <v>1</v>
      </c>
      <c r="L119" s="38">
        <v>1</v>
      </c>
      <c r="M119" s="38">
        <v>1</v>
      </c>
      <c r="N119" s="38">
        <v>1</v>
      </c>
      <c r="O119" s="37">
        <v>0</v>
      </c>
      <c r="P119" s="38">
        <v>1</v>
      </c>
      <c r="Q119" s="38">
        <v>1</v>
      </c>
      <c r="R119" s="57">
        <f>SUM(K119:Q119)/7</f>
        <v>0.8571428571428571</v>
      </c>
      <c r="S119" s="43">
        <v>228</v>
      </c>
      <c r="T119" s="59">
        <f>AVERAGE(E119,J119,R119)</f>
        <v>0.86904761904761907</v>
      </c>
    </row>
    <row r="120" spans="2:20" ht="15" thickBot="1">
      <c r="B120" s="94"/>
      <c r="C120" s="95" t="s">
        <v>52</v>
      </c>
      <c r="D120" s="96"/>
      <c r="E120" s="53">
        <f>AVERAGE(E117:E119)</f>
        <v>1</v>
      </c>
      <c r="F120" s="82">
        <f>AVERAGE(J117:J119)</f>
        <v>0.75</v>
      </c>
      <c r="G120" s="83"/>
      <c r="H120" s="83"/>
      <c r="I120" s="83"/>
      <c r="J120" s="84"/>
      <c r="K120" s="82">
        <f>AVERAGE(R117:R119)</f>
        <v>0.80952380952380942</v>
      </c>
      <c r="L120" s="83"/>
      <c r="M120" s="83"/>
      <c r="N120" s="83"/>
      <c r="O120" s="83"/>
      <c r="P120" s="83"/>
      <c r="Q120" s="83"/>
      <c r="R120" s="84"/>
      <c r="S120" s="70">
        <f>AVERAGE(S117:S119)</f>
        <v>233</v>
      </c>
      <c r="T120" s="53">
        <f>AVERAGE(T117:T119)</f>
        <v>0.85317460317460325</v>
      </c>
    </row>
    <row r="121" spans="2:20" ht="15" customHeight="1" thickBot="1">
      <c r="B121" s="92" t="s">
        <v>46</v>
      </c>
      <c r="C121" s="47" t="s">
        <v>43</v>
      </c>
      <c r="D121" s="47">
        <v>1</v>
      </c>
      <c r="E121" s="43">
        <f>D121/$F$113</f>
        <v>1</v>
      </c>
      <c r="F121" s="41">
        <v>1</v>
      </c>
      <c r="G121" s="37">
        <v>1</v>
      </c>
      <c r="H121" s="37">
        <v>1</v>
      </c>
      <c r="I121" s="37">
        <v>0</v>
      </c>
      <c r="J121" s="60">
        <f>SUM(F121:I121)/4</f>
        <v>0.75</v>
      </c>
      <c r="K121" s="2">
        <v>1</v>
      </c>
      <c r="L121" s="38">
        <v>1</v>
      </c>
      <c r="M121" s="38">
        <v>1</v>
      </c>
      <c r="N121" s="38">
        <v>1</v>
      </c>
      <c r="O121" s="37">
        <v>0</v>
      </c>
      <c r="P121" s="38">
        <v>1</v>
      </c>
      <c r="Q121" s="38">
        <v>1</v>
      </c>
      <c r="R121" s="57">
        <f>SUM(K121:Q121)/7</f>
        <v>0.8571428571428571</v>
      </c>
      <c r="S121" s="43">
        <v>22.92</v>
      </c>
      <c r="T121" s="61">
        <f>AVERAGE(E121,J121,R121)</f>
        <v>0.86904761904761907</v>
      </c>
    </row>
    <row r="122" spans="2:20" ht="15" thickBot="1">
      <c r="B122" s="93"/>
      <c r="C122" s="4" t="s">
        <v>44</v>
      </c>
      <c r="D122" s="30">
        <v>1</v>
      </c>
      <c r="E122" s="43">
        <f>D122/$F$113</f>
        <v>1</v>
      </c>
      <c r="F122" s="2">
        <v>1</v>
      </c>
      <c r="G122" s="1">
        <v>1</v>
      </c>
      <c r="H122" s="1">
        <v>1</v>
      </c>
      <c r="I122" s="37">
        <v>0</v>
      </c>
      <c r="J122" s="55">
        <f>SUM(F122:I122)/4</f>
        <v>0.75</v>
      </c>
      <c r="K122" s="42">
        <v>1</v>
      </c>
      <c r="L122" s="38">
        <v>1</v>
      </c>
      <c r="M122" s="38">
        <v>1</v>
      </c>
      <c r="N122" s="38">
        <v>1</v>
      </c>
      <c r="O122" s="37">
        <v>0</v>
      </c>
      <c r="P122" s="38">
        <v>1</v>
      </c>
      <c r="Q122" s="38">
        <v>1</v>
      </c>
      <c r="R122" s="57">
        <f>SUM(K122:Q122)/7</f>
        <v>0.8571428571428571</v>
      </c>
      <c r="S122" s="43">
        <v>23.37</v>
      </c>
      <c r="T122" s="58">
        <f>AVERAGE(E122,J122,R122)</f>
        <v>0.86904761904761907</v>
      </c>
    </row>
    <row r="123" spans="2:20" ht="15" thickBot="1">
      <c r="B123" s="93"/>
      <c r="C123" s="30" t="s">
        <v>45</v>
      </c>
      <c r="D123" s="30">
        <v>1</v>
      </c>
      <c r="E123" s="43">
        <f>D123/$F$113</f>
        <v>1</v>
      </c>
      <c r="F123" s="42">
        <v>1</v>
      </c>
      <c r="G123" s="31">
        <v>1</v>
      </c>
      <c r="H123" s="31">
        <v>1</v>
      </c>
      <c r="I123" s="37">
        <v>0</v>
      </c>
      <c r="J123" s="56">
        <f>SUM(F123:I123)/4</f>
        <v>0.75</v>
      </c>
      <c r="K123" s="42">
        <v>1</v>
      </c>
      <c r="L123" s="38">
        <v>1</v>
      </c>
      <c r="M123" s="38">
        <v>1</v>
      </c>
      <c r="N123" s="38">
        <v>1</v>
      </c>
      <c r="O123" s="37">
        <v>0</v>
      </c>
      <c r="P123" s="38">
        <v>1</v>
      </c>
      <c r="Q123" s="38">
        <v>1</v>
      </c>
      <c r="R123" s="57">
        <f>SUM(K123:Q123)/7</f>
        <v>0.8571428571428571</v>
      </c>
      <c r="S123" s="43">
        <v>23.18</v>
      </c>
      <c r="T123" s="59">
        <f>AVERAGE(E123,J123,R123)</f>
        <v>0.86904761904761907</v>
      </c>
    </row>
    <row r="124" spans="2:20" ht="15" thickBot="1">
      <c r="B124" s="94"/>
      <c r="C124" s="95" t="s">
        <v>52</v>
      </c>
      <c r="D124" s="96"/>
      <c r="E124" s="53">
        <f>AVERAGE(E121:E123)</f>
        <v>1</v>
      </c>
      <c r="F124" s="82">
        <f>AVERAGE(J121:J123)</f>
        <v>0.75</v>
      </c>
      <c r="G124" s="83"/>
      <c r="H124" s="83"/>
      <c r="I124" s="83"/>
      <c r="J124" s="84"/>
      <c r="K124" s="82">
        <f>AVERAGE(R121:R123)</f>
        <v>0.8571428571428571</v>
      </c>
      <c r="L124" s="83"/>
      <c r="M124" s="83"/>
      <c r="N124" s="83"/>
      <c r="O124" s="83"/>
      <c r="P124" s="83"/>
      <c r="Q124" s="83"/>
      <c r="R124" s="84"/>
      <c r="S124" s="70">
        <f>AVERAGE(S121:S123)</f>
        <v>23.156666666666666</v>
      </c>
      <c r="T124" s="53">
        <f>AVERAGE(T121:T123)</f>
        <v>0.86904761904761907</v>
      </c>
    </row>
    <row r="128" spans="2:20" ht="15" thickBot="1"/>
    <row r="129" spans="2:20">
      <c r="C129" s="87" t="s">
        <v>35</v>
      </c>
      <c r="D129" s="88"/>
      <c r="E129" s="89"/>
      <c r="F129" s="89"/>
      <c r="G129" s="89"/>
      <c r="H129" s="89"/>
      <c r="I129" s="89"/>
      <c r="J129" s="89"/>
      <c r="K129" s="89"/>
      <c r="L129" s="90"/>
      <c r="M129" s="90"/>
      <c r="N129" s="90"/>
      <c r="O129" s="90"/>
      <c r="P129" s="90"/>
      <c r="Q129" s="90"/>
      <c r="R129" s="90"/>
      <c r="S129" s="90"/>
      <c r="T129" s="91"/>
    </row>
    <row r="130" spans="2:20">
      <c r="C130" s="7"/>
      <c r="D130" s="2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"/>
    </row>
    <row r="131" spans="2:20" ht="15" thickBot="1">
      <c r="C131" s="7"/>
      <c r="D131" s="20"/>
      <c r="E131" s="19" t="s">
        <v>38</v>
      </c>
      <c r="F131" s="5">
        <v>3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"/>
    </row>
    <row r="132" spans="2:20" ht="15" thickBot="1">
      <c r="C132" s="7"/>
      <c r="D132" s="20"/>
      <c r="E132" s="85" t="s">
        <v>48</v>
      </c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6"/>
    </row>
    <row r="133" spans="2:20" ht="15" customHeight="1" thickBot="1">
      <c r="C133" s="7"/>
      <c r="D133" s="34"/>
      <c r="E133" s="97" t="s">
        <v>12</v>
      </c>
      <c r="F133" s="99" t="s">
        <v>14</v>
      </c>
      <c r="G133" s="99"/>
      <c r="H133" s="99"/>
      <c r="I133" s="99"/>
      <c r="J133" s="99"/>
      <c r="K133" s="100" t="s">
        <v>20</v>
      </c>
      <c r="L133" s="100"/>
      <c r="M133" s="100"/>
      <c r="N133" s="100"/>
      <c r="O133" s="100"/>
      <c r="P133" s="100"/>
      <c r="Q133" s="100"/>
      <c r="R133" s="100"/>
      <c r="S133" s="86" t="s">
        <v>50</v>
      </c>
      <c r="T133" s="6"/>
    </row>
    <row r="134" spans="2:20" ht="16" thickBot="1">
      <c r="B134" s="22"/>
      <c r="C134" s="7"/>
      <c r="D134" s="36" t="s">
        <v>39</v>
      </c>
      <c r="E134" s="98"/>
      <c r="F134" s="39" t="s">
        <v>6</v>
      </c>
      <c r="G134" s="39" t="s">
        <v>7</v>
      </c>
      <c r="H134" s="39" t="s">
        <v>8</v>
      </c>
      <c r="I134" s="39" t="s">
        <v>9</v>
      </c>
      <c r="J134" s="40" t="s">
        <v>49</v>
      </c>
      <c r="K134" s="40" t="s">
        <v>0</v>
      </c>
      <c r="L134" s="40" t="s">
        <v>1</v>
      </c>
      <c r="M134" s="40" t="s">
        <v>2</v>
      </c>
      <c r="N134" s="40" t="s">
        <v>3</v>
      </c>
      <c r="O134" s="40" t="s">
        <v>4</v>
      </c>
      <c r="P134" s="40" t="s">
        <v>5</v>
      </c>
      <c r="Q134" s="40" t="s">
        <v>11</v>
      </c>
      <c r="R134" s="40" t="s">
        <v>49</v>
      </c>
      <c r="S134" s="86"/>
      <c r="T134" s="26" t="s">
        <v>51</v>
      </c>
    </row>
    <row r="135" spans="2:20" ht="15" customHeight="1" thickBot="1">
      <c r="B135" s="92" t="s">
        <v>47</v>
      </c>
      <c r="C135" s="33" t="s">
        <v>40</v>
      </c>
      <c r="D135" s="35">
        <v>3</v>
      </c>
      <c r="E135" s="43">
        <f>D135/$F$131</f>
        <v>1</v>
      </c>
      <c r="F135" s="41">
        <v>0</v>
      </c>
      <c r="G135" s="37">
        <v>1</v>
      </c>
      <c r="H135" s="37">
        <v>1</v>
      </c>
      <c r="I135" s="37">
        <v>0</v>
      </c>
      <c r="J135" s="54">
        <f>SUM(F135:I135)/4</f>
        <v>0.5</v>
      </c>
      <c r="K135" s="44">
        <v>0</v>
      </c>
      <c r="L135" s="38">
        <v>1</v>
      </c>
      <c r="M135" s="38">
        <v>1</v>
      </c>
      <c r="N135" s="38">
        <v>1</v>
      </c>
      <c r="O135" s="37">
        <v>0</v>
      </c>
      <c r="P135" s="38">
        <v>1</v>
      </c>
      <c r="Q135" s="38">
        <v>1</v>
      </c>
      <c r="R135" s="57">
        <f>SUM(K135:Q135)/7</f>
        <v>0.7142857142857143</v>
      </c>
      <c r="S135" s="43">
        <v>563</v>
      </c>
      <c r="T135" s="58">
        <f>AVERAGE(E135,J135,R135)</f>
        <v>0.73809523809523814</v>
      </c>
    </row>
    <row r="136" spans="2:20" ht="15" thickBot="1">
      <c r="B136" s="93"/>
      <c r="C136" s="4" t="s">
        <v>41</v>
      </c>
      <c r="D136" s="4">
        <v>3</v>
      </c>
      <c r="E136" s="43">
        <f>D136/$F$131</f>
        <v>1</v>
      </c>
      <c r="F136" s="41">
        <v>0</v>
      </c>
      <c r="G136" s="37">
        <v>1</v>
      </c>
      <c r="H136" s="37">
        <v>1</v>
      </c>
      <c r="I136" s="37">
        <v>0</v>
      </c>
      <c r="J136" s="55">
        <f>SUM(F136:I136)/4</f>
        <v>0.5</v>
      </c>
      <c r="K136" s="38">
        <v>1</v>
      </c>
      <c r="L136" s="38">
        <v>1</v>
      </c>
      <c r="M136" s="38">
        <v>1</v>
      </c>
      <c r="N136" s="38">
        <v>1</v>
      </c>
      <c r="O136" s="37">
        <v>0</v>
      </c>
      <c r="P136" s="38">
        <v>1</v>
      </c>
      <c r="Q136" s="38">
        <v>1</v>
      </c>
      <c r="R136" s="57">
        <f>SUM(K136:Q136)/7</f>
        <v>0.8571428571428571</v>
      </c>
      <c r="S136" s="43">
        <v>544</v>
      </c>
      <c r="T136" s="58">
        <f>AVERAGE(E136,J136,R136)</f>
        <v>0.7857142857142857</v>
      </c>
    </row>
    <row r="137" spans="2:20" ht="15" thickBot="1">
      <c r="B137" s="93"/>
      <c r="C137" s="30" t="s">
        <v>42</v>
      </c>
      <c r="D137" s="30">
        <v>3</v>
      </c>
      <c r="E137" s="43">
        <f>D137/$F$131</f>
        <v>1</v>
      </c>
      <c r="F137" s="41">
        <v>0</v>
      </c>
      <c r="G137" s="37">
        <v>1</v>
      </c>
      <c r="H137" s="37">
        <v>1</v>
      </c>
      <c r="I137" s="37">
        <v>0</v>
      </c>
      <c r="J137" s="56">
        <f>SUM(F137:I137)/4</f>
        <v>0.5</v>
      </c>
      <c r="K137" s="38">
        <v>1</v>
      </c>
      <c r="L137" s="38">
        <v>1</v>
      </c>
      <c r="M137" s="38">
        <v>1</v>
      </c>
      <c r="N137" s="38">
        <v>1</v>
      </c>
      <c r="O137" s="37">
        <v>0</v>
      </c>
      <c r="P137" s="38">
        <v>1</v>
      </c>
      <c r="Q137" s="38">
        <v>1</v>
      </c>
      <c r="R137" s="57">
        <f>SUM(K137:Q137)/7</f>
        <v>0.8571428571428571</v>
      </c>
      <c r="S137" s="43">
        <v>565</v>
      </c>
      <c r="T137" s="59">
        <f>AVERAGE(E137,J137,R137)</f>
        <v>0.7857142857142857</v>
      </c>
    </row>
    <row r="138" spans="2:20" ht="15" thickBot="1">
      <c r="B138" s="94"/>
      <c r="C138" s="95" t="s">
        <v>52</v>
      </c>
      <c r="D138" s="96"/>
      <c r="E138" s="53">
        <f>AVERAGE(E135:E137)</f>
        <v>1</v>
      </c>
      <c r="F138" s="82">
        <f>AVERAGE(J135:J137)</f>
        <v>0.5</v>
      </c>
      <c r="G138" s="83"/>
      <c r="H138" s="83"/>
      <c r="I138" s="83"/>
      <c r="J138" s="84"/>
      <c r="K138" s="82">
        <f>AVERAGE(R135:R137)</f>
        <v>0.80952380952380942</v>
      </c>
      <c r="L138" s="83"/>
      <c r="M138" s="83"/>
      <c r="N138" s="83"/>
      <c r="O138" s="83"/>
      <c r="P138" s="83"/>
      <c r="Q138" s="83"/>
      <c r="R138" s="84"/>
      <c r="S138" s="70">
        <f>AVERAGE(S135:S137)</f>
        <v>557.33333333333337</v>
      </c>
      <c r="T138" s="53">
        <f>AVERAGE(T135:T137)</f>
        <v>0.76984126984126977</v>
      </c>
    </row>
    <row r="139" spans="2:20" ht="15" customHeight="1" thickBot="1">
      <c r="B139" s="92" t="s">
        <v>46</v>
      </c>
      <c r="C139" s="47" t="s">
        <v>43</v>
      </c>
      <c r="D139" s="47">
        <v>3</v>
      </c>
      <c r="E139" s="43">
        <f>D139/$F$131</f>
        <v>1</v>
      </c>
      <c r="F139" s="41">
        <v>0</v>
      </c>
      <c r="G139" s="37">
        <v>1</v>
      </c>
      <c r="H139" s="37">
        <v>1</v>
      </c>
      <c r="I139" s="37">
        <v>0</v>
      </c>
      <c r="J139" s="60">
        <f>SUM(F139:I139)/4</f>
        <v>0.5</v>
      </c>
      <c r="K139" s="38">
        <v>1</v>
      </c>
      <c r="L139" s="38">
        <v>1</v>
      </c>
      <c r="M139" s="38">
        <v>1</v>
      </c>
      <c r="N139" s="38">
        <v>1</v>
      </c>
      <c r="O139" s="37">
        <v>0</v>
      </c>
      <c r="P139" s="38">
        <v>0</v>
      </c>
      <c r="Q139" s="38">
        <v>1</v>
      </c>
      <c r="R139" s="57">
        <f>SUM(K139:Q139)/7</f>
        <v>0.7142857142857143</v>
      </c>
      <c r="S139" s="43">
        <v>28.48</v>
      </c>
      <c r="T139" s="61">
        <f>AVERAGE(E139,J139,R139)</f>
        <v>0.73809523809523814</v>
      </c>
    </row>
    <row r="140" spans="2:20" ht="15" thickBot="1">
      <c r="B140" s="93"/>
      <c r="C140" s="4" t="s">
        <v>44</v>
      </c>
      <c r="D140" s="30">
        <v>3</v>
      </c>
      <c r="E140" s="43">
        <f>D140/$F$131</f>
        <v>1</v>
      </c>
      <c r="F140" s="41">
        <v>0</v>
      </c>
      <c r="G140" s="37">
        <v>1</v>
      </c>
      <c r="H140" s="37">
        <v>1</v>
      </c>
      <c r="I140" s="37">
        <v>0</v>
      </c>
      <c r="J140" s="55">
        <f>SUM(F140:I140)/4</f>
        <v>0.5</v>
      </c>
      <c r="K140" s="38">
        <v>1</v>
      </c>
      <c r="L140" s="38">
        <v>1</v>
      </c>
      <c r="M140" s="38">
        <v>1</v>
      </c>
      <c r="N140" s="38">
        <v>1</v>
      </c>
      <c r="O140" s="37">
        <v>0</v>
      </c>
      <c r="P140" s="38">
        <v>0</v>
      </c>
      <c r="Q140" s="38">
        <v>1</v>
      </c>
      <c r="R140" s="57">
        <f>SUM(K140:Q140)/7</f>
        <v>0.7142857142857143</v>
      </c>
      <c r="S140" s="43">
        <v>29.15</v>
      </c>
      <c r="T140" s="58">
        <f>AVERAGE(E140,J140,R140)</f>
        <v>0.73809523809523814</v>
      </c>
    </row>
    <row r="141" spans="2:20" ht="15" thickBot="1">
      <c r="B141" s="93"/>
      <c r="C141" s="30" t="s">
        <v>45</v>
      </c>
      <c r="D141" s="30">
        <v>3</v>
      </c>
      <c r="E141" s="43">
        <f>D141/$F$131</f>
        <v>1</v>
      </c>
      <c r="F141" s="41">
        <v>0</v>
      </c>
      <c r="G141" s="37">
        <v>1</v>
      </c>
      <c r="H141" s="37">
        <v>1</v>
      </c>
      <c r="I141" s="37">
        <v>0</v>
      </c>
      <c r="J141" s="56">
        <f>SUM(F141:I141)/4</f>
        <v>0.5</v>
      </c>
      <c r="K141" s="38">
        <v>1</v>
      </c>
      <c r="L141" s="38">
        <v>1</v>
      </c>
      <c r="M141" s="38">
        <v>1</v>
      </c>
      <c r="N141" s="38">
        <v>1</v>
      </c>
      <c r="O141" s="37">
        <v>0</v>
      </c>
      <c r="P141" s="38">
        <v>0</v>
      </c>
      <c r="Q141" s="38">
        <v>1</v>
      </c>
      <c r="R141" s="57">
        <f>SUM(K141:Q141)/7</f>
        <v>0.7142857142857143</v>
      </c>
      <c r="S141" s="43">
        <v>28.73</v>
      </c>
      <c r="T141" s="59">
        <f>AVERAGE(E141,J141,R141)</f>
        <v>0.73809523809523814</v>
      </c>
    </row>
    <row r="142" spans="2:20" ht="15" thickBot="1">
      <c r="B142" s="94"/>
      <c r="C142" s="95" t="s">
        <v>52</v>
      </c>
      <c r="D142" s="96"/>
      <c r="E142" s="53">
        <f>AVERAGE(E139:E141)</f>
        <v>1</v>
      </c>
      <c r="F142" s="82">
        <f>AVERAGE(J139:J141)</f>
        <v>0.5</v>
      </c>
      <c r="G142" s="83"/>
      <c r="H142" s="83"/>
      <c r="I142" s="83"/>
      <c r="J142" s="84"/>
      <c r="K142" s="82">
        <f>AVERAGE(R139:R141)</f>
        <v>0.7142857142857143</v>
      </c>
      <c r="L142" s="83"/>
      <c r="M142" s="83"/>
      <c r="N142" s="83"/>
      <c r="O142" s="83"/>
      <c r="P142" s="83"/>
      <c r="Q142" s="83"/>
      <c r="R142" s="84"/>
      <c r="S142" s="70">
        <f>AVERAGE(S139:S141)</f>
        <v>28.786666666666665</v>
      </c>
      <c r="T142" s="53">
        <f>AVERAGE(T139:T141)</f>
        <v>0.73809523809523814</v>
      </c>
    </row>
    <row r="146" spans="2:20" ht="15" thickBot="1"/>
    <row r="147" spans="2:20">
      <c r="C147" s="87" t="s">
        <v>36</v>
      </c>
      <c r="D147" s="88"/>
      <c r="E147" s="89"/>
      <c r="F147" s="89"/>
      <c r="G147" s="89"/>
      <c r="H147" s="89"/>
      <c r="I147" s="89"/>
      <c r="J147" s="89"/>
      <c r="K147" s="89"/>
      <c r="L147" s="90"/>
      <c r="M147" s="90"/>
      <c r="N147" s="90"/>
      <c r="O147" s="90"/>
      <c r="P147" s="90"/>
      <c r="Q147" s="90"/>
      <c r="R147" s="90"/>
      <c r="S147" s="90"/>
      <c r="T147" s="91"/>
    </row>
    <row r="148" spans="2:20">
      <c r="C148" s="7"/>
      <c r="D148" s="2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"/>
    </row>
    <row r="149" spans="2:20" ht="15" thickBot="1">
      <c r="C149" s="7"/>
      <c r="D149" s="20"/>
      <c r="E149" s="19" t="s">
        <v>38</v>
      </c>
      <c r="F149" s="5">
        <v>1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"/>
    </row>
    <row r="150" spans="2:20" ht="15" thickBot="1">
      <c r="C150" s="7"/>
      <c r="D150" s="20"/>
      <c r="E150" s="85" t="s">
        <v>48</v>
      </c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6"/>
    </row>
    <row r="151" spans="2:20" ht="15" customHeight="1" thickBot="1">
      <c r="C151" s="7"/>
      <c r="D151" s="34"/>
      <c r="E151" s="97" t="s">
        <v>12</v>
      </c>
      <c r="F151" s="99" t="s">
        <v>14</v>
      </c>
      <c r="G151" s="99"/>
      <c r="H151" s="99"/>
      <c r="I151" s="99"/>
      <c r="J151" s="99"/>
      <c r="K151" s="100" t="s">
        <v>20</v>
      </c>
      <c r="L151" s="100"/>
      <c r="M151" s="100"/>
      <c r="N151" s="100"/>
      <c r="O151" s="100"/>
      <c r="P151" s="100"/>
      <c r="Q151" s="100"/>
      <c r="R151" s="100"/>
      <c r="S151" s="86" t="s">
        <v>50</v>
      </c>
      <c r="T151" s="6"/>
    </row>
    <row r="152" spans="2:20" ht="16" thickBot="1">
      <c r="B152" s="22"/>
      <c r="C152" s="7"/>
      <c r="D152" s="36" t="s">
        <v>39</v>
      </c>
      <c r="E152" s="98"/>
      <c r="F152" s="39" t="s">
        <v>6</v>
      </c>
      <c r="G152" s="39" t="s">
        <v>7</v>
      </c>
      <c r="H152" s="39" t="s">
        <v>8</v>
      </c>
      <c r="I152" s="39" t="s">
        <v>9</v>
      </c>
      <c r="J152" s="40" t="s">
        <v>49</v>
      </c>
      <c r="K152" s="40" t="s">
        <v>0</v>
      </c>
      <c r="L152" s="40" t="s">
        <v>1</v>
      </c>
      <c r="M152" s="40" t="s">
        <v>2</v>
      </c>
      <c r="N152" s="40" t="s">
        <v>3</v>
      </c>
      <c r="O152" s="40" t="s">
        <v>4</v>
      </c>
      <c r="P152" s="40" t="s">
        <v>5</v>
      </c>
      <c r="Q152" s="40" t="s">
        <v>11</v>
      </c>
      <c r="R152" s="40" t="s">
        <v>49</v>
      </c>
      <c r="S152" s="86"/>
      <c r="T152" s="26" t="s">
        <v>51</v>
      </c>
    </row>
    <row r="153" spans="2:20" ht="15" customHeight="1" thickBot="1">
      <c r="B153" s="92" t="s">
        <v>47</v>
      </c>
      <c r="C153" s="33" t="s">
        <v>40</v>
      </c>
      <c r="D153" s="35">
        <v>1</v>
      </c>
      <c r="E153" s="43">
        <f>D153/$F$149</f>
        <v>1</v>
      </c>
      <c r="F153" s="41">
        <v>0</v>
      </c>
      <c r="G153" s="37">
        <v>1</v>
      </c>
      <c r="H153" s="37">
        <v>1</v>
      </c>
      <c r="I153" s="37">
        <v>0</v>
      </c>
      <c r="J153" s="54">
        <f>SUM(F153:I153)/4</f>
        <v>0.5</v>
      </c>
      <c r="K153" s="44">
        <v>0</v>
      </c>
      <c r="L153" s="38">
        <v>1</v>
      </c>
      <c r="M153" s="38">
        <v>1</v>
      </c>
      <c r="N153" s="38">
        <v>1</v>
      </c>
      <c r="O153" s="37">
        <v>0</v>
      </c>
      <c r="P153" s="38">
        <v>1</v>
      </c>
      <c r="Q153" s="38">
        <v>1</v>
      </c>
      <c r="R153" s="57">
        <f>SUM(K153:Q153)/7</f>
        <v>0.7142857142857143</v>
      </c>
      <c r="S153" s="43">
        <v>282</v>
      </c>
      <c r="T153" s="58">
        <f>AVERAGE(E153,J153,R153)</f>
        <v>0.73809523809523814</v>
      </c>
    </row>
    <row r="154" spans="2:20" ht="15" thickBot="1">
      <c r="B154" s="93"/>
      <c r="C154" s="4" t="s">
        <v>41</v>
      </c>
      <c r="D154" s="4">
        <v>1</v>
      </c>
      <c r="E154" s="43">
        <f>D154/$F$149</f>
        <v>1</v>
      </c>
      <c r="F154" s="41">
        <v>0</v>
      </c>
      <c r="G154" s="1">
        <v>1</v>
      </c>
      <c r="H154" s="1">
        <v>1</v>
      </c>
      <c r="I154" s="37">
        <v>0</v>
      </c>
      <c r="J154" s="55">
        <f>SUM(F154:I154)/4</f>
        <v>0.5</v>
      </c>
      <c r="K154" s="2">
        <v>1</v>
      </c>
      <c r="L154" s="25">
        <v>1</v>
      </c>
      <c r="M154" s="38">
        <v>1</v>
      </c>
      <c r="N154" s="38">
        <v>1</v>
      </c>
      <c r="O154" s="37">
        <v>0</v>
      </c>
      <c r="P154" s="38">
        <v>1</v>
      </c>
      <c r="Q154" s="38">
        <v>1</v>
      </c>
      <c r="R154" s="57">
        <f>SUM(K154:Q154)/7</f>
        <v>0.8571428571428571</v>
      </c>
      <c r="S154" s="43">
        <v>274</v>
      </c>
      <c r="T154" s="58">
        <f>AVERAGE(E154,J154,R154)</f>
        <v>0.7857142857142857</v>
      </c>
    </row>
    <row r="155" spans="2:20" ht="15" thickBot="1">
      <c r="B155" s="93"/>
      <c r="C155" s="30" t="s">
        <v>42</v>
      </c>
      <c r="D155" s="30">
        <v>1</v>
      </c>
      <c r="E155" s="43">
        <f>D155/$F$149</f>
        <v>1</v>
      </c>
      <c r="F155" s="41">
        <v>0</v>
      </c>
      <c r="G155" s="31">
        <v>1</v>
      </c>
      <c r="H155" s="31">
        <v>1</v>
      </c>
      <c r="I155" s="37">
        <v>0</v>
      </c>
      <c r="J155" s="56">
        <f>SUM(F155:I155)/4</f>
        <v>0.5</v>
      </c>
      <c r="K155" s="42">
        <v>1</v>
      </c>
      <c r="L155" s="32">
        <v>1</v>
      </c>
      <c r="M155" s="38">
        <v>1</v>
      </c>
      <c r="N155" s="38">
        <v>1</v>
      </c>
      <c r="O155" s="37">
        <v>0</v>
      </c>
      <c r="P155" s="38">
        <v>1</v>
      </c>
      <c r="Q155" s="38">
        <v>1</v>
      </c>
      <c r="R155" s="57">
        <f>SUM(K155:Q155)/7</f>
        <v>0.8571428571428571</v>
      </c>
      <c r="S155" s="43">
        <v>288</v>
      </c>
      <c r="T155" s="59">
        <f>AVERAGE(E155,J155,R155)</f>
        <v>0.7857142857142857</v>
      </c>
    </row>
    <row r="156" spans="2:20" ht="15" thickBot="1">
      <c r="B156" s="94"/>
      <c r="C156" s="95" t="s">
        <v>52</v>
      </c>
      <c r="D156" s="96"/>
      <c r="E156" s="53">
        <f>AVERAGE(E153:E155)</f>
        <v>1</v>
      </c>
      <c r="F156" s="82">
        <f>AVERAGE(J153:J155)</f>
        <v>0.5</v>
      </c>
      <c r="G156" s="83"/>
      <c r="H156" s="83"/>
      <c r="I156" s="83"/>
      <c r="J156" s="84"/>
      <c r="K156" s="82">
        <f>AVERAGE(R153:R155)</f>
        <v>0.80952380952380942</v>
      </c>
      <c r="L156" s="83"/>
      <c r="M156" s="83"/>
      <c r="N156" s="83"/>
      <c r="O156" s="83"/>
      <c r="P156" s="83"/>
      <c r="Q156" s="83"/>
      <c r="R156" s="84"/>
      <c r="S156" s="70">
        <f>AVERAGE(S153:S155)</f>
        <v>281.33333333333331</v>
      </c>
      <c r="T156" s="53">
        <f>AVERAGE(T153:T155)</f>
        <v>0.76984126984126977</v>
      </c>
    </row>
    <row r="157" spans="2:20" ht="15" customHeight="1" thickBot="1">
      <c r="B157" s="92" t="s">
        <v>46</v>
      </c>
      <c r="C157" s="47" t="s">
        <v>43</v>
      </c>
      <c r="D157" s="47">
        <v>1</v>
      </c>
      <c r="E157" s="43">
        <f>D157/$F$149</f>
        <v>1</v>
      </c>
      <c r="F157" s="41">
        <v>0</v>
      </c>
      <c r="G157" s="49">
        <v>1</v>
      </c>
      <c r="H157" s="49">
        <v>1</v>
      </c>
      <c r="I157" s="37">
        <v>0</v>
      </c>
      <c r="J157" s="60">
        <f>SUM(F157:I157)/4</f>
        <v>0.5</v>
      </c>
      <c r="K157" s="42">
        <v>1</v>
      </c>
      <c r="L157" s="32">
        <v>1</v>
      </c>
      <c r="M157" s="38">
        <v>1</v>
      </c>
      <c r="N157" s="37">
        <v>0</v>
      </c>
      <c r="O157" s="37">
        <v>0</v>
      </c>
      <c r="P157" s="38">
        <v>1</v>
      </c>
      <c r="Q157" s="38">
        <v>1</v>
      </c>
      <c r="R157" s="57">
        <f>SUM(K157:Q157)/7</f>
        <v>0.7142857142857143</v>
      </c>
      <c r="S157" s="43">
        <v>37.86</v>
      </c>
      <c r="T157" s="61">
        <f>AVERAGE(E157,J157,R157)</f>
        <v>0.73809523809523814</v>
      </c>
    </row>
    <row r="158" spans="2:20" ht="15" thickBot="1">
      <c r="B158" s="93"/>
      <c r="C158" s="4" t="s">
        <v>44</v>
      </c>
      <c r="D158" s="30">
        <v>1</v>
      </c>
      <c r="E158" s="43">
        <f>D158/$F$149</f>
        <v>1</v>
      </c>
      <c r="F158" s="41">
        <v>0</v>
      </c>
      <c r="G158" s="31">
        <v>1</v>
      </c>
      <c r="H158" s="31">
        <v>1</v>
      </c>
      <c r="I158" s="37">
        <v>0</v>
      </c>
      <c r="J158" s="55">
        <f>SUM(F158:I158)/4</f>
        <v>0.5</v>
      </c>
      <c r="K158" s="42">
        <v>1</v>
      </c>
      <c r="L158" s="32">
        <v>1</v>
      </c>
      <c r="M158" s="38">
        <v>1</v>
      </c>
      <c r="N158" s="37">
        <v>0</v>
      </c>
      <c r="O158" s="37">
        <v>0</v>
      </c>
      <c r="P158" s="38">
        <v>1</v>
      </c>
      <c r="Q158" s="38">
        <v>1</v>
      </c>
      <c r="R158" s="57">
        <f>SUM(K158:Q158)/7</f>
        <v>0.7142857142857143</v>
      </c>
      <c r="S158" s="43">
        <v>33.590000000000003</v>
      </c>
      <c r="T158" s="58">
        <f>AVERAGE(E158,J158,R158)</f>
        <v>0.73809523809523814</v>
      </c>
    </row>
    <row r="159" spans="2:20" ht="15" thickBot="1">
      <c r="B159" s="93"/>
      <c r="C159" s="30" t="s">
        <v>45</v>
      </c>
      <c r="D159" s="30">
        <v>1</v>
      </c>
      <c r="E159" s="43">
        <f>D159/$F$149</f>
        <v>1</v>
      </c>
      <c r="F159" s="41">
        <v>0</v>
      </c>
      <c r="G159" s="31">
        <v>1</v>
      </c>
      <c r="H159" s="31">
        <v>1</v>
      </c>
      <c r="I159" s="37">
        <v>0</v>
      </c>
      <c r="J159" s="56">
        <f>SUM(F159:I159)/4</f>
        <v>0.5</v>
      </c>
      <c r="K159" s="42">
        <v>1</v>
      </c>
      <c r="L159" s="32">
        <v>1</v>
      </c>
      <c r="M159" s="38">
        <v>1</v>
      </c>
      <c r="N159" s="37">
        <v>0</v>
      </c>
      <c r="O159" s="37">
        <v>0</v>
      </c>
      <c r="P159" s="38">
        <v>1</v>
      </c>
      <c r="Q159" s="38">
        <v>1</v>
      </c>
      <c r="R159" s="57">
        <f>SUM(K159:Q159)/7</f>
        <v>0.7142857142857143</v>
      </c>
      <c r="S159" s="43">
        <v>35.24</v>
      </c>
      <c r="T159" s="59">
        <f>AVERAGE(E159,J159,R159)</f>
        <v>0.73809523809523814</v>
      </c>
    </row>
    <row r="160" spans="2:20" ht="15" thickBot="1">
      <c r="B160" s="94"/>
      <c r="C160" s="95" t="s">
        <v>52</v>
      </c>
      <c r="D160" s="96"/>
      <c r="E160" s="53">
        <f>AVERAGE(E157:E159)</f>
        <v>1</v>
      </c>
      <c r="F160" s="82">
        <f>AVERAGE(J157:J159)</f>
        <v>0.5</v>
      </c>
      <c r="G160" s="83"/>
      <c r="H160" s="83"/>
      <c r="I160" s="83"/>
      <c r="J160" s="84"/>
      <c r="K160" s="82">
        <f>AVERAGE(R157:R159)</f>
        <v>0.7142857142857143</v>
      </c>
      <c r="L160" s="83"/>
      <c r="M160" s="83"/>
      <c r="N160" s="83"/>
      <c r="O160" s="83"/>
      <c r="P160" s="83"/>
      <c r="Q160" s="83"/>
      <c r="R160" s="84"/>
      <c r="S160" s="70">
        <f>AVERAGE(S157:S159)</f>
        <v>35.563333333333333</v>
      </c>
      <c r="T160" s="53">
        <f>AVERAGE(T157:T159)</f>
        <v>0.73809523809523814</v>
      </c>
    </row>
    <row r="164" spans="2:20" ht="15" thickBot="1"/>
    <row r="165" spans="2:20">
      <c r="C165" s="87" t="s">
        <v>37</v>
      </c>
      <c r="D165" s="88"/>
      <c r="E165" s="89"/>
      <c r="F165" s="89"/>
      <c r="G165" s="89"/>
      <c r="H165" s="89"/>
      <c r="I165" s="89"/>
      <c r="J165" s="89"/>
      <c r="K165" s="89"/>
      <c r="L165" s="90"/>
      <c r="M165" s="90"/>
      <c r="N165" s="90"/>
      <c r="O165" s="90"/>
      <c r="P165" s="90"/>
      <c r="Q165" s="90"/>
      <c r="R165" s="90"/>
      <c r="S165" s="90"/>
      <c r="T165" s="91"/>
    </row>
    <row r="166" spans="2:20">
      <c r="C166" s="7"/>
      <c r="D166" s="2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"/>
    </row>
    <row r="167" spans="2:20" ht="15" thickBot="1">
      <c r="C167" s="7"/>
      <c r="D167" s="20"/>
      <c r="E167" s="19" t="s">
        <v>38</v>
      </c>
      <c r="F167" s="5">
        <v>1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"/>
    </row>
    <row r="168" spans="2:20" ht="15" thickBot="1">
      <c r="C168" s="7"/>
      <c r="D168" s="20"/>
      <c r="E168" s="85" t="s">
        <v>48</v>
      </c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6"/>
    </row>
    <row r="169" spans="2:20" ht="15" customHeight="1" thickBot="1">
      <c r="C169" s="7"/>
      <c r="D169" s="34"/>
      <c r="E169" s="97" t="s">
        <v>12</v>
      </c>
      <c r="F169" s="99" t="s">
        <v>14</v>
      </c>
      <c r="G169" s="99"/>
      <c r="H169" s="99"/>
      <c r="I169" s="99"/>
      <c r="J169" s="99"/>
      <c r="K169" s="100" t="s">
        <v>20</v>
      </c>
      <c r="L169" s="100"/>
      <c r="M169" s="100"/>
      <c r="N169" s="100"/>
      <c r="O169" s="100"/>
      <c r="P169" s="100"/>
      <c r="Q169" s="100"/>
      <c r="R169" s="100"/>
      <c r="S169" s="86" t="s">
        <v>50</v>
      </c>
      <c r="T169" s="6"/>
    </row>
    <row r="170" spans="2:20" ht="16" thickBot="1">
      <c r="B170" s="22"/>
      <c r="C170" s="7"/>
      <c r="D170" s="36" t="s">
        <v>39</v>
      </c>
      <c r="E170" s="98"/>
      <c r="F170" s="39" t="s">
        <v>6</v>
      </c>
      <c r="G170" s="39" t="s">
        <v>7</v>
      </c>
      <c r="H170" s="39" t="s">
        <v>8</v>
      </c>
      <c r="I170" s="39" t="s">
        <v>9</v>
      </c>
      <c r="J170" s="40" t="s">
        <v>49</v>
      </c>
      <c r="K170" s="40" t="s">
        <v>0</v>
      </c>
      <c r="L170" s="40" t="s">
        <v>1</v>
      </c>
      <c r="M170" s="40" t="s">
        <v>2</v>
      </c>
      <c r="N170" s="40" t="s">
        <v>3</v>
      </c>
      <c r="O170" s="40" t="s">
        <v>4</v>
      </c>
      <c r="P170" s="40" t="s">
        <v>5</v>
      </c>
      <c r="Q170" s="40" t="s">
        <v>11</v>
      </c>
      <c r="R170" s="40" t="s">
        <v>49</v>
      </c>
      <c r="S170" s="86"/>
      <c r="T170" s="26" t="s">
        <v>51</v>
      </c>
    </row>
    <row r="171" spans="2:20" ht="15" customHeight="1" thickBot="1">
      <c r="B171" s="92" t="s">
        <v>47</v>
      </c>
      <c r="C171" s="33" t="s">
        <v>40</v>
      </c>
      <c r="D171" s="35">
        <v>1</v>
      </c>
      <c r="E171" s="43">
        <f>D171/$F$167</f>
        <v>1</v>
      </c>
      <c r="F171" s="41">
        <v>1</v>
      </c>
      <c r="G171" s="41">
        <v>1</v>
      </c>
      <c r="H171" s="41">
        <v>1</v>
      </c>
      <c r="I171" s="41">
        <v>1</v>
      </c>
      <c r="J171" s="54">
        <f>SUM(F171:I171)/4</f>
        <v>1</v>
      </c>
      <c r="K171" s="44">
        <v>0</v>
      </c>
      <c r="L171" s="38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57">
        <f>SUM(K171:Q171)/7</f>
        <v>0.8571428571428571</v>
      </c>
      <c r="S171" s="43">
        <v>260</v>
      </c>
      <c r="T171" s="58">
        <f>AVERAGE(E171,J171,R171)</f>
        <v>0.95238095238095244</v>
      </c>
    </row>
    <row r="172" spans="2:20" ht="15" thickBot="1">
      <c r="B172" s="93"/>
      <c r="C172" s="4" t="s">
        <v>41</v>
      </c>
      <c r="D172" s="4">
        <v>1</v>
      </c>
      <c r="E172" s="43">
        <f>D172/$F$167</f>
        <v>1</v>
      </c>
      <c r="F172" s="2">
        <v>1</v>
      </c>
      <c r="G172" s="41">
        <v>1</v>
      </c>
      <c r="H172" s="41">
        <v>1</v>
      </c>
      <c r="I172" s="41">
        <v>1</v>
      </c>
      <c r="J172" s="55">
        <f>SUM(F172:I172)/4</f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57">
        <f>SUM(K172:Q172)/7</f>
        <v>1</v>
      </c>
      <c r="S172" s="43">
        <v>248</v>
      </c>
      <c r="T172" s="58">
        <f>AVERAGE(E172,J172,R172)</f>
        <v>1</v>
      </c>
    </row>
    <row r="173" spans="2:20" ht="15" thickBot="1">
      <c r="B173" s="93"/>
      <c r="C173" s="30" t="s">
        <v>42</v>
      </c>
      <c r="D173" s="30">
        <v>1</v>
      </c>
      <c r="E173" s="43">
        <f>D173/$F$167</f>
        <v>1</v>
      </c>
      <c r="F173" s="42">
        <v>1</v>
      </c>
      <c r="G173" s="41">
        <v>1</v>
      </c>
      <c r="H173" s="41">
        <v>1</v>
      </c>
      <c r="I173" s="41">
        <v>1</v>
      </c>
      <c r="J173" s="56">
        <f>SUM(F173:I173)/4</f>
        <v>1</v>
      </c>
      <c r="K173" s="4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57">
        <f>SUM(K173:Q173)/7</f>
        <v>1</v>
      </c>
      <c r="S173" s="43">
        <v>273</v>
      </c>
      <c r="T173" s="59">
        <f>AVERAGE(E173,J173,R173)</f>
        <v>1</v>
      </c>
    </row>
    <row r="174" spans="2:20" ht="15" thickBot="1">
      <c r="B174" s="94"/>
      <c r="C174" s="95" t="s">
        <v>52</v>
      </c>
      <c r="D174" s="96"/>
      <c r="E174" s="53">
        <f>AVERAGE(E171:E173)</f>
        <v>1</v>
      </c>
      <c r="F174" s="82">
        <f>AVERAGE(J171:J173)</f>
        <v>1</v>
      </c>
      <c r="G174" s="83"/>
      <c r="H174" s="83"/>
      <c r="I174" s="83"/>
      <c r="J174" s="84"/>
      <c r="K174" s="82">
        <f>AVERAGE(R171:R173)</f>
        <v>0.95238095238095244</v>
      </c>
      <c r="L174" s="83"/>
      <c r="M174" s="83"/>
      <c r="N174" s="83"/>
      <c r="O174" s="83"/>
      <c r="P174" s="83"/>
      <c r="Q174" s="83"/>
      <c r="R174" s="84"/>
      <c r="S174" s="70">
        <f>AVERAGE(S171:S173)</f>
        <v>260.33333333333331</v>
      </c>
      <c r="T174" s="53">
        <f>AVERAGE(T171:T173)</f>
        <v>0.98412698412698418</v>
      </c>
    </row>
    <row r="175" spans="2:20" ht="15" thickBot="1">
      <c r="B175" s="92" t="s">
        <v>46</v>
      </c>
      <c r="C175" s="47" t="s">
        <v>43</v>
      </c>
      <c r="D175" s="47">
        <v>1</v>
      </c>
      <c r="E175" s="43">
        <f>D175/$F$167</f>
        <v>1</v>
      </c>
      <c r="F175" s="42">
        <v>1</v>
      </c>
      <c r="G175" s="41">
        <v>1</v>
      </c>
      <c r="H175" s="41">
        <v>1</v>
      </c>
      <c r="I175" s="41">
        <v>1</v>
      </c>
      <c r="J175" s="60">
        <f>SUM(F175:I175)/4</f>
        <v>1</v>
      </c>
      <c r="K175" s="42">
        <v>1</v>
      </c>
      <c r="L175" s="2">
        <v>1</v>
      </c>
      <c r="M175" s="2">
        <v>1</v>
      </c>
      <c r="N175" s="37">
        <v>0</v>
      </c>
      <c r="O175" s="2">
        <v>1</v>
      </c>
      <c r="P175" s="2">
        <v>1</v>
      </c>
      <c r="Q175" s="2">
        <v>1</v>
      </c>
      <c r="R175" s="57">
        <f>SUM(K175:Q175)/7</f>
        <v>0.8571428571428571</v>
      </c>
      <c r="S175" s="43">
        <v>31.59</v>
      </c>
      <c r="T175" s="61">
        <f>AVERAGE(E175,J175,R175)</f>
        <v>0.95238095238095244</v>
      </c>
    </row>
    <row r="176" spans="2:20" ht="15" thickBot="1">
      <c r="B176" s="93"/>
      <c r="C176" s="4" t="s">
        <v>44</v>
      </c>
      <c r="D176" s="30">
        <v>1</v>
      </c>
      <c r="E176" s="43">
        <f>D176/$F$167</f>
        <v>1</v>
      </c>
      <c r="F176" s="42">
        <v>1</v>
      </c>
      <c r="G176" s="41">
        <v>1</v>
      </c>
      <c r="H176" s="41">
        <v>1</v>
      </c>
      <c r="I176" s="41">
        <v>1</v>
      </c>
      <c r="J176" s="55">
        <f>SUM(F176:I176)/4</f>
        <v>1</v>
      </c>
      <c r="K176" s="42">
        <v>1</v>
      </c>
      <c r="L176" s="2">
        <v>1</v>
      </c>
      <c r="M176" s="2">
        <v>1</v>
      </c>
      <c r="N176" s="37">
        <v>0</v>
      </c>
      <c r="O176" s="2">
        <v>1</v>
      </c>
      <c r="P176" s="2">
        <v>1</v>
      </c>
      <c r="Q176" s="2">
        <v>1</v>
      </c>
      <c r="R176" s="57">
        <f>SUM(K176:Q176)/7</f>
        <v>0.8571428571428571</v>
      </c>
      <c r="S176" s="43">
        <v>32.15</v>
      </c>
      <c r="T176" s="58">
        <f>AVERAGE(E176,J176,R176)</f>
        <v>0.95238095238095244</v>
      </c>
    </row>
    <row r="177" spans="2:20" ht="15" thickBot="1">
      <c r="B177" s="93"/>
      <c r="C177" s="30" t="s">
        <v>45</v>
      </c>
      <c r="D177" s="30">
        <v>1</v>
      </c>
      <c r="E177" s="43">
        <f>D177/$F$167</f>
        <v>1</v>
      </c>
      <c r="F177" s="42">
        <v>1</v>
      </c>
      <c r="G177" s="41">
        <v>1</v>
      </c>
      <c r="H177" s="41">
        <v>1</v>
      </c>
      <c r="I177" s="41">
        <v>1</v>
      </c>
      <c r="J177" s="56">
        <f>SUM(F177:I177)/4</f>
        <v>1</v>
      </c>
      <c r="K177" s="42">
        <v>1</v>
      </c>
      <c r="L177" s="2">
        <v>1</v>
      </c>
      <c r="M177" s="2">
        <v>1</v>
      </c>
      <c r="N177" s="37">
        <v>0</v>
      </c>
      <c r="O177" s="2">
        <v>1</v>
      </c>
      <c r="P177" s="2">
        <v>1</v>
      </c>
      <c r="Q177" s="2">
        <v>1</v>
      </c>
      <c r="R177" s="57">
        <f>SUM(K177:Q177)/7</f>
        <v>0.8571428571428571</v>
      </c>
      <c r="S177" s="43">
        <v>32.840000000000003</v>
      </c>
      <c r="T177" s="59">
        <f>AVERAGE(E177,J177,R177)</f>
        <v>0.95238095238095244</v>
      </c>
    </row>
    <row r="178" spans="2:20" ht="15" thickBot="1">
      <c r="B178" s="94"/>
      <c r="C178" s="95" t="s">
        <v>52</v>
      </c>
      <c r="D178" s="96"/>
      <c r="E178" s="53">
        <f>AVERAGE(E175:E177)</f>
        <v>1</v>
      </c>
      <c r="F178" s="82">
        <f>AVERAGE(J175:J177)</f>
        <v>1</v>
      </c>
      <c r="G178" s="83"/>
      <c r="H178" s="83"/>
      <c r="I178" s="83"/>
      <c r="J178" s="84"/>
      <c r="K178" s="82">
        <f>AVERAGE(R175:R177)</f>
        <v>0.8571428571428571</v>
      </c>
      <c r="L178" s="83"/>
      <c r="M178" s="83"/>
      <c r="N178" s="83"/>
      <c r="O178" s="83"/>
      <c r="P178" s="83"/>
      <c r="Q178" s="83"/>
      <c r="R178" s="84"/>
      <c r="S178" s="70">
        <f>AVERAGE(S175:S177)</f>
        <v>32.193333333333335</v>
      </c>
      <c r="T178" s="53">
        <f>AVERAGE(T175:T177)</f>
        <v>0.95238095238095244</v>
      </c>
    </row>
  </sheetData>
  <mergeCells count="140">
    <mergeCell ref="F7:J7"/>
    <mergeCell ref="K7:R7"/>
    <mergeCell ref="E7:E8"/>
    <mergeCell ref="C21:T21"/>
    <mergeCell ref="C3:T3"/>
    <mergeCell ref="E25:E26"/>
    <mergeCell ref="F25:J25"/>
    <mergeCell ref="K25:R25"/>
    <mergeCell ref="B27:B30"/>
    <mergeCell ref="C30:D30"/>
    <mergeCell ref="B13:B16"/>
    <mergeCell ref="B9:B12"/>
    <mergeCell ref="C12:D12"/>
    <mergeCell ref="C16:D16"/>
    <mergeCell ref="S25:S26"/>
    <mergeCell ref="E24:S24"/>
    <mergeCell ref="E6:S6"/>
    <mergeCell ref="S7:S8"/>
    <mergeCell ref="K12:R12"/>
    <mergeCell ref="B45:B48"/>
    <mergeCell ref="C48:D48"/>
    <mergeCell ref="B49:B52"/>
    <mergeCell ref="C52:D52"/>
    <mergeCell ref="C57:T57"/>
    <mergeCell ref="B31:B34"/>
    <mergeCell ref="C34:D34"/>
    <mergeCell ref="C39:T39"/>
    <mergeCell ref="E43:E44"/>
    <mergeCell ref="F43:J43"/>
    <mergeCell ref="K43:R43"/>
    <mergeCell ref="S43:S44"/>
    <mergeCell ref="B67:B70"/>
    <mergeCell ref="C70:D70"/>
    <mergeCell ref="C75:T75"/>
    <mergeCell ref="E79:E80"/>
    <mergeCell ref="F79:J79"/>
    <mergeCell ref="K79:R79"/>
    <mergeCell ref="F70:J70"/>
    <mergeCell ref="K70:R70"/>
    <mergeCell ref="E61:E62"/>
    <mergeCell ref="F61:J61"/>
    <mergeCell ref="K61:R61"/>
    <mergeCell ref="B63:B66"/>
    <mergeCell ref="C66:D66"/>
    <mergeCell ref="F66:J66"/>
    <mergeCell ref="K66:R66"/>
    <mergeCell ref="S61:S62"/>
    <mergeCell ref="B81:B84"/>
    <mergeCell ref="C84:D84"/>
    <mergeCell ref="B85:B88"/>
    <mergeCell ref="C88:D88"/>
    <mergeCell ref="C93:T93"/>
    <mergeCell ref="F84:J84"/>
    <mergeCell ref="K84:R84"/>
    <mergeCell ref="F88:J88"/>
    <mergeCell ref="K88:R88"/>
    <mergeCell ref="B103:B106"/>
    <mergeCell ref="C106:D106"/>
    <mergeCell ref="C111:T111"/>
    <mergeCell ref="E115:E116"/>
    <mergeCell ref="F115:J115"/>
    <mergeCell ref="K115:R115"/>
    <mergeCell ref="F106:J106"/>
    <mergeCell ref="K106:R106"/>
    <mergeCell ref="E97:E98"/>
    <mergeCell ref="F97:J97"/>
    <mergeCell ref="K97:R97"/>
    <mergeCell ref="B99:B102"/>
    <mergeCell ref="C102:D102"/>
    <mergeCell ref="F102:J102"/>
    <mergeCell ref="K102:R102"/>
    <mergeCell ref="B117:B120"/>
    <mergeCell ref="C120:D120"/>
    <mergeCell ref="B121:B124"/>
    <mergeCell ref="C124:D124"/>
    <mergeCell ref="C129:T129"/>
    <mergeCell ref="F120:J120"/>
    <mergeCell ref="K120:R120"/>
    <mergeCell ref="F124:J124"/>
    <mergeCell ref="K124:R124"/>
    <mergeCell ref="B139:B142"/>
    <mergeCell ref="C142:D142"/>
    <mergeCell ref="C147:T147"/>
    <mergeCell ref="E151:E152"/>
    <mergeCell ref="F151:J151"/>
    <mergeCell ref="K151:R151"/>
    <mergeCell ref="F142:J142"/>
    <mergeCell ref="K142:R142"/>
    <mergeCell ref="E133:E134"/>
    <mergeCell ref="F133:J133"/>
    <mergeCell ref="K133:R133"/>
    <mergeCell ref="B135:B138"/>
    <mergeCell ref="C138:D138"/>
    <mergeCell ref="F138:J138"/>
    <mergeCell ref="K138:R138"/>
    <mergeCell ref="B175:B178"/>
    <mergeCell ref="C178:D178"/>
    <mergeCell ref="F12:J12"/>
    <mergeCell ref="F16:J16"/>
    <mergeCell ref="K16:R16"/>
    <mergeCell ref="F30:J30"/>
    <mergeCell ref="K30:R30"/>
    <mergeCell ref="F34:J34"/>
    <mergeCell ref="K34:R34"/>
    <mergeCell ref="F48:J48"/>
    <mergeCell ref="K48:R48"/>
    <mergeCell ref="F52:J52"/>
    <mergeCell ref="K52:R52"/>
    <mergeCell ref="E169:E170"/>
    <mergeCell ref="F169:J169"/>
    <mergeCell ref="K169:R169"/>
    <mergeCell ref="B171:B174"/>
    <mergeCell ref="C174:D174"/>
    <mergeCell ref="F174:J174"/>
    <mergeCell ref="K174:R174"/>
    <mergeCell ref="B153:B156"/>
    <mergeCell ref="C156:D156"/>
    <mergeCell ref="B157:B160"/>
    <mergeCell ref="C160:D160"/>
    <mergeCell ref="F178:J178"/>
    <mergeCell ref="K178:R178"/>
    <mergeCell ref="E42:S42"/>
    <mergeCell ref="E60:S60"/>
    <mergeCell ref="E78:S78"/>
    <mergeCell ref="E96:S96"/>
    <mergeCell ref="E114:S114"/>
    <mergeCell ref="E132:S132"/>
    <mergeCell ref="E150:S150"/>
    <mergeCell ref="E168:S168"/>
    <mergeCell ref="S169:S170"/>
    <mergeCell ref="S151:S152"/>
    <mergeCell ref="S133:S134"/>
    <mergeCell ref="S115:S116"/>
    <mergeCell ref="S97:S98"/>
    <mergeCell ref="S79:S80"/>
    <mergeCell ref="C165:T165"/>
    <mergeCell ref="F156:J156"/>
    <mergeCell ref="K156:R156"/>
    <mergeCell ref="F160:J160"/>
    <mergeCell ref="K160:R16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AE33-E720-934C-A555-5BE26AC174B5}">
  <dimension ref="C4:P24"/>
  <sheetViews>
    <sheetView topLeftCell="A13" workbookViewId="0">
      <selection activeCell="F10" sqref="F10"/>
    </sheetView>
  </sheetViews>
  <sheetFormatPr baseColWidth="10" defaultRowHeight="14"/>
  <cols>
    <col min="3" max="3" width="9" bestFit="1" customWidth="1"/>
    <col min="4" max="4" width="12" bestFit="1" customWidth="1"/>
    <col min="5" max="5" width="25.33203125" bestFit="1" customWidth="1"/>
    <col min="6" max="6" width="11" bestFit="1" customWidth="1"/>
    <col min="7" max="7" width="8.1640625" bestFit="1" customWidth="1"/>
    <col min="8" max="8" width="15.1640625" customWidth="1"/>
    <col min="9" max="9" width="12" bestFit="1" customWidth="1"/>
    <col min="10" max="10" width="25.33203125" bestFit="1" customWidth="1"/>
    <col min="11" max="11" width="11" bestFit="1" customWidth="1"/>
    <col min="12" max="12" width="8.1640625" bestFit="1" customWidth="1"/>
  </cols>
  <sheetData>
    <row r="4" spans="3:13" ht="15" thickBot="1"/>
    <row r="5" spans="3:13" ht="17" thickBot="1">
      <c r="D5" s="101" t="s">
        <v>47</v>
      </c>
      <c r="E5" s="102"/>
      <c r="F5" s="102"/>
      <c r="G5" s="102"/>
      <c r="H5" s="103"/>
      <c r="I5" s="104" t="s">
        <v>46</v>
      </c>
      <c r="J5" s="104"/>
      <c r="K5" s="104"/>
      <c r="L5" s="104"/>
      <c r="M5" s="104"/>
    </row>
    <row r="6" spans="3:13" ht="17" thickBot="1">
      <c r="C6" s="52" t="s">
        <v>10</v>
      </c>
      <c r="D6" s="51" t="s">
        <v>12</v>
      </c>
      <c r="E6" s="51" t="s">
        <v>14</v>
      </c>
      <c r="F6" s="51" t="s">
        <v>20</v>
      </c>
      <c r="G6" s="51" t="s">
        <v>52</v>
      </c>
      <c r="H6" s="71" t="s">
        <v>53</v>
      </c>
      <c r="I6" s="51" t="s">
        <v>12</v>
      </c>
      <c r="J6" s="51" t="s">
        <v>14</v>
      </c>
      <c r="K6" s="51" t="s">
        <v>20</v>
      </c>
      <c r="L6" s="51" t="s">
        <v>52</v>
      </c>
      <c r="M6" s="77" t="s">
        <v>53</v>
      </c>
    </row>
    <row r="7" spans="3:13" ht="17" thickBot="1">
      <c r="C7" s="51">
        <v>1</v>
      </c>
      <c r="D7" s="62">
        <f>'Assessment tab.'!E12</f>
        <v>1</v>
      </c>
      <c r="E7" s="62">
        <f>'Assessment tab.'!F12</f>
        <v>1</v>
      </c>
      <c r="F7" s="62">
        <f>'Assessment tab.'!K12</f>
        <v>0.66666666666666663</v>
      </c>
      <c r="G7" s="62">
        <f>AVERAGE(D7:F7)</f>
        <v>0.88888888888888884</v>
      </c>
      <c r="H7" s="72">
        <f>'Assessment tab.'!S12</f>
        <v>324</v>
      </c>
      <c r="I7" s="62">
        <f>'Assessment tab.'!E16</f>
        <v>1</v>
      </c>
      <c r="J7" s="79">
        <f>'Assessment tab.'!F16</f>
        <v>1</v>
      </c>
      <c r="K7" s="75">
        <f>'Assessment tab.'!K16</f>
        <v>0.7142857142857143</v>
      </c>
      <c r="L7" s="75">
        <f>AVERAGE(I7:K7)</f>
        <v>0.90476190476190477</v>
      </c>
      <c r="M7" s="74">
        <f>'Assessment tab.'!S16</f>
        <v>31.963333333333328</v>
      </c>
    </row>
    <row r="8" spans="3:13" ht="17" thickBot="1">
      <c r="C8" s="51">
        <v>2</v>
      </c>
      <c r="D8" s="62">
        <f>'Assessment tab.'!E30</f>
        <v>1</v>
      </c>
      <c r="E8" s="62">
        <f>'Assessment tab.'!F30</f>
        <v>1</v>
      </c>
      <c r="F8" s="62">
        <f>'Assessment tab.'!K30</f>
        <v>0.66666666666666663</v>
      </c>
      <c r="G8" s="62">
        <f t="shared" ref="G8:G17" si="0">AVERAGE(D8:F8)</f>
        <v>0.88888888888888884</v>
      </c>
      <c r="H8" s="72">
        <f>'Assessment tab.'!S30</f>
        <v>718.33333333333337</v>
      </c>
      <c r="I8" s="62">
        <f>'Assessment tab.'!E34</f>
        <v>1</v>
      </c>
      <c r="J8" s="79">
        <f>'Assessment tab.'!F34</f>
        <v>1</v>
      </c>
      <c r="K8" s="75">
        <f>'Assessment tab.'!K34</f>
        <v>0.7142857142857143</v>
      </c>
      <c r="L8" s="75">
        <f t="shared" ref="L8:L17" si="1">AVERAGE(I8:K8)</f>
        <v>0.90476190476190477</v>
      </c>
      <c r="M8" s="74">
        <f>'Assessment tab.'!S34</f>
        <v>22.833333333333332</v>
      </c>
    </row>
    <row r="9" spans="3:13" ht="17" thickBot="1">
      <c r="C9" s="51">
        <v>3</v>
      </c>
      <c r="D9" s="62">
        <f>'Assessment tab.'!E48</f>
        <v>1</v>
      </c>
      <c r="E9" s="62">
        <f>'Assessment tab.'!F48</f>
        <v>0.75</v>
      </c>
      <c r="F9" s="62">
        <f>'Assessment tab.'!K48</f>
        <v>0.61904761904761907</v>
      </c>
      <c r="G9" s="62">
        <f t="shared" si="0"/>
        <v>0.78968253968253965</v>
      </c>
      <c r="H9" s="72">
        <f>'Assessment tab.'!S48</f>
        <v>217.33333333333334</v>
      </c>
      <c r="I9" s="62">
        <f>'Assessment tab.'!E52</f>
        <v>1</v>
      </c>
      <c r="J9" s="62">
        <f>'Assessment tab.'!F52</f>
        <v>0.75</v>
      </c>
      <c r="K9" s="75">
        <f>'Assessment tab.'!K52</f>
        <v>0.7142857142857143</v>
      </c>
      <c r="L9" s="75">
        <f t="shared" si="1"/>
        <v>0.82142857142857151</v>
      </c>
      <c r="M9" s="74">
        <f>'Assessment tab.'!S52</f>
        <v>30.423333333333336</v>
      </c>
    </row>
    <row r="10" spans="3:13" ht="17" thickBot="1">
      <c r="C10" s="51">
        <v>4</v>
      </c>
      <c r="D10" s="62">
        <f>'Assessment tab.'!E66</f>
        <v>1</v>
      </c>
      <c r="E10" s="62">
        <f>'Assessment tab.'!F66</f>
        <v>0.75</v>
      </c>
      <c r="F10" s="62">
        <f>'Assessment tab.'!K66</f>
        <v>0.80952380952380942</v>
      </c>
      <c r="G10" s="62">
        <f t="shared" si="0"/>
        <v>0.85317460317460314</v>
      </c>
      <c r="H10" s="72">
        <f>'Assessment tab.'!S66</f>
        <v>607.33333333333337</v>
      </c>
      <c r="I10" s="62">
        <f>'Assessment tab.'!E70</f>
        <v>1</v>
      </c>
      <c r="J10" s="62">
        <f>'Assessment tab.'!F70</f>
        <v>0.75</v>
      </c>
      <c r="K10" s="75">
        <f>'Assessment tab.'!K70</f>
        <v>0.8571428571428571</v>
      </c>
      <c r="L10" s="75">
        <f t="shared" si="1"/>
        <v>0.86904761904761907</v>
      </c>
      <c r="M10" s="74">
        <f>'Assessment tab.'!S70</f>
        <v>32.99666666666667</v>
      </c>
    </row>
    <row r="11" spans="3:13" ht="17" thickBot="1">
      <c r="C11" s="51">
        <v>5</v>
      </c>
      <c r="D11" s="62">
        <f>'Assessment tab.'!E84</f>
        <v>1</v>
      </c>
      <c r="E11" s="62">
        <f>'Assessment tab.'!F84</f>
        <v>1</v>
      </c>
      <c r="F11" s="62">
        <f>'Assessment tab.'!K84</f>
        <v>0.95238095238095244</v>
      </c>
      <c r="G11" s="62">
        <f t="shared" si="0"/>
        <v>0.98412698412698418</v>
      </c>
      <c r="H11" s="72">
        <f>'Assessment tab.'!S84</f>
        <v>446.33333333333331</v>
      </c>
      <c r="I11" s="62">
        <f>'Assessment tab.'!E88</f>
        <v>1</v>
      </c>
      <c r="J11" s="62">
        <f>'Assessment tab.'!F88</f>
        <v>1</v>
      </c>
      <c r="K11" s="75">
        <f>'Assessment tab.'!K88</f>
        <v>1</v>
      </c>
      <c r="L11" s="75">
        <f t="shared" si="1"/>
        <v>1</v>
      </c>
      <c r="M11" s="74">
        <f>'Assessment tab.'!S88</f>
        <v>31.456666666666667</v>
      </c>
    </row>
    <row r="12" spans="3:13" ht="17" thickBot="1">
      <c r="C12" s="51">
        <v>6</v>
      </c>
      <c r="D12" s="62">
        <f>'Assessment tab.'!E102</f>
        <v>1</v>
      </c>
      <c r="E12" s="62">
        <f>'Assessment tab.'!F102</f>
        <v>1</v>
      </c>
      <c r="F12" s="62">
        <f>'Assessment tab.'!K102</f>
        <v>0.85714285714285721</v>
      </c>
      <c r="G12" s="62">
        <f t="shared" si="0"/>
        <v>0.95238095238095244</v>
      </c>
      <c r="H12" s="72">
        <f>'Assessment tab.'!S102</f>
        <v>254</v>
      </c>
      <c r="I12" s="62">
        <f>'Assessment tab.'!E106</f>
        <v>1</v>
      </c>
      <c r="J12" s="62">
        <f>'Assessment tab.'!F106</f>
        <v>1</v>
      </c>
      <c r="K12" s="79">
        <f>'Assessment tab.'!K106</f>
        <v>0.8571428571428571</v>
      </c>
      <c r="L12" s="79">
        <f t="shared" si="1"/>
        <v>0.95238095238095244</v>
      </c>
      <c r="M12" s="74">
        <f>'Assessment tab.'!S106</f>
        <v>22.783333333333331</v>
      </c>
    </row>
    <row r="13" spans="3:13" ht="17" thickBot="1">
      <c r="C13" s="51">
        <v>7</v>
      </c>
      <c r="D13" s="62">
        <f>'Assessment tab.'!E120</f>
        <v>1</v>
      </c>
      <c r="E13" s="62">
        <f>'Assessment tab.'!F120</f>
        <v>0.75</v>
      </c>
      <c r="F13" s="62">
        <f>'Assessment tab.'!K120</f>
        <v>0.80952380952380942</v>
      </c>
      <c r="G13" s="62">
        <f t="shared" si="0"/>
        <v>0.85317460317460314</v>
      </c>
      <c r="H13" s="72">
        <f>'Assessment tab.'!S120</f>
        <v>233</v>
      </c>
      <c r="I13" s="62">
        <f>'Assessment tab.'!E124</f>
        <v>1</v>
      </c>
      <c r="J13" s="62">
        <f>'Assessment tab.'!F124</f>
        <v>0.75</v>
      </c>
      <c r="K13" s="75">
        <f>'Assessment tab.'!K124</f>
        <v>0.8571428571428571</v>
      </c>
      <c r="L13" s="75">
        <f t="shared" si="1"/>
        <v>0.86904761904761907</v>
      </c>
      <c r="M13" s="74">
        <f>'Assessment tab.'!S124</f>
        <v>23.156666666666666</v>
      </c>
    </row>
    <row r="14" spans="3:13" ht="17" thickBot="1">
      <c r="C14" s="51">
        <v>8</v>
      </c>
      <c r="D14" s="62">
        <f>'Assessment tab.'!E138</f>
        <v>1</v>
      </c>
      <c r="E14" s="62">
        <f>'Assessment tab.'!F138</f>
        <v>0.5</v>
      </c>
      <c r="F14" s="62">
        <f>'Assessment tab.'!K138</f>
        <v>0.80952380952380942</v>
      </c>
      <c r="G14" s="62">
        <f t="shared" si="0"/>
        <v>0.76984126984126977</v>
      </c>
      <c r="H14" s="72">
        <f>'Assessment tab.'!S138</f>
        <v>557.33333333333337</v>
      </c>
      <c r="I14" s="62">
        <f>'Assessment tab.'!E142</f>
        <v>1</v>
      </c>
      <c r="J14" s="62">
        <f>'Assessment tab.'!F142</f>
        <v>0.5</v>
      </c>
      <c r="K14" s="78">
        <f>'Assessment tab.'!K142</f>
        <v>0.7142857142857143</v>
      </c>
      <c r="L14" s="78">
        <f t="shared" si="1"/>
        <v>0.73809523809523814</v>
      </c>
      <c r="M14" s="74">
        <f>'Assessment tab.'!S142</f>
        <v>28.786666666666665</v>
      </c>
    </row>
    <row r="15" spans="3:13" ht="17" thickBot="1">
      <c r="C15" s="51">
        <v>9</v>
      </c>
      <c r="D15" s="62">
        <f>'Assessment tab.'!E156</f>
        <v>1</v>
      </c>
      <c r="E15" s="62">
        <f>'Assessment tab.'!F156</f>
        <v>0.5</v>
      </c>
      <c r="F15" s="62">
        <f>'Assessment tab.'!K156</f>
        <v>0.80952380952380942</v>
      </c>
      <c r="G15" s="62">
        <f t="shared" si="0"/>
        <v>0.76984126984126977</v>
      </c>
      <c r="H15" s="72">
        <f>'Assessment tab.'!S156</f>
        <v>281.33333333333331</v>
      </c>
      <c r="I15" s="62">
        <f>'Assessment tab.'!E160</f>
        <v>1</v>
      </c>
      <c r="J15" s="62">
        <f>'Assessment tab.'!F160</f>
        <v>0.5</v>
      </c>
      <c r="K15" s="78">
        <f>'Assessment tab.'!K160</f>
        <v>0.7142857142857143</v>
      </c>
      <c r="L15" s="78">
        <f t="shared" si="1"/>
        <v>0.73809523809523814</v>
      </c>
      <c r="M15" s="74">
        <f>'Assessment tab.'!S160</f>
        <v>35.563333333333333</v>
      </c>
    </row>
    <row r="16" spans="3:13" ht="17" thickBot="1">
      <c r="C16" s="51">
        <v>10</v>
      </c>
      <c r="D16" s="62">
        <f>'Assessment tab.'!E174</f>
        <v>1</v>
      </c>
      <c r="E16" s="62">
        <f>'Assessment tab.'!F174</f>
        <v>1</v>
      </c>
      <c r="F16" s="62">
        <f>'Assessment tab.'!K174</f>
        <v>0.95238095238095244</v>
      </c>
      <c r="G16" s="62">
        <f t="shared" si="0"/>
        <v>0.98412698412698418</v>
      </c>
      <c r="H16" s="72">
        <f>'Assessment tab.'!S174</f>
        <v>260.33333333333331</v>
      </c>
      <c r="I16" s="62">
        <f>'Assessment tab.'!E178</f>
        <v>1</v>
      </c>
      <c r="J16" s="62">
        <f>'Assessment tab.'!F178</f>
        <v>1</v>
      </c>
      <c r="K16" s="78">
        <f>'Assessment tab.'!K178</f>
        <v>0.8571428571428571</v>
      </c>
      <c r="L16" s="78">
        <f t="shared" si="1"/>
        <v>0.95238095238095244</v>
      </c>
      <c r="M16" s="74">
        <f>'Assessment tab.'!S178</f>
        <v>32.193333333333335</v>
      </c>
    </row>
    <row r="17" spans="4:16" ht="17" thickBot="1">
      <c r="D17" s="63">
        <f>AVERAGE(D7:D16)</f>
        <v>1</v>
      </c>
      <c r="E17" s="63">
        <f>AVERAGE(E7:E16)</f>
        <v>0.82499999999999996</v>
      </c>
      <c r="F17" s="63">
        <f>AVERAGE(F7:F16)</f>
        <v>0.79523809523809519</v>
      </c>
      <c r="G17" s="65">
        <f t="shared" si="0"/>
        <v>0.87341269841269842</v>
      </c>
      <c r="H17" s="73">
        <f>SUM(H7:H16)</f>
        <v>3899.3333333333339</v>
      </c>
      <c r="I17" s="63">
        <f>AVERAGE(I7:I16)</f>
        <v>1</v>
      </c>
      <c r="J17" s="80">
        <f>AVERAGE(J7:J16)</f>
        <v>0.82499999999999996</v>
      </c>
      <c r="K17" s="80">
        <f>AVERAGE(K7:K16)</f>
        <v>0.79999999999999993</v>
      </c>
      <c r="L17" s="76">
        <f t="shared" si="1"/>
        <v>0.875</v>
      </c>
      <c r="M17" s="73">
        <f>SUM(M7:M16)</f>
        <v>292.15666666666669</v>
      </c>
    </row>
    <row r="19" spans="4:16">
      <c r="O19" s="81"/>
      <c r="P19" s="81"/>
    </row>
    <row r="22" spans="4:16">
      <c r="N22" s="81"/>
      <c r="O22" s="81"/>
    </row>
    <row r="24" spans="4:16">
      <c r="H24" s="81"/>
      <c r="I24" s="81"/>
    </row>
  </sheetData>
  <mergeCells count="2">
    <mergeCell ref="D5:H5"/>
    <mergeCell ref="I5:M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B925-6689-4BEA-8400-000F3272C102}">
  <dimension ref="B1:T7"/>
  <sheetViews>
    <sheetView tabSelected="1" workbookViewId="0">
      <selection activeCell="M16" sqref="M16"/>
    </sheetView>
  </sheetViews>
  <sheetFormatPr baseColWidth="10" defaultColWidth="8.83203125" defaultRowHeight="14"/>
  <cols>
    <col min="2" max="2" width="66.83203125" customWidth="1"/>
    <col min="4" max="4" width="10.1640625" customWidth="1"/>
    <col min="5" max="5" width="10.83203125" customWidth="1"/>
    <col min="6" max="6" width="10.1640625" customWidth="1"/>
    <col min="9" max="9" width="9.6640625" customWidth="1"/>
    <col min="10" max="10" width="12.1640625" customWidth="1"/>
    <col min="11" max="11" width="10" customWidth="1"/>
    <col min="14" max="14" width="10.33203125" customWidth="1"/>
    <col min="15" max="15" width="10.5" customWidth="1"/>
    <col min="16" max="16" width="10" customWidth="1"/>
  </cols>
  <sheetData>
    <row r="1" spans="2:20" ht="15" thickBot="1"/>
    <row r="2" spans="2:20" ht="17" thickBot="1">
      <c r="C2" s="104" t="s">
        <v>55</v>
      </c>
      <c r="D2" s="104"/>
      <c r="E2" s="104"/>
      <c r="F2" s="104"/>
      <c r="G2" s="104"/>
      <c r="H2" s="104" t="s">
        <v>56</v>
      </c>
      <c r="I2" s="104"/>
      <c r="J2" s="104"/>
      <c r="K2" s="104"/>
      <c r="L2" s="104"/>
      <c r="M2" s="104" t="s">
        <v>57</v>
      </c>
      <c r="N2" s="104"/>
      <c r="O2" s="104"/>
      <c r="P2" s="104"/>
      <c r="Q2" s="104"/>
    </row>
    <row r="3" spans="2:20" s="8" customFormat="1" ht="31" thickBot="1">
      <c r="B3" s="17" t="s">
        <v>54</v>
      </c>
      <c r="C3" s="14" t="s">
        <v>62</v>
      </c>
      <c r="D3" s="15" t="s">
        <v>63</v>
      </c>
      <c r="E3" s="15" t="s">
        <v>64</v>
      </c>
      <c r="F3" s="15" t="s">
        <v>65</v>
      </c>
      <c r="G3" s="16" t="s">
        <v>66</v>
      </c>
      <c r="H3" s="14" t="s">
        <v>62</v>
      </c>
      <c r="I3" s="15" t="s">
        <v>63</v>
      </c>
      <c r="J3" s="15" t="s">
        <v>64</v>
      </c>
      <c r="K3" s="15" t="s">
        <v>65</v>
      </c>
      <c r="L3" s="16" t="s">
        <v>66</v>
      </c>
      <c r="M3" s="14" t="s">
        <v>62</v>
      </c>
      <c r="N3" s="15" t="s">
        <v>63</v>
      </c>
      <c r="O3" s="15" t="s">
        <v>64</v>
      </c>
      <c r="P3" s="15" t="s">
        <v>65</v>
      </c>
      <c r="Q3" s="16" t="s">
        <v>66</v>
      </c>
      <c r="R3" s="16" t="s">
        <v>52</v>
      </c>
      <c r="S3" s="16" t="s">
        <v>67</v>
      </c>
      <c r="T3" s="16" t="s">
        <v>68</v>
      </c>
    </row>
    <row r="4" spans="2:20" ht="15" thickBot="1">
      <c r="B4" s="9" t="s">
        <v>58</v>
      </c>
      <c r="C4" s="2"/>
      <c r="D4" s="1">
        <v>4</v>
      </c>
      <c r="E4" s="1"/>
      <c r="F4" s="1"/>
      <c r="G4" s="3"/>
      <c r="H4" s="2">
        <v>5</v>
      </c>
      <c r="I4" s="1"/>
      <c r="J4" s="1"/>
      <c r="K4" s="1"/>
      <c r="L4" s="3"/>
      <c r="M4" s="2"/>
      <c r="N4" s="1">
        <v>4</v>
      </c>
      <c r="O4" s="1"/>
      <c r="P4" s="1"/>
      <c r="Q4" s="3"/>
      <c r="R4" s="66">
        <f>AVERAGE(C4:Q4)</f>
        <v>4.333333333333333</v>
      </c>
      <c r="S4" s="66">
        <f>MEDIAN(C4:Q4)</f>
        <v>4</v>
      </c>
      <c r="T4" s="67">
        <f>STDEV(C4:Q4)</f>
        <v>0.57735026918962473</v>
      </c>
    </row>
    <row r="5" spans="2:20" ht="15" thickBot="1">
      <c r="B5" s="10" t="s">
        <v>59</v>
      </c>
      <c r="C5" s="11"/>
      <c r="D5" s="12">
        <v>4</v>
      </c>
      <c r="E5" s="12"/>
      <c r="F5" s="12"/>
      <c r="G5" s="13"/>
      <c r="H5" s="11"/>
      <c r="I5" s="12">
        <v>4</v>
      </c>
      <c r="J5" s="12"/>
      <c r="K5" s="12"/>
      <c r="L5" s="13"/>
      <c r="M5" s="11"/>
      <c r="N5" s="12">
        <v>4</v>
      </c>
      <c r="O5" s="12"/>
      <c r="P5" s="12"/>
      <c r="Q5" s="13"/>
      <c r="R5" s="66">
        <f>AVERAGE(C5:Q5)</f>
        <v>4</v>
      </c>
      <c r="S5" s="66">
        <f>MEDIAN(C5:Q5)</f>
        <v>4</v>
      </c>
      <c r="T5" s="67">
        <f>STDEV(C5:Q5)</f>
        <v>0</v>
      </c>
    </row>
    <row r="6" spans="2:20" ht="15" thickBot="1">
      <c r="B6" s="9" t="s">
        <v>60</v>
      </c>
      <c r="C6" s="2"/>
      <c r="D6" s="1">
        <v>4</v>
      </c>
      <c r="E6" s="1"/>
      <c r="F6" s="1"/>
      <c r="G6" s="3"/>
      <c r="H6" s="2"/>
      <c r="I6" s="1">
        <v>4</v>
      </c>
      <c r="J6" s="1"/>
      <c r="K6" s="1"/>
      <c r="L6" s="3"/>
      <c r="M6" s="2"/>
      <c r="N6" s="1">
        <v>4</v>
      </c>
      <c r="O6" s="1"/>
      <c r="P6" s="1"/>
      <c r="Q6" s="3"/>
      <c r="R6" s="66">
        <f>AVERAGE(C6:Q6)</f>
        <v>4</v>
      </c>
      <c r="S6" s="66">
        <f>MEDIAN(C6:Q6)</f>
        <v>4</v>
      </c>
      <c r="T6" s="67">
        <f>STDEV(C6:Q6)</f>
        <v>0</v>
      </c>
    </row>
    <row r="7" spans="2:20" ht="16" thickBot="1">
      <c r="B7" s="107" t="s">
        <v>61</v>
      </c>
      <c r="C7" s="45"/>
      <c r="D7" s="46">
        <v>4</v>
      </c>
      <c r="E7" s="46"/>
      <c r="F7" s="46"/>
      <c r="G7" s="69"/>
      <c r="H7" s="45"/>
      <c r="I7" s="46">
        <v>4</v>
      </c>
      <c r="J7" s="46"/>
      <c r="K7" s="46"/>
      <c r="L7" s="69"/>
      <c r="M7" s="45"/>
      <c r="N7" s="46">
        <v>4</v>
      </c>
      <c r="O7" s="46"/>
      <c r="P7" s="46"/>
      <c r="Q7" s="69"/>
      <c r="R7" s="68">
        <f>AVERAGE(C7:Q7)</f>
        <v>4</v>
      </c>
      <c r="S7" s="68">
        <f>MEDIAN(C7:Q7)</f>
        <v>4</v>
      </c>
      <c r="T7" s="68">
        <f>STDEV(C7:Q7)</f>
        <v>0</v>
      </c>
    </row>
  </sheetData>
  <mergeCells count="3">
    <mergeCell ref="C2:G2"/>
    <mergeCell ref="H2:L2"/>
    <mergeCell ref="M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Criteria</vt:lpstr>
      <vt:lpstr>Assessment tab.</vt:lpstr>
      <vt:lpstr>Summary</vt:lpstr>
      <vt:lpstr>Questionnaire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GABRIELE VASSALLO</dc:creator>
  <cp:keywords/>
  <dc:description/>
  <cp:lastModifiedBy>Microsoft Office User</cp:lastModifiedBy>
  <cp:revision/>
  <dcterms:created xsi:type="dcterms:W3CDTF">2023-09-28T07:06:44Z</dcterms:created>
  <dcterms:modified xsi:type="dcterms:W3CDTF">2024-07-02T10:05:12Z</dcterms:modified>
  <cp:category/>
  <cp:contentStatus/>
</cp:coreProperties>
</file>