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ansparencyinternational-my.sharepoint.com/personal/vreis_br_transparency_org/Documents/01 TI/[COVID-19]/Contratações/"/>
    </mc:Choice>
  </mc:AlternateContent>
  <xr:revisionPtr revIDLastSave="18" documentId="13_ncr:1_{61373EA2-F9C7-4947-89E5-2E9B415FC605}" xr6:coauthVersionLast="45" xr6:coauthVersionMax="45" xr10:uidLastSave="{552AE4E3-FAC3-4E98-AF9E-B8521A26E826}"/>
  <workbookProtection workbookAlgorithmName="SHA-512" workbookHashValue="1A4/d/xH50xE0hF/a2fM7E+Pgz4ib2l9f9EKK2u3Pgh7eV0tmIModod5bDZOQyJR9lZSIZ24ukuT/Gvkr2+nAg==" workbookSaltValue="TnpBKMq7TPWw72R+Xt8HjQ==" workbookSpinCount="100000" lockStructure="1"/>
  <bookViews>
    <workbookView xWindow="-110" yWindow="-110" windowWidth="19420" windowHeight="10420" activeTab="2" xr2:uid="{00000000-000D-0000-FFFF-FFFF00000000}"/>
  </bookViews>
  <sheets>
    <sheet name="Estados - 1ª avaliação (Maio)" sheetId="3" r:id="rId1"/>
    <sheet name="Estados - 2ª avaliação (Junho)" sheetId="5" r:id="rId2"/>
    <sheet name="Estados - 3ª avaliação (Julho)" sheetId="8" r:id="rId3"/>
    <sheet name="Capitais - 1ª avaliação (Maio)" sheetId="4" r:id="rId4"/>
    <sheet name="Capitais - 2ª avaliação (Junho)" sheetId="6" r:id="rId5"/>
    <sheet name="Capitais - 3ª avaliação (Julho)" sheetId="7" r:id="rId6"/>
    <sheet name="União - 1ª avaliação (Julho)" sheetId="9" r:id="rId7"/>
  </sheet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J4" i="9" l="1"/>
  <c r="AJ4" i="8"/>
  <c r="AK4" i="8" s="1"/>
  <c r="AJ5" i="8"/>
  <c r="AK5" i="8" s="1"/>
  <c r="AJ6" i="8"/>
  <c r="AK6" i="8" s="1"/>
  <c r="AJ7" i="8"/>
  <c r="AK7" i="8" s="1"/>
  <c r="AJ8" i="8"/>
  <c r="AK8" i="8" s="1"/>
  <c r="AJ9" i="8"/>
  <c r="AK9" i="8" s="1"/>
  <c r="AJ10" i="8"/>
  <c r="AK10" i="8" s="1"/>
  <c r="AJ11" i="8"/>
  <c r="AK11" i="8" s="1"/>
  <c r="AJ12" i="8"/>
  <c r="AK12" i="8" s="1"/>
  <c r="AJ14" i="8"/>
  <c r="AK14" i="8" s="1"/>
  <c r="AJ13" i="8"/>
  <c r="AK13" i="8" s="1"/>
  <c r="AJ15" i="8"/>
  <c r="AK15" i="8" s="1"/>
  <c r="AJ16" i="8"/>
  <c r="AK16" i="8" s="1"/>
  <c r="AJ17" i="8"/>
  <c r="AK17" i="8" s="1"/>
  <c r="AJ18" i="8"/>
  <c r="AK18" i="8" s="1"/>
  <c r="AJ19" i="8"/>
  <c r="AK19" i="8" s="1"/>
  <c r="AJ20" i="8"/>
  <c r="AK20" i="8" s="1"/>
  <c r="AJ21" i="8"/>
  <c r="AK21" i="8" s="1"/>
  <c r="AJ22" i="8"/>
  <c r="AK22" i="8" s="1"/>
  <c r="AJ23" i="8"/>
  <c r="AK23" i="8" s="1"/>
  <c r="AJ24" i="8"/>
  <c r="AK24" i="8" s="1"/>
  <c r="AJ25" i="8"/>
  <c r="AK25" i="8" s="1"/>
  <c r="AJ26" i="8"/>
  <c r="AK26" i="8" s="1"/>
  <c r="AJ27" i="8"/>
  <c r="AK27" i="8" s="1"/>
  <c r="AJ28" i="8"/>
  <c r="AK28" i="8" s="1"/>
  <c r="AJ29" i="8"/>
  <c r="AK29" i="8" s="1"/>
  <c r="AJ30" i="8"/>
  <c r="AK30" i="8" s="1"/>
  <c r="AJ5" i="7"/>
  <c r="AK5" i="7" s="1"/>
  <c r="AJ4" i="7"/>
  <c r="AK4" i="7" s="1"/>
  <c r="AJ6" i="7"/>
  <c r="AK6" i="7" s="1"/>
  <c r="AJ9" i="7"/>
  <c r="AK9" i="7" s="1"/>
  <c r="AJ8" i="7"/>
  <c r="AK8" i="7" s="1"/>
  <c r="AJ7" i="7"/>
  <c r="AK7" i="7" s="1"/>
  <c r="AJ10" i="7"/>
  <c r="AK10" i="7" s="1"/>
  <c r="AJ12" i="7"/>
  <c r="AK12" i="7" s="1"/>
  <c r="AJ11" i="7"/>
  <c r="AK11" i="7" s="1"/>
  <c r="AJ13" i="7"/>
  <c r="AK13" i="7" s="1"/>
  <c r="AJ14" i="7"/>
  <c r="AK14" i="7" s="1"/>
  <c r="AJ15" i="7"/>
  <c r="AK15" i="7" s="1"/>
  <c r="AJ17" i="7"/>
  <c r="AK17" i="7" s="1"/>
  <c r="AJ16" i="7"/>
  <c r="AK16" i="7" s="1"/>
  <c r="AJ18" i="7"/>
  <c r="AK18" i="7" s="1"/>
  <c r="AJ19" i="7"/>
  <c r="AK19" i="7" s="1"/>
  <c r="AJ20" i="7"/>
  <c r="AK20" i="7" s="1"/>
  <c r="AJ21" i="7"/>
  <c r="AK21" i="7" s="1"/>
  <c r="AJ22" i="7"/>
  <c r="AK22" i="7" s="1"/>
  <c r="AJ23" i="7"/>
  <c r="AK23" i="7" s="1"/>
  <c r="AJ24" i="7"/>
  <c r="AK24" i="7" s="1"/>
  <c r="AJ25" i="7"/>
  <c r="AJ26" i="7"/>
  <c r="AK26" i="7" s="1"/>
  <c r="AJ27" i="7"/>
  <c r="AK27" i="7" s="1"/>
  <c r="AJ28" i="7"/>
  <c r="AK28" i="7" s="1"/>
  <c r="AJ29" i="7"/>
  <c r="AK29" i="7" s="1"/>
  <c r="AJ29" i="6" l="1"/>
  <c r="AK29" i="6" s="1"/>
  <c r="AJ28" i="6"/>
  <c r="AK28" i="6" s="1"/>
  <c r="AJ27" i="6"/>
  <c r="AK27" i="6" s="1"/>
  <c r="AJ26" i="6"/>
  <c r="AK26" i="6" s="1"/>
  <c r="AJ25" i="6"/>
  <c r="AK25" i="6" s="1"/>
  <c r="AJ24" i="6"/>
  <c r="AK24" i="6" s="1"/>
  <c r="AJ23" i="6"/>
  <c r="AK23" i="6" s="1"/>
  <c r="AJ22" i="6"/>
  <c r="AK22" i="6" s="1"/>
  <c r="AJ21" i="6"/>
  <c r="AK21" i="6" s="1"/>
  <c r="AJ20" i="6"/>
  <c r="AK20" i="6" s="1"/>
  <c r="AJ19" i="6"/>
  <c r="AK19" i="6" s="1"/>
  <c r="AJ18" i="6"/>
  <c r="AK18" i="6" s="1"/>
  <c r="AJ17" i="6"/>
  <c r="AK17" i="6" s="1"/>
  <c r="AJ16" i="6"/>
  <c r="AK16" i="6" s="1"/>
  <c r="AJ15" i="6"/>
  <c r="AK15" i="6" s="1"/>
  <c r="AJ14" i="6"/>
  <c r="AK14" i="6" s="1"/>
  <c r="AJ13" i="6"/>
  <c r="AK13" i="6" s="1"/>
  <c r="AJ12" i="6"/>
  <c r="AK12" i="6" s="1"/>
  <c r="AJ11" i="6"/>
  <c r="AK11" i="6" s="1"/>
  <c r="AJ10" i="6"/>
  <c r="AK10" i="6" s="1"/>
  <c r="AJ9" i="6"/>
  <c r="AK9" i="6" s="1"/>
  <c r="AJ8" i="6"/>
  <c r="AK8" i="6" s="1"/>
  <c r="AJ7" i="6"/>
  <c r="AK7" i="6" s="1"/>
  <c r="AJ6" i="6"/>
  <c r="AK6" i="6" s="1"/>
  <c r="AJ5" i="6"/>
  <c r="AK5" i="6" s="1"/>
  <c r="AJ4" i="6"/>
  <c r="AK4" i="6" s="1"/>
  <c r="AJ30" i="5"/>
  <c r="AK30" i="5" s="1"/>
  <c r="AJ29" i="5"/>
  <c r="AK29" i="5" s="1"/>
  <c r="AJ28" i="5"/>
  <c r="AK28" i="5" s="1"/>
  <c r="AJ27" i="5"/>
  <c r="AK27" i="5" s="1"/>
  <c r="AJ26" i="5"/>
  <c r="AK26" i="5" s="1"/>
  <c r="AJ25" i="5"/>
  <c r="AK25" i="5" s="1"/>
  <c r="AJ24" i="5"/>
  <c r="AK24" i="5" s="1"/>
  <c r="AJ23" i="5"/>
  <c r="AK23" i="5" s="1"/>
  <c r="AJ22" i="5"/>
  <c r="AK22" i="5" s="1"/>
  <c r="AJ21" i="5"/>
  <c r="AK21" i="5" s="1"/>
  <c r="AJ20" i="5"/>
  <c r="AK20" i="5" s="1"/>
  <c r="AJ19" i="5"/>
  <c r="AK19" i="5" s="1"/>
  <c r="AJ18" i="5"/>
  <c r="AK18" i="5" s="1"/>
  <c r="AJ17" i="5"/>
  <c r="AK17" i="5" s="1"/>
  <c r="AJ16" i="5"/>
  <c r="AK16" i="5" s="1"/>
  <c r="AJ15" i="5"/>
  <c r="AK15" i="5" s="1"/>
  <c r="AJ14" i="5"/>
  <c r="AK14" i="5" s="1"/>
  <c r="AJ13" i="5"/>
  <c r="AK13" i="5" s="1"/>
  <c r="AJ12" i="5"/>
  <c r="AK12" i="5" s="1"/>
  <c r="AJ11" i="5"/>
  <c r="AK11" i="5" s="1"/>
  <c r="AJ10" i="5"/>
  <c r="AK10" i="5" s="1"/>
  <c r="AJ9" i="5"/>
  <c r="AK9" i="5" s="1"/>
  <c r="AJ8" i="5"/>
  <c r="AK8" i="5" s="1"/>
  <c r="AJ7" i="5"/>
  <c r="AK7" i="5" s="1"/>
  <c r="AJ6" i="5"/>
  <c r="AK6" i="5" s="1"/>
  <c r="AJ5" i="5"/>
  <c r="AK5" i="5" s="1"/>
  <c r="AJ4" i="5"/>
  <c r="AK4" i="5" s="1"/>
  <c r="AJ7" i="3" l="1"/>
  <c r="AJ30" i="4" l="1"/>
  <c r="AJ26" i="4"/>
  <c r="AJ24" i="4"/>
  <c r="AJ25" i="4"/>
  <c r="AK7" i="3" l="1"/>
  <c r="AJ11" i="3" l="1"/>
  <c r="AK11" i="3" s="1"/>
  <c r="AJ21" i="4" l="1"/>
  <c r="AJ8" i="4" l="1"/>
  <c r="AJ32" i="3"/>
  <c r="AK32" i="3" s="1"/>
  <c r="AJ20" i="3"/>
  <c r="AK20" i="3" s="1"/>
  <c r="AJ28" i="3"/>
  <c r="AK28" i="3" s="1"/>
  <c r="AJ21" i="3"/>
  <c r="AK21" i="3" s="1"/>
  <c r="AJ12" i="3"/>
  <c r="AK12" i="3" s="1"/>
  <c r="AJ30" i="3"/>
  <c r="AK30" i="3" s="1"/>
  <c r="AJ23" i="3"/>
  <c r="AK23" i="3" s="1"/>
  <c r="AJ10" i="3"/>
  <c r="AK10" i="3" s="1"/>
  <c r="AJ26" i="3"/>
  <c r="AK26" i="3" s="1"/>
  <c r="AJ14" i="3"/>
  <c r="AK14" i="3" s="1"/>
  <c r="AJ19" i="3"/>
  <c r="AK19" i="3" s="1"/>
  <c r="AJ24" i="3"/>
  <c r="AK24" i="3" s="1"/>
  <c r="AJ27" i="3"/>
  <c r="AK27" i="3" s="1"/>
  <c r="AJ22" i="3"/>
  <c r="AK22" i="3" s="1"/>
  <c r="AJ16" i="3"/>
  <c r="AK16" i="3" s="1"/>
  <c r="AJ18" i="3"/>
  <c r="AK18" i="3" s="1"/>
  <c r="AJ8" i="3"/>
  <c r="AK8" i="3" s="1"/>
  <c r="AJ31" i="3"/>
  <c r="AK31" i="3" s="1"/>
  <c r="AJ29" i="3"/>
  <c r="AK29" i="3" s="1"/>
  <c r="AJ17" i="3"/>
  <c r="AK17" i="3" s="1"/>
  <c r="AJ6" i="3"/>
  <c r="AK6" i="3" s="1"/>
  <c r="AJ13" i="3"/>
  <c r="AK13" i="3" s="1"/>
  <c r="AJ25" i="3"/>
  <c r="AK25" i="3" s="1"/>
  <c r="AJ9" i="3"/>
  <c r="AK9" i="3" s="1"/>
  <c r="AJ15" i="3"/>
  <c r="AK15" i="3" s="1"/>
  <c r="AJ13" i="4"/>
  <c r="AJ18" i="4"/>
  <c r="AJ7" i="4"/>
  <c r="AJ20" i="4"/>
  <c r="AJ23" i="4"/>
  <c r="AK23" i="4" s="1"/>
  <c r="AJ28" i="4"/>
  <c r="AJ10" i="4"/>
  <c r="AJ5" i="4"/>
  <c r="AJ12" i="4"/>
  <c r="AK12" i="4" s="1"/>
  <c r="AJ11" i="4"/>
  <c r="AJ15" i="4"/>
  <c r="AK15" i="4" s="1"/>
  <c r="AJ17" i="4"/>
  <c r="AJ6" i="4"/>
  <c r="AJ14" i="4"/>
  <c r="AK14" i="4" s="1"/>
  <c r="AJ19" i="4"/>
  <c r="AK19" i="4" s="1"/>
  <c r="AJ9" i="4"/>
  <c r="AK9" i="4" s="1"/>
  <c r="AJ16" i="4"/>
  <c r="AK16" i="4" s="1"/>
  <c r="AJ27" i="4"/>
  <c r="AK27" i="4" s="1"/>
  <c r="AJ22" i="4"/>
  <c r="AJ29" i="4"/>
  <c r="AK29" i="4" s="1"/>
  <c r="AK22" i="4" l="1"/>
  <c r="AK6" i="4"/>
  <c r="AK24" i="4"/>
  <c r="AK17" i="4"/>
  <c r="AK11" i="4"/>
  <c r="AK5" i="4"/>
  <c r="AK25" i="4"/>
  <c r="AK10" i="4"/>
  <c r="AK28" i="4"/>
  <c r="AK20" i="4"/>
  <c r="AK21" i="4"/>
  <c r="AK7" i="4"/>
  <c r="AK26" i="4"/>
  <c r="AK18" i="4"/>
  <c r="AK13" i="4"/>
  <c r="AK8" i="4"/>
  <c r="AK30" i="4"/>
</calcChain>
</file>

<file path=xl/sharedStrings.xml><?xml version="1.0" encoding="utf-8"?>
<sst xmlns="http://schemas.openxmlformats.org/spreadsheetml/2006/main" count="512" uniqueCount="113">
  <si>
    <t>Capitais</t>
  </si>
  <si>
    <t>Formato das informações</t>
  </si>
  <si>
    <t>Legislação</t>
  </si>
  <si>
    <t>Controle Social</t>
  </si>
  <si>
    <t>Pontuação final</t>
  </si>
  <si>
    <t>Resultado</t>
  </si>
  <si>
    <t>Informações Essenciais</t>
  </si>
  <si>
    <t>Informações desejáveis</t>
  </si>
  <si>
    <t>Dados abertos</t>
  </si>
  <si>
    <t>Legislação Específica</t>
  </si>
  <si>
    <t>Destaque para o portal</t>
  </si>
  <si>
    <t>Ouvidoria</t>
  </si>
  <si>
    <t>Transparência Passiva</t>
  </si>
  <si>
    <t>Órgão coletivo</t>
  </si>
  <si>
    <t>Estados</t>
  </si>
  <si>
    <t>Informações Disponíveis</t>
  </si>
  <si>
    <t>Destaque para as contratações</t>
  </si>
  <si>
    <t>Site específico</t>
  </si>
  <si>
    <t xml:space="preserve">Nome do/a contratado/a </t>
  </si>
  <si>
    <t xml:space="preserve">Número do CPF ou CNPJ </t>
  </si>
  <si>
    <t xml:space="preserve">Valor total e unitário </t>
  </si>
  <si>
    <t xml:space="preserve">Prazo contratual </t>
  </si>
  <si>
    <t xml:space="preserve">Nº e íntegra do processo </t>
  </si>
  <si>
    <t xml:space="preserve">Data de celebração </t>
  </si>
  <si>
    <t xml:space="preserve">Órgão contratante </t>
  </si>
  <si>
    <t>Quantidade</t>
  </si>
  <si>
    <t xml:space="preserve">Descrição do bem ou serviço </t>
  </si>
  <si>
    <t xml:space="preserve">Local da execução </t>
  </si>
  <si>
    <t>Edital e fases da licitação</t>
  </si>
  <si>
    <t xml:space="preserve">Forma/modalidade da contratação </t>
  </si>
  <si>
    <t>Dados publicados em formato aberto</t>
  </si>
  <si>
    <t>Download</t>
  </si>
  <si>
    <t>Mecanismo de  busca</t>
  </si>
  <si>
    <t>Download da íntegra do contrato</t>
  </si>
  <si>
    <t>Dicionário de Dados</t>
  </si>
  <si>
    <t>Legislação específica no estado/município</t>
  </si>
  <si>
    <t>Legislação específica disponível no portal</t>
  </si>
  <si>
    <t>Contratações acompanhadas por órgãos de controle</t>
  </si>
  <si>
    <t>Informações e orientações aos gestores responsáveis por contratações</t>
  </si>
  <si>
    <t>Repositório com legislações de enfrentamento à Covid19</t>
  </si>
  <si>
    <t>Portal oficial do governo</t>
  </si>
  <si>
    <t>Portal Covid19 ou Portal da Sec. de Saúde</t>
  </si>
  <si>
    <t>Portal da Transparência ou órgão de controle</t>
  </si>
  <si>
    <t>Redes sociais</t>
  </si>
  <si>
    <t>Link para Ouvidoria</t>
  </si>
  <si>
    <t>Denúncia anônima</t>
  </si>
  <si>
    <t>Assunto - Covid19</t>
  </si>
  <si>
    <t>Link para eSIC</t>
  </si>
  <si>
    <t>Pedido de acesso sigiloso</t>
  </si>
  <si>
    <t xml:space="preserve">Conselho ou comissão </t>
  </si>
  <si>
    <t>Espírito Santo</t>
  </si>
  <si>
    <t>Distrito Federal</t>
  </si>
  <si>
    <t>Goiás</t>
  </si>
  <si>
    <t>Paraná</t>
  </si>
  <si>
    <t>Ceará</t>
  </si>
  <si>
    <t>Maranhão</t>
  </si>
  <si>
    <t>Rondônia</t>
  </si>
  <si>
    <t>Santa Catarina</t>
  </si>
  <si>
    <t>Paraíba</t>
  </si>
  <si>
    <t>Amazonas</t>
  </si>
  <si>
    <t>Mato Grosso</t>
  </si>
  <si>
    <t>Minas Gerais</t>
  </si>
  <si>
    <t>Mato Grosso do Sul</t>
  </si>
  <si>
    <t>Pernambuco</t>
  </si>
  <si>
    <t>Amapá</t>
  </si>
  <si>
    <t>Tocantins</t>
  </si>
  <si>
    <t>Bahia</t>
  </si>
  <si>
    <t>Piauí</t>
  </si>
  <si>
    <t>Alagoas</t>
  </si>
  <si>
    <t>Rio Grande do Sul</t>
  </si>
  <si>
    <t>Rio Grande do Norte</t>
  </si>
  <si>
    <t>Sergipe</t>
  </si>
  <si>
    <t>Pará</t>
  </si>
  <si>
    <t>Rio de Janeiro</t>
  </si>
  <si>
    <t>Acre</t>
  </si>
  <si>
    <t>São Paulo</t>
  </si>
  <si>
    <t>Roraima</t>
  </si>
  <si>
    <t xml:space="preserve"> </t>
  </si>
  <si>
    <t xml:space="preserve">Legislação </t>
  </si>
  <si>
    <t>Contratações acompanhadas por órgão de controle</t>
  </si>
  <si>
    <t>João Pessoa</t>
  </si>
  <si>
    <t>Goiânia</t>
  </si>
  <si>
    <t>Rio Branco</t>
  </si>
  <si>
    <t>Fortaleza</t>
  </si>
  <si>
    <t>Vitória</t>
  </si>
  <si>
    <t>Recife</t>
  </si>
  <si>
    <t>Salvador</t>
  </si>
  <si>
    <t>Aracaju</t>
  </si>
  <si>
    <t>Palmas</t>
  </si>
  <si>
    <t xml:space="preserve">Cuiabá </t>
  </si>
  <si>
    <t>Belo Horizonte</t>
  </si>
  <si>
    <t>Campo Grande</t>
  </si>
  <si>
    <t>Porto Velho</t>
  </si>
  <si>
    <t>São Luís</t>
  </si>
  <si>
    <t>Maceió</t>
  </si>
  <si>
    <t>Porto Alegre</t>
  </si>
  <si>
    <t>Teresina</t>
  </si>
  <si>
    <t>Boa Vista</t>
  </si>
  <si>
    <t>Manaus</t>
  </si>
  <si>
    <t>Macapá</t>
  </si>
  <si>
    <t>Curitiba</t>
  </si>
  <si>
    <t>Natal</t>
  </si>
  <si>
    <t>Florianópolis</t>
  </si>
  <si>
    <t>Belém</t>
  </si>
  <si>
    <t xml:space="preserve">João Pessoa </t>
  </si>
  <si>
    <t>Bom</t>
  </si>
  <si>
    <t xml:space="preserve">Florianópolis </t>
  </si>
  <si>
    <t xml:space="preserve">Paraíba </t>
  </si>
  <si>
    <t xml:space="preserve">Paraná </t>
  </si>
  <si>
    <t xml:space="preserve">Legislação específica </t>
  </si>
  <si>
    <t>Portal Covid19 ou Portal do Min. da Saúde</t>
  </si>
  <si>
    <t>Regular</t>
  </si>
  <si>
    <t>Governo Federal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</si>
</sst>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rgb="FFFFFFFF"/>
      <name val="Corbel"/>
      <family val="2"/>
    </font>
    <font>
      <sz val="11"/>
      <color theme="1"/>
      <name val="Corbel"/>
      <family val="2"/>
    </font>
    <font>
      <sz val="9"/>
      <color theme="1"/>
      <name val="Corbel"/>
      <family val="2"/>
    </font>
    <font>
      <sz val="11"/>
      <color rgb="FFFFFFFF"/>
      <name val="Calibri"/>
      <family val="2"/>
      <scheme val="minor"/>
    </font>
    <font>
      <sz val="11"/>
      <color rgb="FFFFFFFF"/>
      <name val="Corbel"/>
    </font>
    <font>
      <sz val="11"/>
      <color rgb="FF000000"/>
      <name val="Calibri"/>
      <family val="2"/>
      <scheme val="minor"/>
    </font>
    <font>
      <sz val="11"/>
      <color theme="1"/>
      <name val="Corbel"/>
    </font>
    <font>
      <sz val="9"/>
      <color theme="1"/>
      <name val="Corbel"/>
    </font>
    <font>
      <b/>
      <sz val="11"/>
      <color rgb="FF000000"/>
      <name val="Corbel"/>
      <family val="2"/>
    </font>
    <font>
      <sz val="11"/>
      <color rgb="FF000000"/>
      <name val="Calibri"/>
    </font>
    <font>
      <b/>
      <sz val="11"/>
      <color rgb="FF000000"/>
      <name val="Corbel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orbel"/>
      <family val="2"/>
    </font>
    <font>
      <sz val="11"/>
      <name val="Calibri"/>
      <family val="2"/>
      <scheme val="minor"/>
    </font>
    <font>
      <b/>
      <sz val="11"/>
      <name val="Corbel"/>
    </font>
    <font>
      <b/>
      <sz val="1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80600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79">
    <xf numFmtId="0" fontId="0" fillId="0" borderId="0" xfId="0"/>
    <xf numFmtId="0" fontId="2" fillId="13" borderId="0" xfId="0" applyFont="1" applyFill="1" applyAlignment="1">
      <alignment horizontal="center"/>
    </xf>
    <xf numFmtId="0" fontId="3" fillId="0" borderId="0" xfId="0" applyFont="1" applyAlignment="1">
      <alignment wrapText="1"/>
    </xf>
    <xf numFmtId="0" fontId="3" fillId="0" borderId="0" xfId="0" applyFont="1"/>
    <xf numFmtId="0" fontId="0" fillId="0" borderId="0" xfId="0" applyFill="1"/>
    <xf numFmtId="0" fontId="7" fillId="13" borderId="0" xfId="0" applyFont="1" applyFill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/>
    <xf numFmtId="0" fontId="6" fillId="0" borderId="0" xfId="0" applyFont="1" applyFill="1" applyAlignment="1">
      <alignment horizontal="center" vertical="center"/>
    </xf>
    <xf numFmtId="0" fontId="7" fillId="9" borderId="0" xfId="0" applyFont="1" applyFill="1" applyAlignment="1">
      <alignment vertical="center"/>
    </xf>
    <xf numFmtId="0" fontId="7" fillId="9" borderId="0" xfId="0" applyFont="1" applyFill="1" applyAlignment="1">
      <alignment horizontal="center" vertical="center"/>
    </xf>
    <xf numFmtId="0" fontId="1" fillId="14" borderId="0" xfId="0" applyFont="1" applyFill="1" applyAlignment="1">
      <alignment horizontal="center"/>
    </xf>
    <xf numFmtId="0" fontId="3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9" fillId="0" borderId="0" xfId="0" applyFont="1" applyFill="1"/>
    <xf numFmtId="0" fontId="10" fillId="0" borderId="0" xfId="0" applyFont="1" applyFill="1" applyAlignment="1">
      <alignment horizontal="right"/>
    </xf>
    <xf numFmtId="2" fontId="6" fillId="0" borderId="0" xfId="0" applyNumberFormat="1" applyFont="1" applyFill="1" applyAlignment="1">
      <alignment horizontal="center" vertical="center"/>
    </xf>
    <xf numFmtId="0" fontId="6" fillId="0" borderId="0" xfId="0" applyFont="1" applyFill="1"/>
    <xf numFmtId="164" fontId="10" fillId="0" borderId="0" xfId="0" applyNumberFormat="1" applyFont="1" applyFill="1" applyAlignment="1">
      <alignment horizontal="right"/>
    </xf>
    <xf numFmtId="164" fontId="6" fillId="0" borderId="0" xfId="0" applyNumberFormat="1" applyFont="1" applyFill="1" applyAlignment="1">
      <alignment horizontal="center" vertical="center"/>
    </xf>
    <xf numFmtId="0" fontId="11" fillId="0" borderId="0" xfId="0" applyFont="1" applyFill="1"/>
    <xf numFmtId="0" fontId="10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9" fillId="0" borderId="0" xfId="0" applyFont="1" applyFill="1" applyAlignment="1">
      <alignment vertical="top"/>
    </xf>
    <xf numFmtId="0" fontId="10" fillId="0" borderId="0" xfId="0" applyFont="1" applyFill="1" applyAlignment="1">
      <alignment horizontal="center" vertical="top"/>
    </xf>
    <xf numFmtId="0" fontId="11" fillId="0" borderId="0" xfId="0" applyFont="1" applyFill="1" applyAlignment="1">
      <alignment horizontal="left"/>
    </xf>
    <xf numFmtId="0" fontId="0" fillId="0" borderId="0" xfId="0" applyFill="1" applyAlignment="1">
      <alignment horizontal="center"/>
    </xf>
    <xf numFmtId="0" fontId="13" fillId="0" borderId="0" xfId="1" applyFill="1"/>
    <xf numFmtId="0" fontId="13" fillId="0" borderId="0" xfId="1" applyFill="1" applyAlignment="1">
      <alignment wrapText="1"/>
    </xf>
    <xf numFmtId="0" fontId="13" fillId="0" borderId="0" xfId="1" applyFill="1" applyAlignment="1"/>
    <xf numFmtId="0" fontId="4" fillId="0" borderId="0" xfId="0" applyFont="1" applyFill="1" applyAlignment="1">
      <alignment horizontal="center"/>
    </xf>
    <xf numFmtId="0" fontId="9" fillId="0" borderId="0" xfId="0" applyFont="1"/>
    <xf numFmtId="0" fontId="6" fillId="0" borderId="0" xfId="0" applyFont="1"/>
    <xf numFmtId="2" fontId="6" fillId="0" borderId="0" xfId="0" applyNumberFormat="1" applyFont="1" applyAlignment="1">
      <alignment horizontal="center" vertical="center"/>
    </xf>
    <xf numFmtId="0" fontId="14" fillId="0" borderId="0" xfId="1" applyFont="1" applyFill="1"/>
    <xf numFmtId="0" fontId="11" fillId="0" borderId="0" xfId="0" applyFont="1"/>
    <xf numFmtId="0" fontId="15" fillId="0" borderId="0" xfId="0" applyFont="1"/>
    <xf numFmtId="0" fontId="14" fillId="0" borderId="0" xfId="1" applyFont="1" applyFill="1" applyAlignment="1"/>
    <xf numFmtId="0" fontId="9" fillId="0" borderId="0" xfId="0" applyFont="1" applyAlignment="1">
      <alignment vertical="top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1" fillId="14" borderId="0" xfId="0" applyFont="1" applyFill="1" applyAlignment="1"/>
    <xf numFmtId="0" fontId="6" fillId="0" borderId="0" xfId="0" applyFont="1" applyAlignment="1">
      <alignment horizontal="center"/>
    </xf>
    <xf numFmtId="0" fontId="17" fillId="0" borderId="0" xfId="0" applyFont="1"/>
    <xf numFmtId="0" fontId="18" fillId="0" borderId="0" xfId="0" applyFont="1"/>
    <xf numFmtId="2" fontId="18" fillId="0" borderId="0" xfId="0" applyNumberFormat="1" applyFont="1" applyAlignment="1">
      <alignment horizontal="center" vertical="center"/>
    </xf>
    <xf numFmtId="0" fontId="19" fillId="0" borderId="0" xfId="0" applyFont="1"/>
    <xf numFmtId="0" fontId="20" fillId="0" borderId="0" xfId="0" applyFont="1"/>
    <xf numFmtId="0" fontId="17" fillId="0" borderId="0" xfId="0" applyFont="1" applyAlignment="1">
      <alignment vertical="top"/>
    </xf>
    <xf numFmtId="0" fontId="16" fillId="0" borderId="0" xfId="0" applyFont="1"/>
    <xf numFmtId="0" fontId="1" fillId="14" borderId="0" xfId="0" applyFont="1" applyFill="1" applyAlignment="1">
      <alignment horizontal="left"/>
    </xf>
    <xf numFmtId="0" fontId="2" fillId="12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7" fillId="8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1" fillId="14" borderId="0" xfId="0" applyFont="1" applyFill="1" applyAlignment="1"/>
    <xf numFmtId="0" fontId="1" fillId="14" borderId="0" xfId="0" applyFont="1" applyFill="1"/>
    <xf numFmtId="0" fontId="5" fillId="14" borderId="0" xfId="0" applyFont="1" applyFill="1" applyAlignment="1">
      <alignment horizontal="left"/>
    </xf>
    <xf numFmtId="0" fontId="7" fillId="10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7" fillId="12" borderId="0" xfId="0" applyFont="1" applyFill="1" applyAlignment="1">
      <alignment horizontal="center"/>
    </xf>
    <xf numFmtId="0" fontId="7" fillId="4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11" borderId="0" xfId="0" applyFont="1" applyFill="1" applyAlignment="1">
      <alignment horizontal="center"/>
    </xf>
    <xf numFmtId="0" fontId="7" fillId="6" borderId="0" xfId="0" applyFont="1" applyFill="1" applyAlignment="1">
      <alignment horizontal="center"/>
    </xf>
    <xf numFmtId="0" fontId="7" fillId="3" borderId="0" xfId="0" applyFont="1" applyFill="1" applyAlignment="1">
      <alignment horizontal="center"/>
    </xf>
  </cellXfs>
  <cellStyles count="2">
    <cellStyle name="Hiperlink" xfId="1" builtinId="8"/>
    <cellStyle name="Normal" xfId="0" builtinId="0"/>
  </cellStyles>
  <dxfs count="140"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  <dxf>
      <font>
        <color auto="1"/>
      </font>
      <fill>
        <patternFill>
          <bgColor theme="9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3512A-264C-45CB-A64E-B06C2ADCA8E0}">
  <dimension ref="A1:AM34"/>
  <sheetViews>
    <sheetView topLeftCell="A3" workbookViewId="0">
      <selection activeCell="D12" sqref="D12"/>
    </sheetView>
  </sheetViews>
  <sheetFormatPr defaultRowHeight="14.5" x14ac:dyDescent="0.35"/>
  <cols>
    <col min="1" max="1" width="18.81640625" customWidth="1"/>
    <col min="2" max="2" width="11.1796875" style="13" customWidth="1"/>
    <col min="3" max="3" width="10.54296875" customWidth="1"/>
    <col min="4" max="4" width="10.7265625" customWidth="1"/>
    <col min="5" max="5" width="10" customWidth="1"/>
    <col min="6" max="6" width="10.1796875" customWidth="1"/>
    <col min="7" max="7" width="10.54296875" customWidth="1"/>
    <col min="8" max="8" width="12.453125" customWidth="1"/>
    <col min="10" max="10" width="12.1796875" customWidth="1"/>
    <col min="12" max="12" width="14.81640625" customWidth="1"/>
    <col min="13" max="13" width="10.54296875" customWidth="1"/>
    <col min="14" max="14" width="14.453125" customWidth="1"/>
    <col min="17" max="17" width="11.81640625" customWidth="1"/>
    <col min="20" max="20" width="13.7265625" customWidth="1"/>
    <col min="21" max="21" width="11.54296875" customWidth="1"/>
    <col min="22" max="22" width="15.26953125" customWidth="1"/>
    <col min="23" max="24" width="16.81640625" customWidth="1"/>
    <col min="26" max="26" width="11.1796875" customWidth="1"/>
    <col min="27" max="27" width="12.7265625" customWidth="1"/>
    <col min="35" max="35" width="19.453125" customWidth="1"/>
    <col min="36" max="36" width="18.26953125" customWidth="1"/>
    <col min="37" max="37" width="13.81640625" bestFit="1" customWidth="1"/>
    <col min="38" max="38" width="9.453125" style="4" customWidth="1"/>
  </cols>
  <sheetData>
    <row r="1" spans="1:38" x14ac:dyDescent="0.35">
      <c r="A1" s="44" t="s">
        <v>0</v>
      </c>
      <c r="B1" s="11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5" t="s">
        <v>1</v>
      </c>
      <c r="P1" s="55"/>
      <c r="Q1" s="55"/>
      <c r="R1" s="55"/>
      <c r="S1" s="39"/>
      <c r="T1" s="63" t="s">
        <v>2</v>
      </c>
      <c r="U1" s="63"/>
      <c r="V1" s="63"/>
      <c r="W1" s="63"/>
      <c r="X1" s="42"/>
      <c r="Y1" s="64" t="s">
        <v>3</v>
      </c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2" t="s">
        <v>4</v>
      </c>
      <c r="AK1" s="62" t="s">
        <v>5</v>
      </c>
    </row>
    <row r="2" spans="1:38" x14ac:dyDescent="0.35">
      <c r="A2" s="44"/>
      <c r="B2" s="11"/>
      <c r="C2" s="59" t="s">
        <v>6</v>
      </c>
      <c r="D2" s="59"/>
      <c r="E2" s="59"/>
      <c r="F2" s="59"/>
      <c r="G2" s="59"/>
      <c r="H2" s="57" t="s">
        <v>7</v>
      </c>
      <c r="I2" s="57"/>
      <c r="J2" s="57"/>
      <c r="K2" s="57"/>
      <c r="L2" s="57"/>
      <c r="M2" s="57"/>
      <c r="N2" s="57"/>
      <c r="O2" s="56" t="s">
        <v>8</v>
      </c>
      <c r="P2" s="56"/>
      <c r="Q2" s="56"/>
      <c r="R2" s="56"/>
      <c r="S2" s="40"/>
      <c r="T2" s="60" t="s">
        <v>9</v>
      </c>
      <c r="U2" s="60"/>
      <c r="V2" s="60"/>
      <c r="W2" s="60"/>
      <c r="X2" s="41"/>
      <c r="Y2" s="65" t="s">
        <v>10</v>
      </c>
      <c r="Z2" s="65"/>
      <c r="AA2" s="65"/>
      <c r="AB2" s="65"/>
      <c r="AC2" s="66" t="s">
        <v>11</v>
      </c>
      <c r="AD2" s="66"/>
      <c r="AE2" s="66"/>
      <c r="AF2" s="54" t="s">
        <v>12</v>
      </c>
      <c r="AG2" s="54"/>
      <c r="AH2" s="54"/>
      <c r="AI2" s="1" t="s">
        <v>13</v>
      </c>
      <c r="AJ2" s="62"/>
      <c r="AK2" s="62"/>
    </row>
    <row r="3" spans="1:38" x14ac:dyDescent="0.35">
      <c r="A3" s="53" t="s">
        <v>14</v>
      </c>
      <c r="B3" s="58" t="s">
        <v>15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5" t="s">
        <v>1</v>
      </c>
      <c r="P3" s="55"/>
      <c r="Q3" s="55"/>
      <c r="R3" s="55"/>
      <c r="S3" s="55"/>
      <c r="T3" s="61" t="s">
        <v>2</v>
      </c>
      <c r="U3" s="61"/>
      <c r="V3" s="61"/>
      <c r="W3" s="61"/>
      <c r="X3" s="61"/>
      <c r="Y3" s="64" t="s">
        <v>3</v>
      </c>
      <c r="Z3" s="64"/>
      <c r="AA3" s="64"/>
      <c r="AB3" s="64"/>
      <c r="AC3" s="64"/>
      <c r="AD3" s="64"/>
      <c r="AE3" s="64"/>
      <c r="AF3" s="64"/>
      <c r="AG3" s="64"/>
      <c r="AH3" s="64"/>
      <c r="AI3" s="64"/>
      <c r="AJ3" s="62" t="s">
        <v>4</v>
      </c>
      <c r="AK3" s="62" t="s">
        <v>5</v>
      </c>
      <c r="AL3" s="30"/>
    </row>
    <row r="4" spans="1:38" x14ac:dyDescent="0.35">
      <c r="A4" s="53"/>
      <c r="B4" s="59" t="s">
        <v>6</v>
      </c>
      <c r="C4" s="59"/>
      <c r="D4" s="59"/>
      <c r="E4" s="59"/>
      <c r="F4" s="59"/>
      <c r="G4" s="59"/>
      <c r="H4" s="57" t="s">
        <v>7</v>
      </c>
      <c r="I4" s="57"/>
      <c r="J4" s="57"/>
      <c r="K4" s="57"/>
      <c r="L4" s="57"/>
      <c r="M4" s="57"/>
      <c r="N4" s="57"/>
      <c r="O4" s="56" t="s">
        <v>8</v>
      </c>
      <c r="P4" s="56"/>
      <c r="Q4" s="56"/>
      <c r="R4" s="56"/>
      <c r="S4" s="56"/>
      <c r="T4" s="60"/>
      <c r="U4" s="60"/>
      <c r="V4" s="60"/>
      <c r="W4" s="60"/>
      <c r="X4" s="60"/>
      <c r="Y4" s="65" t="s">
        <v>16</v>
      </c>
      <c r="Z4" s="65"/>
      <c r="AA4" s="65"/>
      <c r="AB4" s="65"/>
      <c r="AC4" s="66" t="s">
        <v>11</v>
      </c>
      <c r="AD4" s="66"/>
      <c r="AE4" s="66"/>
      <c r="AF4" s="54" t="s">
        <v>12</v>
      </c>
      <c r="AG4" s="54"/>
      <c r="AH4" s="54"/>
      <c r="AI4" s="1" t="s">
        <v>13</v>
      </c>
      <c r="AJ4" s="62"/>
      <c r="AK4" s="62"/>
      <c r="AL4" s="30"/>
    </row>
    <row r="5" spans="1:38" ht="59.25" customHeight="1" x14ac:dyDescent="0.35">
      <c r="A5" s="53"/>
      <c r="B5" s="12" t="s">
        <v>17</v>
      </c>
      <c r="C5" s="2" t="s">
        <v>18</v>
      </c>
      <c r="D5" s="2" t="s">
        <v>19</v>
      </c>
      <c r="E5" s="2" t="s">
        <v>20</v>
      </c>
      <c r="F5" s="2" t="s">
        <v>21</v>
      </c>
      <c r="G5" s="2" t="s">
        <v>22</v>
      </c>
      <c r="H5" s="2" t="s">
        <v>23</v>
      </c>
      <c r="I5" s="2" t="s">
        <v>24</v>
      </c>
      <c r="J5" s="2" t="s">
        <v>25</v>
      </c>
      <c r="K5" s="2" t="s">
        <v>26</v>
      </c>
      <c r="L5" s="2" t="s">
        <v>27</v>
      </c>
      <c r="M5" s="2" t="s">
        <v>28</v>
      </c>
      <c r="N5" s="2" t="s">
        <v>29</v>
      </c>
      <c r="O5" s="2" t="s">
        <v>30</v>
      </c>
      <c r="P5" s="3" t="s">
        <v>31</v>
      </c>
      <c r="Q5" s="2" t="s">
        <v>32</v>
      </c>
      <c r="R5" s="2" t="s">
        <v>33</v>
      </c>
      <c r="S5" s="2" t="s">
        <v>34</v>
      </c>
      <c r="T5" s="2" t="s">
        <v>35</v>
      </c>
      <c r="U5" s="2" t="s">
        <v>36</v>
      </c>
      <c r="V5" s="2" t="s">
        <v>37</v>
      </c>
      <c r="W5" s="2" t="s">
        <v>38</v>
      </c>
      <c r="X5" s="2" t="s">
        <v>39</v>
      </c>
      <c r="Y5" s="2" t="s">
        <v>40</v>
      </c>
      <c r="Z5" s="2" t="s">
        <v>41</v>
      </c>
      <c r="AA5" s="2" t="s">
        <v>42</v>
      </c>
      <c r="AB5" s="2" t="s">
        <v>43</v>
      </c>
      <c r="AC5" s="2" t="s">
        <v>44</v>
      </c>
      <c r="AD5" s="2" t="s">
        <v>45</v>
      </c>
      <c r="AE5" s="2" t="s">
        <v>46</v>
      </c>
      <c r="AF5" s="2" t="s">
        <v>47</v>
      </c>
      <c r="AG5" s="2" t="s">
        <v>48</v>
      </c>
      <c r="AH5" s="2" t="s">
        <v>46</v>
      </c>
      <c r="AI5" s="2" t="s">
        <v>49</v>
      </c>
    </row>
    <row r="6" spans="1:38" s="17" customFormat="1" x14ac:dyDescent="0.35">
      <c r="A6" s="14" t="s">
        <v>50</v>
      </c>
      <c r="B6" s="21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0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  <c r="Z6" s="8">
        <v>1</v>
      </c>
      <c r="AA6" s="8">
        <v>1</v>
      </c>
      <c r="AB6" s="8">
        <v>1</v>
      </c>
      <c r="AC6" s="8">
        <v>1</v>
      </c>
      <c r="AD6" s="8">
        <v>1</v>
      </c>
      <c r="AE6" s="8">
        <v>1</v>
      </c>
      <c r="AF6" s="8">
        <v>1</v>
      </c>
      <c r="AG6" s="8">
        <v>1</v>
      </c>
      <c r="AH6" s="8">
        <v>1</v>
      </c>
      <c r="AI6" s="8">
        <v>1</v>
      </c>
      <c r="AJ6" s="16">
        <f t="shared" ref="AJ6:AJ32" si="0">(((SUM(B6:G6)*4)+(SUM(H6:N6)*2)+(SUM(O6:S6)*4)+(SUM(T6:X6)*2)+(SUM(Y6:AI6)))/79)*100</f>
        <v>97.468354430379748</v>
      </c>
      <c r="AK6" s="17" t="str">
        <f t="shared" ref="AK6:AK11" si="1">IF(AND(AJ6&lt;=100,AJ6&gt;=80),"Ótimo",IF(AND(AJ6&lt;=79,AJ6&gt;=60),"Bom",IF(AND(AJ6&lt;=59,AJ6&gt;=40),"Regular",IF(AND(AJ6&lt;=39,AJ6&gt;=20),"Ruim",IF(AND(AJ6&lt;=19,AJ6&gt;=0),"Péssimo","")))))</f>
        <v>Ótimo</v>
      </c>
      <c r="AL6" s="27"/>
    </row>
    <row r="7" spans="1:38" s="17" customFormat="1" x14ac:dyDescent="0.35">
      <c r="A7" s="14" t="s">
        <v>51</v>
      </c>
      <c r="B7" s="22">
        <v>1</v>
      </c>
      <c r="C7" s="8">
        <v>1</v>
      </c>
      <c r="D7" s="8">
        <v>1</v>
      </c>
      <c r="E7" s="8">
        <v>1</v>
      </c>
      <c r="F7" s="8">
        <v>1</v>
      </c>
      <c r="G7" s="8">
        <v>0.5</v>
      </c>
      <c r="H7" s="8">
        <v>1</v>
      </c>
      <c r="I7" s="8">
        <v>1</v>
      </c>
      <c r="J7" s="8">
        <v>1</v>
      </c>
      <c r="K7" s="8">
        <v>1</v>
      </c>
      <c r="L7" s="8">
        <v>0</v>
      </c>
      <c r="M7" s="8">
        <v>0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  <c r="Z7" s="8">
        <v>1</v>
      </c>
      <c r="AA7" s="8">
        <v>1</v>
      </c>
      <c r="AB7" s="8">
        <v>0</v>
      </c>
      <c r="AC7" s="8">
        <v>1</v>
      </c>
      <c r="AD7" s="8">
        <v>1</v>
      </c>
      <c r="AE7" s="8">
        <v>1</v>
      </c>
      <c r="AF7" s="8">
        <v>1</v>
      </c>
      <c r="AG7" s="8">
        <v>0</v>
      </c>
      <c r="AH7" s="8">
        <v>0</v>
      </c>
      <c r="AI7" s="8">
        <v>1</v>
      </c>
      <c r="AJ7" s="16">
        <f t="shared" si="0"/>
        <v>88.60759493670885</v>
      </c>
      <c r="AK7" s="17" t="str">
        <f t="shared" si="1"/>
        <v>Ótimo</v>
      </c>
      <c r="AL7" s="27"/>
    </row>
    <row r="8" spans="1:38" s="17" customFormat="1" x14ac:dyDescent="0.35">
      <c r="A8" s="14" t="s">
        <v>52</v>
      </c>
      <c r="B8" s="21">
        <v>0.5</v>
      </c>
      <c r="C8" s="8">
        <v>1</v>
      </c>
      <c r="D8" s="8">
        <v>1</v>
      </c>
      <c r="E8" s="8">
        <v>1</v>
      </c>
      <c r="F8" s="8">
        <v>1</v>
      </c>
      <c r="G8" s="8">
        <v>0.5</v>
      </c>
      <c r="H8" s="8">
        <v>1</v>
      </c>
      <c r="I8" s="8">
        <v>1</v>
      </c>
      <c r="J8" s="8">
        <v>1</v>
      </c>
      <c r="K8" s="8">
        <v>1</v>
      </c>
      <c r="L8" s="8">
        <v>0</v>
      </c>
      <c r="M8" s="8">
        <v>1</v>
      </c>
      <c r="N8" s="8">
        <v>1</v>
      </c>
      <c r="O8" s="8">
        <v>1</v>
      </c>
      <c r="P8" s="8">
        <v>1</v>
      </c>
      <c r="Q8" s="8">
        <v>1</v>
      </c>
      <c r="R8" s="8">
        <v>1</v>
      </c>
      <c r="S8" s="8">
        <v>1</v>
      </c>
      <c r="T8" s="8">
        <v>1</v>
      </c>
      <c r="U8" s="8">
        <v>0</v>
      </c>
      <c r="V8" s="8">
        <v>1</v>
      </c>
      <c r="W8" s="8">
        <v>0</v>
      </c>
      <c r="X8" s="8">
        <v>1</v>
      </c>
      <c r="Y8" s="8">
        <v>1</v>
      </c>
      <c r="Z8" s="8">
        <v>1</v>
      </c>
      <c r="AA8" s="8">
        <v>1</v>
      </c>
      <c r="AB8" s="8">
        <v>0</v>
      </c>
      <c r="AC8" s="8">
        <v>1</v>
      </c>
      <c r="AD8" s="8">
        <v>1</v>
      </c>
      <c r="AE8" s="8">
        <v>1</v>
      </c>
      <c r="AF8" s="8">
        <v>1</v>
      </c>
      <c r="AG8" s="8">
        <v>1</v>
      </c>
      <c r="AH8" s="8">
        <v>1</v>
      </c>
      <c r="AI8" s="8">
        <v>0</v>
      </c>
      <c r="AJ8" s="16">
        <f t="shared" si="0"/>
        <v>84.810126582278471</v>
      </c>
      <c r="AK8" s="17" t="str">
        <f t="shared" si="1"/>
        <v>Ótimo</v>
      </c>
      <c r="AL8" s="27"/>
    </row>
    <row r="9" spans="1:38" s="17" customFormat="1" ht="15" customHeight="1" x14ac:dyDescent="0.35">
      <c r="A9" s="14" t="s">
        <v>53</v>
      </c>
      <c r="B9" s="21">
        <v>1</v>
      </c>
      <c r="C9" s="8">
        <v>1</v>
      </c>
      <c r="D9" s="8">
        <v>1</v>
      </c>
      <c r="E9" s="8">
        <v>1</v>
      </c>
      <c r="F9" s="8">
        <v>1</v>
      </c>
      <c r="G9" s="8">
        <v>0.5</v>
      </c>
      <c r="H9" s="8">
        <v>1</v>
      </c>
      <c r="I9" s="8">
        <v>1</v>
      </c>
      <c r="J9" s="8">
        <v>1</v>
      </c>
      <c r="K9" s="8">
        <v>1</v>
      </c>
      <c r="L9" s="8">
        <v>0</v>
      </c>
      <c r="M9" s="8">
        <v>1</v>
      </c>
      <c r="N9" s="8">
        <v>1</v>
      </c>
      <c r="O9" s="8">
        <v>1</v>
      </c>
      <c r="P9" s="8">
        <v>1</v>
      </c>
      <c r="Q9" s="8">
        <v>1</v>
      </c>
      <c r="R9" s="8">
        <v>0.5</v>
      </c>
      <c r="S9" s="8">
        <v>0</v>
      </c>
      <c r="T9" s="8">
        <v>1</v>
      </c>
      <c r="U9" s="8">
        <v>1</v>
      </c>
      <c r="V9" s="8">
        <v>1</v>
      </c>
      <c r="W9" s="8">
        <v>1</v>
      </c>
      <c r="X9" s="8">
        <v>1</v>
      </c>
      <c r="Y9" s="8">
        <v>1</v>
      </c>
      <c r="Z9" s="8">
        <v>1</v>
      </c>
      <c r="AA9" s="8">
        <v>1</v>
      </c>
      <c r="AB9" s="8">
        <v>0</v>
      </c>
      <c r="AC9" s="8">
        <v>1</v>
      </c>
      <c r="AD9" s="8">
        <v>1</v>
      </c>
      <c r="AE9" s="8">
        <v>0</v>
      </c>
      <c r="AF9" s="8">
        <v>1</v>
      </c>
      <c r="AG9" s="8">
        <v>0</v>
      </c>
      <c r="AH9" s="8">
        <v>0</v>
      </c>
      <c r="AI9" s="8">
        <v>0</v>
      </c>
      <c r="AJ9" s="16">
        <f t="shared" si="0"/>
        <v>81.012658227848107</v>
      </c>
      <c r="AK9" s="17" t="str">
        <f t="shared" si="1"/>
        <v>Ótimo</v>
      </c>
      <c r="AL9" s="28"/>
    </row>
    <row r="10" spans="1:38" s="17" customFormat="1" ht="15" customHeight="1" x14ac:dyDescent="0.35">
      <c r="A10" s="14" t="s">
        <v>54</v>
      </c>
      <c r="B10" s="22">
        <v>0.5</v>
      </c>
      <c r="C10" s="8">
        <v>1</v>
      </c>
      <c r="D10" s="8">
        <v>1</v>
      </c>
      <c r="E10" s="8">
        <v>0.5</v>
      </c>
      <c r="F10" s="8">
        <v>0</v>
      </c>
      <c r="G10" s="8">
        <v>1</v>
      </c>
      <c r="H10" s="8">
        <v>0</v>
      </c>
      <c r="I10" s="8">
        <v>1</v>
      </c>
      <c r="J10" s="8">
        <v>0</v>
      </c>
      <c r="K10" s="8">
        <v>1</v>
      </c>
      <c r="L10" s="8">
        <v>0</v>
      </c>
      <c r="M10" s="8">
        <v>1</v>
      </c>
      <c r="N10" s="8">
        <v>1</v>
      </c>
      <c r="O10" s="8">
        <v>1</v>
      </c>
      <c r="P10" s="8">
        <v>1</v>
      </c>
      <c r="Q10" s="8">
        <v>0</v>
      </c>
      <c r="R10" s="8">
        <v>1</v>
      </c>
      <c r="S10" s="8">
        <v>1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  <c r="Z10" s="8">
        <v>1</v>
      </c>
      <c r="AA10" s="8">
        <v>1</v>
      </c>
      <c r="AB10" s="8">
        <v>1</v>
      </c>
      <c r="AC10" s="8">
        <v>1</v>
      </c>
      <c r="AD10" s="8">
        <v>1</v>
      </c>
      <c r="AE10" s="8">
        <v>0</v>
      </c>
      <c r="AF10" s="8">
        <v>1</v>
      </c>
      <c r="AG10" s="8">
        <v>1</v>
      </c>
      <c r="AH10" s="8">
        <v>0</v>
      </c>
      <c r="AI10" s="8">
        <v>0</v>
      </c>
      <c r="AJ10" s="16">
        <f t="shared" si="0"/>
        <v>73.417721518987349</v>
      </c>
      <c r="AK10" s="17" t="str">
        <f t="shared" si="1"/>
        <v>Bom</v>
      </c>
      <c r="AL10" s="28"/>
    </row>
    <row r="11" spans="1:38" s="17" customFormat="1" x14ac:dyDescent="0.35">
      <c r="A11" s="14" t="s">
        <v>55</v>
      </c>
      <c r="B11" s="21">
        <v>0.5</v>
      </c>
      <c r="C11" s="8">
        <v>1</v>
      </c>
      <c r="D11" s="8">
        <v>1</v>
      </c>
      <c r="E11" s="8">
        <v>1</v>
      </c>
      <c r="F11" s="8">
        <v>1</v>
      </c>
      <c r="G11" s="8">
        <v>0.5</v>
      </c>
      <c r="H11" s="8">
        <v>1</v>
      </c>
      <c r="I11" s="8">
        <v>1</v>
      </c>
      <c r="J11" s="8">
        <v>1</v>
      </c>
      <c r="K11" s="8">
        <v>1</v>
      </c>
      <c r="L11" s="8">
        <v>1</v>
      </c>
      <c r="M11" s="8">
        <v>0</v>
      </c>
      <c r="N11" s="8">
        <v>1</v>
      </c>
      <c r="O11" s="8">
        <v>1</v>
      </c>
      <c r="P11" s="8">
        <v>1</v>
      </c>
      <c r="Q11" s="8">
        <v>1</v>
      </c>
      <c r="R11" s="8">
        <v>0.5</v>
      </c>
      <c r="S11" s="8">
        <v>1</v>
      </c>
      <c r="T11" s="8">
        <v>0</v>
      </c>
      <c r="U11" s="8">
        <v>0</v>
      </c>
      <c r="V11" s="8">
        <v>1</v>
      </c>
      <c r="W11" s="8">
        <v>0</v>
      </c>
      <c r="X11" s="8">
        <v>1</v>
      </c>
      <c r="Y11" s="8">
        <v>0</v>
      </c>
      <c r="Z11" s="8">
        <v>0</v>
      </c>
      <c r="AA11" s="8">
        <v>1</v>
      </c>
      <c r="AB11" s="8">
        <v>0</v>
      </c>
      <c r="AC11" s="8">
        <v>1</v>
      </c>
      <c r="AD11" s="8">
        <v>0</v>
      </c>
      <c r="AE11" s="8">
        <v>1</v>
      </c>
      <c r="AF11" s="8">
        <v>1</v>
      </c>
      <c r="AG11" s="8">
        <v>0</v>
      </c>
      <c r="AH11" s="8">
        <v>0</v>
      </c>
      <c r="AI11" s="8">
        <v>0</v>
      </c>
      <c r="AJ11" s="16">
        <f t="shared" si="0"/>
        <v>73.417721518987349</v>
      </c>
      <c r="AK11" s="17" t="str">
        <f t="shared" si="1"/>
        <v>Bom</v>
      </c>
      <c r="AL11" s="27"/>
    </row>
    <row r="12" spans="1:38" s="17" customFormat="1" x14ac:dyDescent="0.35">
      <c r="A12" s="14" t="s">
        <v>56</v>
      </c>
      <c r="B12" s="21">
        <v>0.5</v>
      </c>
      <c r="C12" s="8">
        <v>1</v>
      </c>
      <c r="D12" s="8">
        <v>1</v>
      </c>
      <c r="E12" s="8">
        <v>0.5</v>
      </c>
      <c r="F12" s="8">
        <v>0</v>
      </c>
      <c r="G12" s="8">
        <v>0.5</v>
      </c>
      <c r="H12" s="8">
        <v>1</v>
      </c>
      <c r="I12" s="8">
        <v>1</v>
      </c>
      <c r="J12" s="8">
        <v>0</v>
      </c>
      <c r="K12" s="8">
        <v>1</v>
      </c>
      <c r="L12" s="8">
        <v>0</v>
      </c>
      <c r="M12" s="8">
        <v>1</v>
      </c>
      <c r="N12" s="8">
        <v>1</v>
      </c>
      <c r="O12" s="8">
        <v>0</v>
      </c>
      <c r="P12" s="8">
        <v>1</v>
      </c>
      <c r="Q12" s="8">
        <v>1</v>
      </c>
      <c r="R12" s="8">
        <v>0.5</v>
      </c>
      <c r="S12" s="8">
        <v>1</v>
      </c>
      <c r="T12" s="8">
        <v>1</v>
      </c>
      <c r="U12" s="8">
        <v>1</v>
      </c>
      <c r="V12" s="8">
        <v>1</v>
      </c>
      <c r="W12" s="8">
        <v>1</v>
      </c>
      <c r="X12" s="8">
        <v>1</v>
      </c>
      <c r="Y12" s="8">
        <v>1</v>
      </c>
      <c r="Z12" s="8">
        <v>1</v>
      </c>
      <c r="AA12" s="8">
        <v>1</v>
      </c>
      <c r="AB12" s="8">
        <v>0.5</v>
      </c>
      <c r="AC12" s="8">
        <v>1</v>
      </c>
      <c r="AD12" s="8">
        <v>1</v>
      </c>
      <c r="AE12" s="8">
        <v>1</v>
      </c>
      <c r="AF12" s="8">
        <v>1</v>
      </c>
      <c r="AG12" s="8">
        <v>0</v>
      </c>
      <c r="AH12" s="8">
        <v>1</v>
      </c>
      <c r="AI12" s="8">
        <v>0</v>
      </c>
      <c r="AJ12" s="16">
        <f t="shared" si="0"/>
        <v>71.51898734177216</v>
      </c>
      <c r="AK12" s="17" t="str">
        <f>IF(AND(AJ12&lt;=100,AJ12&gt;=80),"Ótimo",IF(AND(AJ12&lt;=79,AJ12&gt;=60),"Bom",IF(AND(AJ12&lt;=59,AJ12&gt;=40),"Regular",IF(AND(AJ12&lt;=39.99,AJ12&gt;=20),"Ruim",IF(AND(AJ12&lt;=19,AJ12&gt;=0),"Péssimo","")))))</f>
        <v>Bom</v>
      </c>
      <c r="AL12" s="27"/>
    </row>
    <row r="13" spans="1:38" s="17" customFormat="1" x14ac:dyDescent="0.35">
      <c r="A13" s="14" t="s">
        <v>57</v>
      </c>
      <c r="B13" s="21">
        <v>1</v>
      </c>
      <c r="C13" s="8">
        <v>1</v>
      </c>
      <c r="D13" s="8">
        <v>1</v>
      </c>
      <c r="E13" s="8">
        <v>0.5</v>
      </c>
      <c r="F13" s="8">
        <v>1</v>
      </c>
      <c r="G13" s="8">
        <v>0.5</v>
      </c>
      <c r="H13" s="8">
        <v>1</v>
      </c>
      <c r="I13" s="8">
        <v>1</v>
      </c>
      <c r="J13" s="8">
        <v>0</v>
      </c>
      <c r="K13" s="8">
        <v>1</v>
      </c>
      <c r="L13" s="8">
        <v>1</v>
      </c>
      <c r="M13" s="8">
        <v>0</v>
      </c>
      <c r="N13" s="8">
        <v>1</v>
      </c>
      <c r="O13" s="8">
        <v>1</v>
      </c>
      <c r="P13" s="8">
        <v>1</v>
      </c>
      <c r="Q13" s="8">
        <v>1</v>
      </c>
      <c r="R13" s="8">
        <v>0.5</v>
      </c>
      <c r="S13" s="8">
        <v>0</v>
      </c>
      <c r="T13" s="8">
        <v>1</v>
      </c>
      <c r="U13" s="8">
        <v>0</v>
      </c>
      <c r="V13" s="8">
        <v>0</v>
      </c>
      <c r="W13" s="8">
        <v>1</v>
      </c>
      <c r="X13" s="8">
        <v>1</v>
      </c>
      <c r="Y13" s="8">
        <v>0</v>
      </c>
      <c r="Z13" s="8">
        <v>0</v>
      </c>
      <c r="AA13" s="8">
        <v>0</v>
      </c>
      <c r="AB13" s="8">
        <v>0</v>
      </c>
      <c r="AC13" s="8">
        <v>1</v>
      </c>
      <c r="AD13" s="8">
        <v>1</v>
      </c>
      <c r="AE13" s="8">
        <v>0</v>
      </c>
      <c r="AF13" s="8">
        <v>1</v>
      </c>
      <c r="AG13" s="8">
        <v>0</v>
      </c>
      <c r="AH13" s="8">
        <v>0</v>
      </c>
      <c r="AI13" s="8">
        <v>0</v>
      </c>
      <c r="AJ13" s="16">
        <f t="shared" si="0"/>
        <v>67.088607594936718</v>
      </c>
      <c r="AK13" s="17" t="str">
        <f>IF(AND(AJ13&lt;=100,AJ13&gt;=80),"Ótimo",IF(AND(AJ13&lt;=79,AJ13&gt;=60),"Bom",IF(AND(AJ13&lt;=59.99,AJ13&gt;=40),"Regular",IF(AND(AJ13&lt;=39,AJ13&gt;=20),"Ruim",IF(AND(AJ13&lt;=19,AJ13&gt;=0),"Péssimo","")))))</f>
        <v>Bom</v>
      </c>
      <c r="AL13" s="27"/>
    </row>
    <row r="14" spans="1:38" s="17" customFormat="1" x14ac:dyDescent="0.35">
      <c r="A14" s="14" t="s">
        <v>58</v>
      </c>
      <c r="B14" s="21">
        <v>1</v>
      </c>
      <c r="C14" s="8">
        <v>1</v>
      </c>
      <c r="D14" s="8">
        <v>1</v>
      </c>
      <c r="E14" s="8">
        <v>0.5</v>
      </c>
      <c r="F14" s="8">
        <v>1</v>
      </c>
      <c r="G14" s="8">
        <v>0.5</v>
      </c>
      <c r="H14" s="8">
        <v>1</v>
      </c>
      <c r="I14" s="8">
        <v>1</v>
      </c>
      <c r="J14" s="8">
        <v>0</v>
      </c>
      <c r="K14" s="8">
        <v>1</v>
      </c>
      <c r="L14" s="8">
        <v>0</v>
      </c>
      <c r="M14" s="8">
        <v>0</v>
      </c>
      <c r="N14" s="8">
        <v>0</v>
      </c>
      <c r="O14" s="8">
        <v>1</v>
      </c>
      <c r="P14" s="8">
        <v>1</v>
      </c>
      <c r="Q14" s="8">
        <v>1</v>
      </c>
      <c r="R14" s="8">
        <v>0</v>
      </c>
      <c r="S14" s="8">
        <v>0</v>
      </c>
      <c r="T14" s="8">
        <v>1</v>
      </c>
      <c r="U14" s="8">
        <v>1</v>
      </c>
      <c r="V14" s="8">
        <v>1</v>
      </c>
      <c r="W14" s="8">
        <v>1</v>
      </c>
      <c r="X14" s="8">
        <v>1</v>
      </c>
      <c r="Y14" s="8">
        <v>1</v>
      </c>
      <c r="Z14" s="8">
        <v>1</v>
      </c>
      <c r="AA14" s="8">
        <v>1</v>
      </c>
      <c r="AB14" s="8">
        <v>0</v>
      </c>
      <c r="AC14" s="8">
        <v>0</v>
      </c>
      <c r="AD14" s="8">
        <v>0</v>
      </c>
      <c r="AE14" s="8">
        <v>0</v>
      </c>
      <c r="AF14" s="8">
        <v>1</v>
      </c>
      <c r="AG14" s="8">
        <v>0</v>
      </c>
      <c r="AH14" s="8">
        <v>0</v>
      </c>
      <c r="AI14" s="8">
        <v>0</v>
      </c>
      <c r="AJ14" s="16">
        <f t="shared" si="0"/>
        <v>65.822784810126578</v>
      </c>
      <c r="AK14" s="17" t="str">
        <f t="shared" ref="AK14:AK25" si="2">IF(AND(AJ14&lt;=100,AJ14&gt;=80),"Ótimo",IF(AND(AJ14&lt;=79,AJ14&gt;=60),"Bom",IF(AND(AJ14&lt;=59,AJ14&gt;=40),"Regular",IF(AND(AJ14&lt;=39,AJ14&gt;=20),"Ruim",IF(AND(AJ14&lt;=19,AJ14&gt;=0),"Péssimo","")))))</f>
        <v>Bom</v>
      </c>
      <c r="AL14" s="27"/>
    </row>
    <row r="15" spans="1:38" s="17" customFormat="1" ht="15.75" customHeight="1" x14ac:dyDescent="0.35">
      <c r="A15" s="14" t="s">
        <v>59</v>
      </c>
      <c r="B15" s="21">
        <v>0.5</v>
      </c>
      <c r="C15" s="8">
        <v>1</v>
      </c>
      <c r="D15" s="8">
        <v>1</v>
      </c>
      <c r="E15" s="8">
        <v>0.5</v>
      </c>
      <c r="F15" s="8">
        <v>1</v>
      </c>
      <c r="G15" s="8">
        <v>1</v>
      </c>
      <c r="H15" s="8">
        <v>0</v>
      </c>
      <c r="I15" s="8">
        <v>0</v>
      </c>
      <c r="J15" s="8">
        <v>0</v>
      </c>
      <c r="K15" s="8">
        <v>1</v>
      </c>
      <c r="L15" s="8">
        <v>0</v>
      </c>
      <c r="M15" s="8">
        <v>1</v>
      </c>
      <c r="N15" s="8">
        <v>1</v>
      </c>
      <c r="O15" s="8">
        <v>1</v>
      </c>
      <c r="P15" s="8">
        <v>1</v>
      </c>
      <c r="Q15" s="8">
        <v>1</v>
      </c>
      <c r="R15" s="8">
        <v>0.5</v>
      </c>
      <c r="S15" s="8">
        <v>0</v>
      </c>
      <c r="T15" s="8">
        <v>1</v>
      </c>
      <c r="U15" s="8">
        <v>0</v>
      </c>
      <c r="V15" s="8">
        <v>1</v>
      </c>
      <c r="W15" s="8">
        <v>0</v>
      </c>
      <c r="X15" s="8">
        <v>1</v>
      </c>
      <c r="Y15" s="8">
        <v>0</v>
      </c>
      <c r="Z15" s="8">
        <v>0</v>
      </c>
      <c r="AA15" s="8">
        <v>1</v>
      </c>
      <c r="AB15" s="8">
        <v>0</v>
      </c>
      <c r="AC15" s="8">
        <v>0</v>
      </c>
      <c r="AD15" s="8">
        <v>1</v>
      </c>
      <c r="AE15" s="8">
        <v>1</v>
      </c>
      <c r="AF15" s="8">
        <v>1</v>
      </c>
      <c r="AG15" s="8">
        <v>0</v>
      </c>
      <c r="AH15" s="8">
        <v>0</v>
      </c>
      <c r="AI15" s="8">
        <v>0</v>
      </c>
      <c r="AJ15" s="16">
        <f t="shared" si="0"/>
        <v>63.291139240506332</v>
      </c>
      <c r="AK15" s="17" t="str">
        <f t="shared" si="2"/>
        <v>Bom</v>
      </c>
      <c r="AL15" s="27"/>
    </row>
    <row r="16" spans="1:38" s="17" customFormat="1" x14ac:dyDescent="0.35">
      <c r="A16" s="14" t="s">
        <v>60</v>
      </c>
      <c r="B16" s="21">
        <v>1</v>
      </c>
      <c r="C16" s="8">
        <v>1</v>
      </c>
      <c r="D16" s="8">
        <v>1</v>
      </c>
      <c r="E16" s="8">
        <v>0.5</v>
      </c>
      <c r="F16" s="8">
        <v>1</v>
      </c>
      <c r="G16" s="8">
        <v>0</v>
      </c>
      <c r="H16" s="8">
        <v>0</v>
      </c>
      <c r="I16" s="8">
        <v>1</v>
      </c>
      <c r="J16" s="8">
        <v>0</v>
      </c>
      <c r="K16" s="8">
        <v>1</v>
      </c>
      <c r="L16" s="8">
        <v>0</v>
      </c>
      <c r="M16" s="8">
        <v>1</v>
      </c>
      <c r="N16" s="8">
        <v>0</v>
      </c>
      <c r="O16" s="8">
        <v>1</v>
      </c>
      <c r="P16" s="8">
        <v>1</v>
      </c>
      <c r="Q16" s="8">
        <v>1</v>
      </c>
      <c r="R16" s="8">
        <v>0.5</v>
      </c>
      <c r="S16" s="8">
        <v>0</v>
      </c>
      <c r="T16" s="8">
        <v>1</v>
      </c>
      <c r="U16" s="8">
        <v>0</v>
      </c>
      <c r="V16" s="8">
        <v>0</v>
      </c>
      <c r="W16" s="8">
        <v>1</v>
      </c>
      <c r="X16" s="8">
        <v>1</v>
      </c>
      <c r="Y16" s="8">
        <v>0</v>
      </c>
      <c r="Z16" s="8">
        <v>0</v>
      </c>
      <c r="AA16" s="8">
        <v>1</v>
      </c>
      <c r="AB16" s="8">
        <v>0</v>
      </c>
      <c r="AC16" s="8">
        <v>1</v>
      </c>
      <c r="AD16" s="8">
        <v>1</v>
      </c>
      <c r="AE16" s="8">
        <v>0</v>
      </c>
      <c r="AF16" s="8">
        <v>1</v>
      </c>
      <c r="AG16" s="8">
        <v>1</v>
      </c>
      <c r="AH16" s="8">
        <v>0</v>
      </c>
      <c r="AI16" s="8">
        <v>0</v>
      </c>
      <c r="AJ16" s="16">
        <f t="shared" si="0"/>
        <v>62.025316455696199</v>
      </c>
      <c r="AK16" s="17" t="str">
        <f t="shared" si="2"/>
        <v>Bom</v>
      </c>
      <c r="AL16" s="27"/>
    </row>
    <row r="17" spans="1:39" s="17" customFormat="1" ht="15" customHeight="1" x14ac:dyDescent="0.35">
      <c r="A17" s="14" t="s">
        <v>61</v>
      </c>
      <c r="B17" s="21">
        <v>0.5</v>
      </c>
      <c r="C17" s="8">
        <v>1</v>
      </c>
      <c r="D17" s="8">
        <v>1</v>
      </c>
      <c r="E17" s="8">
        <v>0.5</v>
      </c>
      <c r="F17" s="8">
        <v>1</v>
      </c>
      <c r="G17" s="8">
        <v>0.5</v>
      </c>
      <c r="H17" s="8">
        <v>0</v>
      </c>
      <c r="I17" s="8">
        <v>1</v>
      </c>
      <c r="J17" s="8">
        <v>0</v>
      </c>
      <c r="K17" s="8">
        <v>1</v>
      </c>
      <c r="L17" s="8">
        <v>0</v>
      </c>
      <c r="M17" s="8">
        <v>0</v>
      </c>
      <c r="N17" s="8">
        <v>0</v>
      </c>
      <c r="O17" s="8">
        <v>1</v>
      </c>
      <c r="P17" s="8">
        <v>1</v>
      </c>
      <c r="Q17" s="8">
        <v>0</v>
      </c>
      <c r="R17" s="8">
        <v>0.5</v>
      </c>
      <c r="S17" s="8">
        <v>1</v>
      </c>
      <c r="T17" s="8">
        <v>1</v>
      </c>
      <c r="U17" s="8">
        <v>0</v>
      </c>
      <c r="V17" s="8">
        <v>1</v>
      </c>
      <c r="W17" s="8">
        <v>1</v>
      </c>
      <c r="X17" s="8">
        <v>1</v>
      </c>
      <c r="Y17" s="8">
        <v>0</v>
      </c>
      <c r="Z17" s="8">
        <v>0</v>
      </c>
      <c r="AA17" s="8">
        <v>1</v>
      </c>
      <c r="AB17" s="8">
        <v>1</v>
      </c>
      <c r="AC17" s="8">
        <v>0</v>
      </c>
      <c r="AD17" s="8">
        <v>1</v>
      </c>
      <c r="AE17" s="8">
        <v>1</v>
      </c>
      <c r="AF17" s="8">
        <v>0</v>
      </c>
      <c r="AG17" s="8">
        <v>0</v>
      </c>
      <c r="AH17" s="8">
        <v>0</v>
      </c>
      <c r="AI17" s="8">
        <v>1</v>
      </c>
      <c r="AJ17" s="16">
        <f t="shared" si="0"/>
        <v>62.025316455696199</v>
      </c>
      <c r="AK17" s="17" t="str">
        <f t="shared" si="2"/>
        <v>Bom</v>
      </c>
      <c r="AL17" s="28"/>
    </row>
    <row r="18" spans="1:39" s="17" customFormat="1" x14ac:dyDescent="0.35">
      <c r="A18" s="14" t="s">
        <v>62</v>
      </c>
      <c r="B18" s="21">
        <v>1</v>
      </c>
      <c r="C18" s="8">
        <v>1</v>
      </c>
      <c r="D18" s="8">
        <v>1</v>
      </c>
      <c r="E18" s="8">
        <v>0.5</v>
      </c>
      <c r="F18" s="8">
        <v>1</v>
      </c>
      <c r="G18" s="8">
        <v>0.5</v>
      </c>
      <c r="H18" s="8">
        <v>0</v>
      </c>
      <c r="I18" s="8">
        <v>1</v>
      </c>
      <c r="J18" s="8">
        <v>0</v>
      </c>
      <c r="K18" s="8">
        <v>1</v>
      </c>
      <c r="L18" s="8">
        <v>0</v>
      </c>
      <c r="M18" s="8">
        <v>0</v>
      </c>
      <c r="N18" s="8">
        <v>0</v>
      </c>
      <c r="O18" s="8">
        <v>1</v>
      </c>
      <c r="P18" s="8">
        <v>1</v>
      </c>
      <c r="Q18" s="8">
        <v>1</v>
      </c>
      <c r="R18" s="8">
        <v>0</v>
      </c>
      <c r="S18" s="8">
        <v>0</v>
      </c>
      <c r="T18" s="8">
        <v>1</v>
      </c>
      <c r="U18" s="8">
        <v>1</v>
      </c>
      <c r="V18" s="8">
        <v>1</v>
      </c>
      <c r="W18" s="8">
        <v>1</v>
      </c>
      <c r="X18" s="8">
        <v>1</v>
      </c>
      <c r="Y18" s="8">
        <v>0</v>
      </c>
      <c r="Z18" s="8">
        <v>1</v>
      </c>
      <c r="AA18" s="8">
        <v>0</v>
      </c>
      <c r="AB18" s="8">
        <v>0</v>
      </c>
      <c r="AC18" s="8">
        <v>0</v>
      </c>
      <c r="AD18" s="8">
        <v>1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16">
        <f t="shared" si="0"/>
        <v>60.75949367088608</v>
      </c>
      <c r="AK18" s="17" t="str">
        <f t="shared" si="2"/>
        <v>Bom</v>
      </c>
      <c r="AL18" s="27"/>
    </row>
    <row r="19" spans="1:39" s="17" customFormat="1" x14ac:dyDescent="0.35">
      <c r="A19" s="14" t="s">
        <v>63</v>
      </c>
      <c r="B19" s="22">
        <v>1</v>
      </c>
      <c r="C19" s="8">
        <v>1</v>
      </c>
      <c r="D19" s="8">
        <v>0</v>
      </c>
      <c r="E19" s="8">
        <v>1</v>
      </c>
      <c r="F19" s="8">
        <v>0</v>
      </c>
      <c r="G19" s="8">
        <v>0</v>
      </c>
      <c r="H19" s="8">
        <v>0</v>
      </c>
      <c r="I19" s="8">
        <v>1</v>
      </c>
      <c r="J19" s="8">
        <v>1</v>
      </c>
      <c r="K19" s="8">
        <v>1</v>
      </c>
      <c r="L19" s="8">
        <v>0</v>
      </c>
      <c r="M19" s="8">
        <v>1</v>
      </c>
      <c r="N19" s="8">
        <v>1</v>
      </c>
      <c r="O19" s="8">
        <v>1</v>
      </c>
      <c r="P19" s="8">
        <v>1</v>
      </c>
      <c r="Q19" s="8">
        <v>0</v>
      </c>
      <c r="R19" s="8">
        <v>0</v>
      </c>
      <c r="S19" s="8">
        <v>0</v>
      </c>
      <c r="T19" s="8">
        <v>1</v>
      </c>
      <c r="U19" s="8">
        <v>1</v>
      </c>
      <c r="V19" s="8">
        <v>1</v>
      </c>
      <c r="W19" s="8">
        <v>1</v>
      </c>
      <c r="X19" s="8">
        <v>1</v>
      </c>
      <c r="Y19" s="8">
        <v>0</v>
      </c>
      <c r="Z19" s="8">
        <v>1</v>
      </c>
      <c r="AA19" s="8">
        <v>1</v>
      </c>
      <c r="AB19" s="8">
        <v>0</v>
      </c>
      <c r="AC19" s="8">
        <v>1</v>
      </c>
      <c r="AD19" s="8">
        <v>1</v>
      </c>
      <c r="AE19" s="8">
        <v>1</v>
      </c>
      <c r="AF19" s="8">
        <v>1</v>
      </c>
      <c r="AG19" s="8">
        <v>0</v>
      </c>
      <c r="AH19" s="8">
        <v>0</v>
      </c>
      <c r="AI19" s="8">
        <v>0</v>
      </c>
      <c r="AJ19" s="16">
        <f t="shared" si="0"/>
        <v>58.22784810126582</v>
      </c>
      <c r="AK19" s="17" t="str">
        <f t="shared" si="2"/>
        <v>Regular</v>
      </c>
      <c r="AL19" s="27"/>
    </row>
    <row r="20" spans="1:39" s="17" customFormat="1" x14ac:dyDescent="0.35">
      <c r="A20" s="14" t="s">
        <v>64</v>
      </c>
      <c r="B20" s="21">
        <v>0.5</v>
      </c>
      <c r="C20" s="8">
        <v>1</v>
      </c>
      <c r="D20" s="8">
        <v>1</v>
      </c>
      <c r="E20" s="8">
        <v>0.5</v>
      </c>
      <c r="F20" s="8">
        <v>0</v>
      </c>
      <c r="G20" s="8">
        <v>0.5</v>
      </c>
      <c r="H20" s="8">
        <v>1</v>
      </c>
      <c r="I20" s="8">
        <v>1</v>
      </c>
      <c r="J20" s="8">
        <v>1</v>
      </c>
      <c r="K20" s="8">
        <v>1</v>
      </c>
      <c r="L20" s="8">
        <v>0</v>
      </c>
      <c r="M20" s="8">
        <v>0</v>
      </c>
      <c r="N20" s="8">
        <v>1</v>
      </c>
      <c r="O20" s="8">
        <v>0</v>
      </c>
      <c r="P20" s="8">
        <v>1</v>
      </c>
      <c r="Q20" s="8">
        <v>1</v>
      </c>
      <c r="R20" s="8">
        <v>0.5</v>
      </c>
      <c r="S20" s="8">
        <v>0</v>
      </c>
      <c r="T20" s="8">
        <v>1</v>
      </c>
      <c r="U20" s="8">
        <v>1</v>
      </c>
      <c r="V20" s="8">
        <v>0</v>
      </c>
      <c r="W20" s="8">
        <v>0</v>
      </c>
      <c r="X20" s="8">
        <v>1</v>
      </c>
      <c r="Y20" s="8">
        <v>0</v>
      </c>
      <c r="Z20" s="8">
        <v>1</v>
      </c>
      <c r="AA20" s="8">
        <v>1</v>
      </c>
      <c r="AB20" s="8">
        <v>0</v>
      </c>
      <c r="AC20" s="8">
        <v>1</v>
      </c>
      <c r="AD20" s="8">
        <v>1</v>
      </c>
      <c r="AE20" s="8">
        <v>0</v>
      </c>
      <c r="AF20" s="8">
        <v>1</v>
      </c>
      <c r="AG20" s="8">
        <v>0</v>
      </c>
      <c r="AH20" s="8">
        <v>0</v>
      </c>
      <c r="AI20" s="8">
        <v>0</v>
      </c>
      <c r="AJ20" s="16">
        <f t="shared" si="0"/>
        <v>56.962025316455701</v>
      </c>
      <c r="AK20" s="17" t="str">
        <f t="shared" si="2"/>
        <v>Regular</v>
      </c>
      <c r="AL20" s="27"/>
    </row>
    <row r="21" spans="1:39" s="17" customFormat="1" x14ac:dyDescent="0.35">
      <c r="A21" s="14" t="s">
        <v>65</v>
      </c>
      <c r="B21" s="21">
        <v>0.5</v>
      </c>
      <c r="C21" s="8">
        <v>1</v>
      </c>
      <c r="D21" s="8">
        <v>1</v>
      </c>
      <c r="E21" s="8">
        <v>0.5</v>
      </c>
      <c r="F21" s="8">
        <v>1</v>
      </c>
      <c r="G21" s="8">
        <v>0.5</v>
      </c>
      <c r="H21" s="8">
        <v>1</v>
      </c>
      <c r="I21" s="8">
        <v>1</v>
      </c>
      <c r="J21" s="8">
        <v>1</v>
      </c>
      <c r="K21" s="8">
        <v>1</v>
      </c>
      <c r="L21" s="8">
        <v>0</v>
      </c>
      <c r="M21" s="8">
        <v>1</v>
      </c>
      <c r="N21" s="8">
        <v>1</v>
      </c>
      <c r="O21" s="8">
        <v>0</v>
      </c>
      <c r="P21" s="8">
        <v>0</v>
      </c>
      <c r="Q21" s="8">
        <v>1</v>
      </c>
      <c r="R21" s="8">
        <v>0.5</v>
      </c>
      <c r="S21" s="8">
        <v>0</v>
      </c>
      <c r="T21" s="8">
        <v>1</v>
      </c>
      <c r="U21" s="8">
        <v>0</v>
      </c>
      <c r="V21" s="8">
        <v>0</v>
      </c>
      <c r="W21" s="8">
        <v>1</v>
      </c>
      <c r="X21" s="8">
        <v>1</v>
      </c>
      <c r="Y21" s="8">
        <v>0</v>
      </c>
      <c r="Z21" s="8">
        <v>0</v>
      </c>
      <c r="AA21" s="8">
        <v>1</v>
      </c>
      <c r="AB21" s="8">
        <v>0</v>
      </c>
      <c r="AC21" s="8">
        <v>1</v>
      </c>
      <c r="AD21" s="8">
        <v>1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16">
        <f t="shared" si="0"/>
        <v>56.962025316455701</v>
      </c>
      <c r="AK21" s="17" t="str">
        <f t="shared" si="2"/>
        <v>Regular</v>
      </c>
      <c r="AL21" s="27"/>
    </row>
    <row r="22" spans="1:39" s="17" customFormat="1" ht="15" customHeight="1" x14ac:dyDescent="0.35">
      <c r="A22" s="14" t="s">
        <v>66</v>
      </c>
      <c r="B22" s="21">
        <v>1</v>
      </c>
      <c r="C22" s="8">
        <v>1</v>
      </c>
      <c r="D22" s="8">
        <v>1</v>
      </c>
      <c r="E22" s="8">
        <v>0.5</v>
      </c>
      <c r="F22" s="8">
        <v>1</v>
      </c>
      <c r="G22" s="8">
        <v>0.5</v>
      </c>
      <c r="H22" s="8">
        <v>0</v>
      </c>
      <c r="I22" s="8">
        <v>0</v>
      </c>
      <c r="J22" s="8">
        <v>0</v>
      </c>
      <c r="K22" s="8">
        <v>1</v>
      </c>
      <c r="L22" s="8">
        <v>0</v>
      </c>
      <c r="M22" s="8">
        <v>0</v>
      </c>
      <c r="N22" s="8">
        <v>0</v>
      </c>
      <c r="O22" s="8">
        <v>0</v>
      </c>
      <c r="P22" s="8">
        <v>0</v>
      </c>
      <c r="Q22" s="8">
        <v>1</v>
      </c>
      <c r="R22" s="8">
        <v>0.5</v>
      </c>
      <c r="S22" s="8">
        <v>0</v>
      </c>
      <c r="T22" s="8">
        <v>1</v>
      </c>
      <c r="U22" s="8">
        <v>1</v>
      </c>
      <c r="V22" s="8">
        <v>1</v>
      </c>
      <c r="W22" s="8">
        <v>1</v>
      </c>
      <c r="X22" s="8">
        <v>1</v>
      </c>
      <c r="Y22" s="8">
        <v>0</v>
      </c>
      <c r="Z22" s="8">
        <v>1</v>
      </c>
      <c r="AA22" s="8">
        <v>0</v>
      </c>
      <c r="AB22" s="8">
        <v>0</v>
      </c>
      <c r="AC22" s="8">
        <v>1</v>
      </c>
      <c r="AD22" s="8">
        <v>1</v>
      </c>
      <c r="AE22" s="8">
        <v>0</v>
      </c>
      <c r="AF22" s="8">
        <v>1</v>
      </c>
      <c r="AG22" s="8">
        <v>1</v>
      </c>
      <c r="AH22" s="8">
        <v>0</v>
      </c>
      <c r="AI22" s="8">
        <v>0</v>
      </c>
      <c r="AJ22" s="16">
        <f t="shared" si="0"/>
        <v>54.430379746835442</v>
      </c>
      <c r="AK22" s="17" t="str">
        <f t="shared" si="2"/>
        <v>Regular</v>
      </c>
      <c r="AL22" s="27"/>
    </row>
    <row r="23" spans="1:39" s="17" customFormat="1" x14ac:dyDescent="0.35">
      <c r="A23" s="14" t="s">
        <v>67</v>
      </c>
      <c r="B23" s="21">
        <v>1</v>
      </c>
      <c r="C23" s="8">
        <v>1</v>
      </c>
      <c r="D23" s="8">
        <v>1</v>
      </c>
      <c r="E23" s="8">
        <v>0.5</v>
      </c>
      <c r="F23" s="8">
        <v>1</v>
      </c>
      <c r="G23" s="8">
        <v>0.5</v>
      </c>
      <c r="H23" s="8">
        <v>1</v>
      </c>
      <c r="I23" s="8">
        <v>1</v>
      </c>
      <c r="J23" s="8">
        <v>0</v>
      </c>
      <c r="K23" s="8">
        <v>1</v>
      </c>
      <c r="L23" s="8">
        <v>0</v>
      </c>
      <c r="M23" s="8">
        <v>0</v>
      </c>
      <c r="N23" s="8">
        <v>1</v>
      </c>
      <c r="O23" s="8">
        <v>0</v>
      </c>
      <c r="P23" s="8">
        <v>0</v>
      </c>
      <c r="Q23" s="8">
        <v>1</v>
      </c>
      <c r="R23" s="8">
        <v>0</v>
      </c>
      <c r="S23" s="8">
        <v>0</v>
      </c>
      <c r="T23" s="8">
        <v>0</v>
      </c>
      <c r="U23" s="8">
        <v>0</v>
      </c>
      <c r="V23" s="8">
        <v>1</v>
      </c>
      <c r="W23" s="8">
        <v>1</v>
      </c>
      <c r="X23" s="8">
        <v>1</v>
      </c>
      <c r="Y23" s="8">
        <v>0</v>
      </c>
      <c r="Z23" s="8">
        <v>0</v>
      </c>
      <c r="AA23" s="8">
        <v>1</v>
      </c>
      <c r="AB23" s="8">
        <v>0</v>
      </c>
      <c r="AC23" s="8">
        <v>1</v>
      </c>
      <c r="AD23" s="8">
        <v>1</v>
      </c>
      <c r="AE23" s="8">
        <v>0</v>
      </c>
      <c r="AF23" s="8">
        <v>1</v>
      </c>
      <c r="AG23" s="8">
        <v>0</v>
      </c>
      <c r="AH23" s="8">
        <v>0</v>
      </c>
      <c r="AI23" s="8">
        <v>0</v>
      </c>
      <c r="AJ23" s="16">
        <f t="shared" si="0"/>
        <v>53.164556962025308</v>
      </c>
      <c r="AK23" s="17" t="str">
        <f t="shared" si="2"/>
        <v>Regular</v>
      </c>
      <c r="AL23" s="28"/>
    </row>
    <row r="24" spans="1:39" s="17" customFormat="1" x14ac:dyDescent="0.35">
      <c r="A24" s="14" t="s">
        <v>68</v>
      </c>
      <c r="B24" s="21">
        <v>0.5</v>
      </c>
      <c r="C24" s="8">
        <v>1</v>
      </c>
      <c r="D24" s="8">
        <v>1</v>
      </c>
      <c r="E24" s="8">
        <v>0.5</v>
      </c>
      <c r="F24" s="8">
        <v>0</v>
      </c>
      <c r="G24" s="8">
        <v>0.5</v>
      </c>
      <c r="H24" s="8">
        <v>0</v>
      </c>
      <c r="I24" s="8">
        <v>1</v>
      </c>
      <c r="J24" s="8">
        <v>0</v>
      </c>
      <c r="K24" s="8">
        <v>1</v>
      </c>
      <c r="L24" s="8">
        <v>0</v>
      </c>
      <c r="M24" s="8">
        <v>0</v>
      </c>
      <c r="N24" s="8">
        <v>0</v>
      </c>
      <c r="O24" s="8">
        <v>1</v>
      </c>
      <c r="P24" s="8">
        <v>1</v>
      </c>
      <c r="Q24" s="8">
        <v>1</v>
      </c>
      <c r="R24" s="8">
        <v>0</v>
      </c>
      <c r="S24" s="8">
        <v>0</v>
      </c>
      <c r="T24" s="8">
        <v>1</v>
      </c>
      <c r="U24" s="8">
        <v>1</v>
      </c>
      <c r="V24" s="8">
        <v>0</v>
      </c>
      <c r="W24" s="8">
        <v>0</v>
      </c>
      <c r="X24" s="8">
        <v>1</v>
      </c>
      <c r="Y24" s="8">
        <v>1</v>
      </c>
      <c r="Z24" s="8">
        <v>1</v>
      </c>
      <c r="AA24" s="8">
        <v>1</v>
      </c>
      <c r="AB24" s="8">
        <v>0</v>
      </c>
      <c r="AC24" s="8">
        <v>0</v>
      </c>
      <c r="AD24" s="8">
        <v>1</v>
      </c>
      <c r="AE24" s="8">
        <v>0</v>
      </c>
      <c r="AF24" s="8">
        <v>1</v>
      </c>
      <c r="AG24" s="8">
        <v>0</v>
      </c>
      <c r="AH24" s="8">
        <v>0</v>
      </c>
      <c r="AI24" s="8">
        <v>0</v>
      </c>
      <c r="AJ24" s="16">
        <f t="shared" si="0"/>
        <v>51.898734177215189</v>
      </c>
      <c r="AK24" s="17" t="str">
        <f t="shared" si="2"/>
        <v>Regular</v>
      </c>
      <c r="AL24" s="27"/>
    </row>
    <row r="25" spans="1:39" s="17" customFormat="1" ht="15" customHeight="1" x14ac:dyDescent="0.35">
      <c r="A25" s="14" t="s">
        <v>69</v>
      </c>
      <c r="B25" s="21">
        <v>0.5</v>
      </c>
      <c r="C25" s="8">
        <v>1</v>
      </c>
      <c r="D25" s="8">
        <v>1</v>
      </c>
      <c r="E25" s="8">
        <v>0.5</v>
      </c>
      <c r="F25" s="8">
        <v>1</v>
      </c>
      <c r="G25" s="8">
        <v>0.5</v>
      </c>
      <c r="H25" s="8">
        <v>1</v>
      </c>
      <c r="I25" s="8">
        <v>1</v>
      </c>
      <c r="J25" s="8">
        <v>0</v>
      </c>
      <c r="K25" s="8">
        <v>1</v>
      </c>
      <c r="L25" s="8">
        <v>0</v>
      </c>
      <c r="M25" s="8">
        <v>0</v>
      </c>
      <c r="N25" s="8">
        <v>1</v>
      </c>
      <c r="O25" s="8">
        <v>0</v>
      </c>
      <c r="P25" s="8">
        <v>0</v>
      </c>
      <c r="Q25" s="8">
        <v>1</v>
      </c>
      <c r="R25" s="8">
        <v>0.5</v>
      </c>
      <c r="S25" s="8">
        <v>0</v>
      </c>
      <c r="T25" s="8">
        <v>1</v>
      </c>
      <c r="U25" s="8">
        <v>0</v>
      </c>
      <c r="V25" s="8">
        <v>0</v>
      </c>
      <c r="W25" s="8">
        <v>1</v>
      </c>
      <c r="X25" s="8">
        <v>1</v>
      </c>
      <c r="Y25" s="8">
        <v>0</v>
      </c>
      <c r="Z25" s="8">
        <v>0</v>
      </c>
      <c r="AA25" s="8">
        <v>0</v>
      </c>
      <c r="AB25" s="8">
        <v>0</v>
      </c>
      <c r="AC25" s="8">
        <v>1</v>
      </c>
      <c r="AD25" s="8">
        <v>1</v>
      </c>
      <c r="AE25" s="8">
        <v>0</v>
      </c>
      <c r="AF25" s="8">
        <v>1</v>
      </c>
      <c r="AG25" s="8">
        <v>0</v>
      </c>
      <c r="AH25" s="8">
        <v>0</v>
      </c>
      <c r="AI25" s="8">
        <v>0</v>
      </c>
      <c r="AJ25" s="16">
        <f t="shared" si="0"/>
        <v>51.898734177215189</v>
      </c>
      <c r="AK25" s="17" t="str">
        <f t="shared" si="2"/>
        <v>Regular</v>
      </c>
      <c r="AL25" s="28"/>
      <c r="AM25" s="27"/>
    </row>
    <row r="26" spans="1:39" s="17" customFormat="1" x14ac:dyDescent="0.35">
      <c r="A26" s="14" t="s">
        <v>70</v>
      </c>
      <c r="B26" s="21">
        <v>0.5</v>
      </c>
      <c r="C26" s="8">
        <v>1</v>
      </c>
      <c r="D26" s="8">
        <v>1</v>
      </c>
      <c r="E26" s="8">
        <v>0.5</v>
      </c>
      <c r="F26" s="8">
        <v>1</v>
      </c>
      <c r="G26" s="8">
        <v>0.5</v>
      </c>
      <c r="H26" s="8">
        <v>0</v>
      </c>
      <c r="I26" s="8">
        <v>1</v>
      </c>
      <c r="J26" s="8">
        <v>0</v>
      </c>
      <c r="K26" s="8">
        <v>1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1</v>
      </c>
      <c r="S26" s="8">
        <v>0</v>
      </c>
      <c r="T26" s="8">
        <v>1</v>
      </c>
      <c r="U26" s="8">
        <v>1</v>
      </c>
      <c r="V26" s="8">
        <v>0</v>
      </c>
      <c r="W26" s="8">
        <v>0</v>
      </c>
      <c r="X26" s="8">
        <v>1</v>
      </c>
      <c r="Y26" s="8">
        <v>0</v>
      </c>
      <c r="Z26" s="8">
        <v>0</v>
      </c>
      <c r="AA26" s="8">
        <v>1</v>
      </c>
      <c r="AB26" s="8">
        <v>0</v>
      </c>
      <c r="AC26" s="8">
        <v>1</v>
      </c>
      <c r="AD26" s="8">
        <v>1</v>
      </c>
      <c r="AE26" s="8">
        <v>1</v>
      </c>
      <c r="AF26" s="8">
        <v>1</v>
      </c>
      <c r="AG26" s="8">
        <v>0</v>
      </c>
      <c r="AH26" s="8">
        <v>0</v>
      </c>
      <c r="AI26" s="8">
        <v>0</v>
      </c>
      <c r="AJ26" s="16">
        <f t="shared" si="0"/>
        <v>46.835443037974684</v>
      </c>
      <c r="AK26" s="17" t="str">
        <f>IF(AND(AJ26&lt;=100,AJ26&gt;=80),"Ótimo",IF(AND(AJ26&lt;=79,AJ26&gt;=60),"Bom",IF(AND(AJ26&lt;=59,AJ26&gt;=40),"Regular",IF(AND(AJ26&lt;=39.99,AJ26&gt;=20),"Ruim",IF(AND(AJ26&lt;=19,AJ26&gt;=0),"Péssimo","")))))</f>
        <v>Regular</v>
      </c>
      <c r="AL26" s="27"/>
    </row>
    <row r="27" spans="1:39" s="17" customFormat="1" x14ac:dyDescent="0.35">
      <c r="A27" s="23" t="s">
        <v>71</v>
      </c>
      <c r="B27" s="24">
        <v>1</v>
      </c>
      <c r="C27" s="8">
        <v>1</v>
      </c>
      <c r="D27" s="8">
        <v>1</v>
      </c>
      <c r="E27" s="8">
        <v>0.5</v>
      </c>
      <c r="F27" s="8">
        <v>1</v>
      </c>
      <c r="G27" s="8">
        <v>0.5</v>
      </c>
      <c r="H27" s="8">
        <v>0</v>
      </c>
      <c r="I27" s="8">
        <v>0</v>
      </c>
      <c r="J27" s="8">
        <v>0</v>
      </c>
      <c r="K27" s="8">
        <v>1</v>
      </c>
      <c r="L27" s="8">
        <v>0</v>
      </c>
      <c r="M27" s="8">
        <v>0</v>
      </c>
      <c r="N27" s="8">
        <v>1</v>
      </c>
      <c r="O27" s="8">
        <v>0</v>
      </c>
      <c r="P27" s="8">
        <v>0</v>
      </c>
      <c r="Q27" s="8">
        <v>0</v>
      </c>
      <c r="R27" s="8">
        <v>1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1</v>
      </c>
      <c r="Y27" s="8">
        <v>1</v>
      </c>
      <c r="Z27" s="8">
        <v>1</v>
      </c>
      <c r="AA27" s="8">
        <v>1</v>
      </c>
      <c r="AB27" s="8">
        <v>0</v>
      </c>
      <c r="AC27" s="8">
        <v>0</v>
      </c>
      <c r="AD27" s="8">
        <v>1</v>
      </c>
      <c r="AE27" s="8">
        <v>1</v>
      </c>
      <c r="AF27" s="8">
        <v>0</v>
      </c>
      <c r="AG27" s="8">
        <v>0</v>
      </c>
      <c r="AH27" s="8">
        <v>1</v>
      </c>
      <c r="AI27" s="8">
        <v>0</v>
      </c>
      <c r="AJ27" s="16">
        <f t="shared" si="0"/>
        <v>45.569620253164558</v>
      </c>
      <c r="AK27" s="17" t="str">
        <f>IF(AND(AJ27&lt;=100,AJ27&gt;=80),"Ótimo",IF(AND(AJ27&lt;=79,AJ27&gt;=60),"Bom",IF(AND(AJ27&lt;=59,AJ27&gt;=40),"Regular",IF(AND(AJ27&lt;=39,AJ27&gt;=20),"Ruim",IF(AND(AJ27&lt;=19,AJ27&gt;=0),"Péssimo","")))))</f>
        <v>Regular</v>
      </c>
      <c r="AL27" s="27"/>
    </row>
    <row r="28" spans="1:39" s="17" customFormat="1" ht="15" customHeight="1" x14ac:dyDescent="0.35">
      <c r="A28" s="14" t="s">
        <v>72</v>
      </c>
      <c r="B28" s="21">
        <v>1</v>
      </c>
      <c r="C28" s="8">
        <v>1</v>
      </c>
      <c r="D28" s="8">
        <v>0</v>
      </c>
      <c r="E28" s="8">
        <v>0.5</v>
      </c>
      <c r="F28" s="8">
        <v>0</v>
      </c>
      <c r="G28" s="8">
        <v>0.5</v>
      </c>
      <c r="H28" s="8">
        <v>1</v>
      </c>
      <c r="I28" s="8">
        <v>1</v>
      </c>
      <c r="J28" s="8">
        <v>0</v>
      </c>
      <c r="K28" s="8">
        <v>1</v>
      </c>
      <c r="L28" s="8">
        <v>0</v>
      </c>
      <c r="M28" s="8">
        <v>0</v>
      </c>
      <c r="N28" s="8">
        <v>1</v>
      </c>
      <c r="O28" s="8">
        <v>0</v>
      </c>
      <c r="P28" s="8">
        <v>0</v>
      </c>
      <c r="Q28" s="8">
        <v>1</v>
      </c>
      <c r="R28" s="8">
        <v>0</v>
      </c>
      <c r="S28" s="8">
        <v>0</v>
      </c>
      <c r="T28" s="8">
        <v>1</v>
      </c>
      <c r="U28" s="8">
        <v>0</v>
      </c>
      <c r="V28" s="8">
        <v>0</v>
      </c>
      <c r="W28" s="8">
        <v>1</v>
      </c>
      <c r="X28" s="8">
        <v>1</v>
      </c>
      <c r="Y28" s="8">
        <v>1</v>
      </c>
      <c r="Z28" s="8">
        <v>1</v>
      </c>
      <c r="AA28" s="8">
        <v>0</v>
      </c>
      <c r="AB28" s="8">
        <v>0</v>
      </c>
      <c r="AC28" s="8">
        <v>1</v>
      </c>
      <c r="AD28" s="8">
        <v>1</v>
      </c>
      <c r="AE28" s="8">
        <v>0</v>
      </c>
      <c r="AF28" s="8">
        <v>1</v>
      </c>
      <c r="AG28" s="8">
        <v>0</v>
      </c>
      <c r="AH28" s="8">
        <v>0</v>
      </c>
      <c r="AI28" s="8">
        <v>0</v>
      </c>
      <c r="AJ28" s="16">
        <f t="shared" si="0"/>
        <v>44.303797468354425</v>
      </c>
      <c r="AK28" s="17" t="str">
        <f>IF(AND(AJ28&lt;=100,AJ28&gt;=80),"Ótimo",IF(AND(AJ28&lt;=79,AJ28&gt;=60),"Bom",IF(AND(AJ28&lt;=59,AJ28&gt;=40),"Regular",IF(AND(AJ28&lt;=39,AJ28&gt;=20),"Ruim",IF(AND(AJ28&lt;=19,AJ28&gt;=0),"Péssimo","")))))</f>
        <v>Regular</v>
      </c>
      <c r="AL28" s="27"/>
    </row>
    <row r="29" spans="1:39" s="17" customFormat="1" x14ac:dyDescent="0.35">
      <c r="A29" s="14" t="s">
        <v>73</v>
      </c>
      <c r="B29" s="21">
        <v>1</v>
      </c>
      <c r="C29" s="8">
        <v>0</v>
      </c>
      <c r="D29" s="8">
        <v>0</v>
      </c>
      <c r="E29" s="8">
        <v>0</v>
      </c>
      <c r="F29" s="8">
        <v>1</v>
      </c>
      <c r="G29" s="8">
        <v>0.5</v>
      </c>
      <c r="H29" s="8">
        <v>1</v>
      </c>
      <c r="I29" s="8">
        <v>1</v>
      </c>
      <c r="J29" s="8">
        <v>0</v>
      </c>
      <c r="K29" s="8">
        <v>1</v>
      </c>
      <c r="L29" s="8">
        <v>0</v>
      </c>
      <c r="M29" s="8">
        <v>0</v>
      </c>
      <c r="N29" s="8">
        <v>1</v>
      </c>
      <c r="O29" s="8">
        <v>1</v>
      </c>
      <c r="P29" s="8">
        <v>1</v>
      </c>
      <c r="Q29" s="8">
        <v>0</v>
      </c>
      <c r="R29" s="8">
        <v>0</v>
      </c>
      <c r="S29" s="8">
        <v>0</v>
      </c>
      <c r="T29" s="8">
        <v>1</v>
      </c>
      <c r="U29" s="8">
        <v>0</v>
      </c>
      <c r="V29" s="8">
        <v>0.5</v>
      </c>
      <c r="W29" s="8">
        <v>0</v>
      </c>
      <c r="X29" s="8">
        <v>1</v>
      </c>
      <c r="Y29" s="8">
        <v>1</v>
      </c>
      <c r="Z29" s="8">
        <v>0</v>
      </c>
      <c r="AA29" s="8">
        <v>1</v>
      </c>
      <c r="AB29" s="8">
        <v>0</v>
      </c>
      <c r="AC29" s="8">
        <v>0</v>
      </c>
      <c r="AD29" s="8">
        <v>1</v>
      </c>
      <c r="AE29" s="8">
        <v>1</v>
      </c>
      <c r="AF29" s="8">
        <v>0</v>
      </c>
      <c r="AG29" s="8">
        <v>0</v>
      </c>
      <c r="AH29" s="8">
        <v>0</v>
      </c>
      <c r="AI29" s="8">
        <v>0</v>
      </c>
      <c r="AJ29" s="16">
        <f t="shared" si="0"/>
        <v>44.303797468354425</v>
      </c>
      <c r="AK29" s="17" t="str">
        <f>IF(AND(AJ29&lt;=100,AJ29&gt;=80),"Ótimo",IF(AND(AJ29&lt;=79,AJ29&gt;=60),"Bom",IF(AND(AJ29&lt;=59,AJ29&gt;=40),"Regular",IF(AND(AJ29&lt;=39,AJ29&gt;=20),"Ruim",IF(AND(AJ29&lt;=19,AJ29&gt;=0),"Péssimo","")))))</f>
        <v>Regular</v>
      </c>
      <c r="AL29" s="27"/>
    </row>
    <row r="30" spans="1:39" s="17" customFormat="1" x14ac:dyDescent="0.35">
      <c r="A30" s="14" t="s">
        <v>74</v>
      </c>
      <c r="B30" s="21">
        <v>1</v>
      </c>
      <c r="C30" s="8">
        <v>1</v>
      </c>
      <c r="D30" s="8">
        <v>1</v>
      </c>
      <c r="E30" s="8">
        <v>0.5</v>
      </c>
      <c r="F30" s="8">
        <v>0</v>
      </c>
      <c r="G30" s="8">
        <v>0</v>
      </c>
      <c r="H30" s="8">
        <v>1</v>
      </c>
      <c r="I30" s="8">
        <v>0</v>
      </c>
      <c r="J30" s="8">
        <v>1</v>
      </c>
      <c r="K30" s="8">
        <v>1</v>
      </c>
      <c r="L30" s="8">
        <v>0</v>
      </c>
      <c r="M30" s="8">
        <v>0</v>
      </c>
      <c r="N30" s="8">
        <v>1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1</v>
      </c>
      <c r="U30" s="8">
        <v>0</v>
      </c>
      <c r="V30" s="8">
        <v>1</v>
      </c>
      <c r="W30" s="8">
        <v>1</v>
      </c>
      <c r="X30" s="8">
        <v>1</v>
      </c>
      <c r="Y30" s="8">
        <v>1</v>
      </c>
      <c r="Z30" s="8">
        <v>1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1</v>
      </c>
      <c r="AH30" s="8">
        <v>0</v>
      </c>
      <c r="AI30" s="8">
        <v>0</v>
      </c>
      <c r="AJ30" s="16">
        <f t="shared" si="0"/>
        <v>41.77215189873418</v>
      </c>
      <c r="AK30" s="17" t="str">
        <f>IF(AND(AJ30&lt;=100,AJ30&gt;=80),"Ótimo",IF(AND(AJ30&lt;=79,AJ30&gt;=60),"Bom",IF(AND(AJ30&lt;=59,AJ30&gt;=40),"Regular",IF(AND(AJ30&lt;=39.99,AJ30&gt;=20),"Ruim",IF(AND(AJ30&lt;=19,AJ30&gt;=0),"Péssimo","")))))</f>
        <v>Regular</v>
      </c>
      <c r="AL30" s="27"/>
    </row>
    <row r="31" spans="1:39" s="17" customFormat="1" ht="15" customHeight="1" x14ac:dyDescent="0.35">
      <c r="A31" s="14" t="s">
        <v>75</v>
      </c>
      <c r="B31" s="21">
        <v>1</v>
      </c>
      <c r="C31" s="8">
        <v>1</v>
      </c>
      <c r="D31" s="8">
        <v>1</v>
      </c>
      <c r="E31" s="8">
        <v>0</v>
      </c>
      <c r="F31" s="8">
        <v>0</v>
      </c>
      <c r="G31" s="8">
        <v>0.5</v>
      </c>
      <c r="H31" s="8">
        <v>0</v>
      </c>
      <c r="I31" s="8">
        <v>0</v>
      </c>
      <c r="J31" s="8">
        <v>0</v>
      </c>
      <c r="K31" s="8">
        <v>1</v>
      </c>
      <c r="L31" s="8">
        <v>0</v>
      </c>
      <c r="M31" s="8">
        <v>0</v>
      </c>
      <c r="N31" s="8">
        <v>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0</v>
      </c>
      <c r="V31" s="8">
        <v>0</v>
      </c>
      <c r="W31" s="8">
        <v>0</v>
      </c>
      <c r="X31" s="8">
        <v>1</v>
      </c>
      <c r="Y31" s="8">
        <v>0</v>
      </c>
      <c r="Z31" s="8">
        <v>1</v>
      </c>
      <c r="AA31" s="8">
        <v>1</v>
      </c>
      <c r="AB31" s="8">
        <v>0</v>
      </c>
      <c r="AC31" s="8">
        <v>1</v>
      </c>
      <c r="AD31" s="8">
        <v>0</v>
      </c>
      <c r="AE31" s="8">
        <v>0</v>
      </c>
      <c r="AF31" s="8">
        <v>1</v>
      </c>
      <c r="AG31" s="8">
        <v>0</v>
      </c>
      <c r="AH31" s="8">
        <v>0</v>
      </c>
      <c r="AI31" s="8">
        <v>0</v>
      </c>
      <c r="AJ31" s="16">
        <f t="shared" si="0"/>
        <v>27.848101265822784</v>
      </c>
      <c r="AK31" s="17" t="str">
        <f>IF(AND(AJ31&lt;=100,AJ31&gt;=80),"Ótimo",IF(AND(AJ31&lt;=79,AJ31&gt;=60),"Bom",IF(AND(AJ31&lt;=59,AJ31&gt;=40),"Regular",IF(AND(AJ31&lt;=39,AJ31&gt;=20),"Ruim",IF(AND(AJ31&lt;=19,AJ31&gt;=0),"Péssimo","")))))</f>
        <v>Ruim</v>
      </c>
      <c r="AL31" s="27"/>
    </row>
    <row r="32" spans="1:39" s="17" customFormat="1" ht="15.75" customHeight="1" x14ac:dyDescent="0.35">
      <c r="A32" s="14" t="s">
        <v>76</v>
      </c>
      <c r="B32" s="21">
        <v>0.5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0</v>
      </c>
      <c r="L32" s="8">
        <v>0</v>
      </c>
      <c r="M32" s="8">
        <v>1</v>
      </c>
      <c r="N32" s="8">
        <v>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1</v>
      </c>
      <c r="U32" s="8">
        <v>0</v>
      </c>
      <c r="V32" s="8">
        <v>1</v>
      </c>
      <c r="W32" s="8">
        <v>1</v>
      </c>
      <c r="X32" s="8">
        <v>1</v>
      </c>
      <c r="Y32" s="8">
        <v>0</v>
      </c>
      <c r="Z32" s="8">
        <v>0</v>
      </c>
      <c r="AA32" s="8">
        <v>1</v>
      </c>
      <c r="AB32" s="8">
        <v>0.5</v>
      </c>
      <c r="AC32" s="8">
        <v>1</v>
      </c>
      <c r="AD32" s="8">
        <v>1</v>
      </c>
      <c r="AE32" s="8">
        <v>1</v>
      </c>
      <c r="AF32" s="8">
        <v>1</v>
      </c>
      <c r="AG32" s="8">
        <v>0</v>
      </c>
      <c r="AH32" s="8">
        <v>0</v>
      </c>
      <c r="AI32" s="8">
        <v>0</v>
      </c>
      <c r="AJ32" s="16">
        <f t="shared" si="0"/>
        <v>22.151898734177212</v>
      </c>
      <c r="AK32" s="17" t="str">
        <f>IF(AND(AJ32&lt;=100,AJ32&gt;=80),"Ótimo",IF(AND(AJ32&lt;=79,AJ32&gt;=60),"Bom",IF(AND(AJ32&lt;=59,AJ32&gt;=40),"Regular",IF(AND(AJ32&lt;=39,AJ32&gt;=20),"Ruim",IF(AND(AJ32&lt;=19,AJ32&gt;=0),"Péssimo","")))))</f>
        <v>Ruim</v>
      </c>
      <c r="AL32" s="27"/>
    </row>
    <row r="33" spans="2:2" s="4" customFormat="1" x14ac:dyDescent="0.35">
      <c r="B33" s="26"/>
    </row>
    <row r="34" spans="2:2" s="4" customFormat="1" x14ac:dyDescent="0.35">
      <c r="B34" s="26"/>
    </row>
  </sheetData>
  <sortState xmlns:xlrd2="http://schemas.microsoft.com/office/spreadsheetml/2017/richdata2" ref="A6:AM32">
    <sortCondition descending="1" ref="AJ6:AJ32"/>
    <sortCondition ref="A6:A32"/>
  </sortState>
  <mergeCells count="27">
    <mergeCell ref="AK3:AK4"/>
    <mergeCell ref="AJ3:AJ4"/>
    <mergeCell ref="Y3:AI3"/>
    <mergeCell ref="Y4:AB4"/>
    <mergeCell ref="AC4:AE4"/>
    <mergeCell ref="AF4:AH4"/>
    <mergeCell ref="AJ1:AJ2"/>
    <mergeCell ref="AK1:AK2"/>
    <mergeCell ref="T1:W1"/>
    <mergeCell ref="T2:W2"/>
    <mergeCell ref="Y1:AI1"/>
    <mergeCell ref="Y2:AB2"/>
    <mergeCell ref="AC2:AE2"/>
    <mergeCell ref="A3:A5"/>
    <mergeCell ref="AF2:AH2"/>
    <mergeCell ref="O1:R1"/>
    <mergeCell ref="O2:R2"/>
    <mergeCell ref="H4:N4"/>
    <mergeCell ref="B3:N3"/>
    <mergeCell ref="B4:G4"/>
    <mergeCell ref="O4:S4"/>
    <mergeCell ref="O3:S3"/>
    <mergeCell ref="H2:N2"/>
    <mergeCell ref="T4:X4"/>
    <mergeCell ref="T3:X3"/>
    <mergeCell ref="C1:N1"/>
    <mergeCell ref="C2:G2"/>
  </mergeCells>
  <conditionalFormatting sqref="AK6:AK1048576">
    <cfRule type="containsText" dxfId="139" priority="16" operator="containsText" text="Péssimo/Opaco">
      <formula>NOT(ISERROR(SEARCH("Péssimo/Opaco",AK6)))</formula>
    </cfRule>
    <cfRule type="containsText" dxfId="138" priority="17" operator="containsText" text="Regular">
      <formula>NOT(ISERROR(SEARCH("Regular",AK6)))</formula>
    </cfRule>
    <cfRule type="containsText" dxfId="137" priority="19" operator="containsText" text="Bom">
      <formula>NOT(ISERROR(SEARCH("Bom",AK6)))</formula>
    </cfRule>
    <cfRule type="containsText" dxfId="136" priority="20" operator="containsText" text="Muito Bom">
      <formula>NOT(ISERROR(SEARCH("Muito Bom",AK6)))</formula>
    </cfRule>
    <cfRule type="containsText" dxfId="135" priority="21" operator="containsText" text="Ótimo/Transparente">
      <formula>NOT(ISERROR(SEARCH("Ótimo/Transparente",AK6)))</formula>
    </cfRule>
  </conditionalFormatting>
  <conditionalFormatting sqref="AK1:AK3 AK5">
    <cfRule type="containsText" dxfId="134" priority="6" operator="containsText" text="Péssimo/Opaco">
      <formula>NOT(ISERROR(SEARCH("Péssimo/Opaco",AK1)))</formula>
    </cfRule>
    <cfRule type="containsText" dxfId="133" priority="7" operator="containsText" text="Regular">
      <formula>NOT(ISERROR(SEARCH("Regular",AK1)))</formula>
    </cfRule>
    <cfRule type="containsText" dxfId="132" priority="8" operator="containsText" text="Bom">
      <formula>NOT(ISERROR(SEARCH("Bom",AK1)))</formula>
    </cfRule>
    <cfRule type="containsText" dxfId="131" priority="9" operator="containsText" text="Muito Bom">
      <formula>NOT(ISERROR(SEARCH("Muito Bom",AK1)))</formula>
    </cfRule>
    <cfRule type="containsText" dxfId="130" priority="10" operator="containsText" text="Ótimo/Transparente">
      <formula>NOT(ISERROR(SEARCH("Ótimo/Transparente",AK1)))</formula>
    </cfRule>
  </conditionalFormatting>
  <conditionalFormatting sqref="AL3">
    <cfRule type="containsText" dxfId="129" priority="1" operator="containsText" text="Péssimo/Opaco">
      <formula>NOT(ISERROR(SEARCH("Péssimo/Opaco",AL3)))</formula>
    </cfRule>
    <cfRule type="containsText" dxfId="128" priority="2" operator="containsText" text="Regular">
      <formula>NOT(ISERROR(SEARCH("Regular",AL3)))</formula>
    </cfRule>
    <cfRule type="containsText" dxfId="127" priority="3" operator="containsText" text="Bom">
      <formula>NOT(ISERROR(SEARCH("Bom",AL3)))</formula>
    </cfRule>
    <cfRule type="containsText" dxfId="126" priority="4" operator="containsText" text="Muito Bom">
      <formula>NOT(ISERROR(SEARCH("Muito Bom",AL3)))</formula>
    </cfRule>
    <cfRule type="containsText" dxfId="125" priority="5" operator="containsText" text="Ótimo/Transparente">
      <formula>NOT(ISERROR(SEARCH("Ótimo/Transparente",AL3)))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A06E9-EB54-4446-85A7-11D42AFB5C17}">
  <dimension ref="A1:AM31"/>
  <sheetViews>
    <sheetView workbookViewId="0">
      <selection activeCell="AO3" sqref="AO3"/>
    </sheetView>
  </sheetViews>
  <sheetFormatPr defaultRowHeight="14.5" x14ac:dyDescent="0.35"/>
  <cols>
    <col min="1" max="1" width="17.26953125" customWidth="1"/>
    <col min="2" max="2" width="9.54296875" customWidth="1"/>
    <col min="22" max="22" width="11" customWidth="1"/>
    <col min="23" max="23" width="10.54296875" customWidth="1"/>
    <col min="24" max="24" width="11" customWidth="1"/>
    <col min="27" max="27" width="9.81640625" customWidth="1"/>
    <col min="35" max="35" width="20.54296875" customWidth="1"/>
    <col min="36" max="36" width="29.7265625" customWidth="1"/>
    <col min="37" max="37" width="16.54296875" customWidth="1"/>
    <col min="38" max="38" width="10.453125" style="4" customWidth="1"/>
    <col min="39" max="39" width="8.81640625" style="4" customWidth="1"/>
  </cols>
  <sheetData>
    <row r="1" spans="1:39" x14ac:dyDescent="0.35">
      <c r="A1" s="67" t="s">
        <v>14</v>
      </c>
      <c r="B1" s="58" t="s">
        <v>15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5" t="s">
        <v>1</v>
      </c>
      <c r="P1" s="55"/>
      <c r="Q1" s="55"/>
      <c r="R1" s="55"/>
      <c r="S1" s="55"/>
      <c r="T1" s="61" t="s">
        <v>2</v>
      </c>
      <c r="U1" s="61"/>
      <c r="V1" s="61"/>
      <c r="W1" s="61"/>
      <c r="X1" s="61"/>
      <c r="Y1" s="64" t="s">
        <v>3</v>
      </c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2" t="s">
        <v>4</v>
      </c>
      <c r="AK1" s="62" t="s">
        <v>5</v>
      </c>
      <c r="AL1" s="30"/>
      <c r="AM1" s="30"/>
    </row>
    <row r="2" spans="1:39" x14ac:dyDescent="0.35">
      <c r="A2" s="67"/>
      <c r="B2" s="59" t="s">
        <v>6</v>
      </c>
      <c r="C2" s="59"/>
      <c r="D2" s="59"/>
      <c r="E2" s="59"/>
      <c r="F2" s="59"/>
      <c r="G2" s="59"/>
      <c r="H2" s="57" t="s">
        <v>7</v>
      </c>
      <c r="I2" s="57"/>
      <c r="J2" s="57"/>
      <c r="K2" s="57"/>
      <c r="L2" s="57"/>
      <c r="M2" s="57"/>
      <c r="N2" s="57"/>
      <c r="O2" s="56" t="s">
        <v>8</v>
      </c>
      <c r="P2" s="56"/>
      <c r="Q2" s="56"/>
      <c r="R2" s="56"/>
      <c r="S2" s="56"/>
      <c r="T2" s="60"/>
      <c r="U2" s="60"/>
      <c r="V2" s="60"/>
      <c r="W2" s="60"/>
      <c r="X2" s="60"/>
      <c r="Y2" s="65" t="s">
        <v>16</v>
      </c>
      <c r="Z2" s="65"/>
      <c r="AA2" s="65"/>
      <c r="AB2" s="65"/>
      <c r="AC2" s="66" t="s">
        <v>11</v>
      </c>
      <c r="AD2" s="66"/>
      <c r="AE2" s="66"/>
      <c r="AF2" s="54" t="s">
        <v>12</v>
      </c>
      <c r="AG2" s="54"/>
      <c r="AH2" s="54"/>
      <c r="AI2" s="1" t="s">
        <v>13</v>
      </c>
      <c r="AJ2" s="62"/>
      <c r="AK2" s="62"/>
      <c r="AL2" s="30"/>
      <c r="AM2" s="30"/>
    </row>
    <row r="3" spans="1:39" ht="70.5" customHeight="1" x14ac:dyDescent="0.35">
      <c r="A3" s="67"/>
      <c r="B3" s="1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  <c r="O3" s="2" t="s">
        <v>30</v>
      </c>
      <c r="P3" s="3" t="s">
        <v>31</v>
      </c>
      <c r="Q3" s="2" t="s">
        <v>32</v>
      </c>
      <c r="R3" s="2" t="s">
        <v>33</v>
      </c>
      <c r="S3" s="2" t="s">
        <v>34</v>
      </c>
      <c r="T3" s="2" t="s">
        <v>35</v>
      </c>
      <c r="U3" s="2" t="s">
        <v>36</v>
      </c>
      <c r="V3" s="2" t="s">
        <v>37</v>
      </c>
      <c r="W3" s="2" t="s">
        <v>38</v>
      </c>
      <c r="X3" s="2" t="s">
        <v>39</v>
      </c>
      <c r="Y3" s="2" t="s">
        <v>40</v>
      </c>
      <c r="Z3" s="2" t="s">
        <v>41</v>
      </c>
      <c r="AA3" s="2" t="s">
        <v>42</v>
      </c>
      <c r="AB3" s="2" t="s">
        <v>43</v>
      </c>
      <c r="AC3" s="2" t="s">
        <v>44</v>
      </c>
      <c r="AD3" s="2" t="s">
        <v>45</v>
      </c>
      <c r="AE3" s="2" t="s">
        <v>46</v>
      </c>
      <c r="AF3" s="2" t="s">
        <v>47</v>
      </c>
      <c r="AG3" s="2" t="s">
        <v>48</v>
      </c>
      <c r="AH3" s="2" t="s">
        <v>46</v>
      </c>
      <c r="AI3" s="2" t="s">
        <v>49</v>
      </c>
    </row>
    <row r="4" spans="1:39" s="32" customFormat="1" x14ac:dyDescent="0.35">
      <c r="A4" s="31" t="s">
        <v>50</v>
      </c>
      <c r="B4" s="45">
        <v>1</v>
      </c>
      <c r="C4" s="45">
        <v>1</v>
      </c>
      <c r="D4" s="45">
        <v>1</v>
      </c>
      <c r="E4" s="45">
        <v>1</v>
      </c>
      <c r="F4" s="45">
        <v>1</v>
      </c>
      <c r="G4" s="45">
        <v>1</v>
      </c>
      <c r="H4" s="45">
        <v>1</v>
      </c>
      <c r="I4" s="45">
        <v>1</v>
      </c>
      <c r="J4" s="45">
        <v>1</v>
      </c>
      <c r="K4" s="45">
        <v>1</v>
      </c>
      <c r="L4" s="45">
        <v>1</v>
      </c>
      <c r="M4" s="45">
        <v>1</v>
      </c>
      <c r="N4" s="45">
        <v>1</v>
      </c>
      <c r="O4" s="45">
        <v>1</v>
      </c>
      <c r="P4" s="45">
        <v>1</v>
      </c>
      <c r="Q4" s="45">
        <v>1</v>
      </c>
      <c r="R4" s="45">
        <v>1</v>
      </c>
      <c r="S4" s="45">
        <v>1</v>
      </c>
      <c r="T4" s="45">
        <v>1</v>
      </c>
      <c r="U4" s="45">
        <v>1</v>
      </c>
      <c r="V4" s="45">
        <v>1</v>
      </c>
      <c r="W4" s="45">
        <v>1</v>
      </c>
      <c r="X4" s="45">
        <v>1</v>
      </c>
      <c r="Y4" s="45">
        <v>1</v>
      </c>
      <c r="Z4" s="45">
        <v>1</v>
      </c>
      <c r="AA4" s="45">
        <v>1</v>
      </c>
      <c r="AB4" s="45">
        <v>1</v>
      </c>
      <c r="AC4" s="45">
        <v>1</v>
      </c>
      <c r="AD4" s="45">
        <v>1</v>
      </c>
      <c r="AE4" s="45">
        <v>1</v>
      </c>
      <c r="AF4" s="45">
        <v>1</v>
      </c>
      <c r="AG4" s="45">
        <v>1</v>
      </c>
      <c r="AH4" s="45">
        <v>1</v>
      </c>
      <c r="AI4" s="45">
        <v>1</v>
      </c>
      <c r="AJ4" s="33">
        <f t="shared" ref="AJ4:AJ30" si="0">(((SUM(B4:G4)*4)+(SUM(H4:N4)*2)+(SUM(O4:S4)*4)+(SUM(T4:X4)*2)+(SUM(Y4:AI4)))/79)*100</f>
        <v>100</v>
      </c>
      <c r="AK4" s="32" t="str">
        <f>IF(AND(AJ4&lt;=100,AJ4&gt;=80),"Ótimo",IF(AND(AJ4&lt;=79,AJ4&gt;=60),"Bom",IF(AND(AJ4&lt;=59,AJ4&gt;=40),"Regular",IF(AND(AJ4&lt;=39,AJ4&gt;=20),"Ruim",IF(AND(AJ4&lt;=19,AJ4&gt;=0),"Péssimo","")))))</f>
        <v>Ótimo</v>
      </c>
      <c r="AL4" s="34"/>
      <c r="AM4" s="17"/>
    </row>
    <row r="5" spans="1:39" s="32" customFormat="1" x14ac:dyDescent="0.35">
      <c r="A5" s="31" t="s">
        <v>54</v>
      </c>
      <c r="B5" s="45">
        <v>1</v>
      </c>
      <c r="C5" s="45">
        <v>1</v>
      </c>
      <c r="D5" s="45">
        <v>1</v>
      </c>
      <c r="E5" s="45">
        <v>1</v>
      </c>
      <c r="F5" s="45">
        <v>1</v>
      </c>
      <c r="G5" s="45">
        <v>1</v>
      </c>
      <c r="H5" s="45">
        <v>1</v>
      </c>
      <c r="I5" s="45">
        <v>1</v>
      </c>
      <c r="J5" s="45">
        <v>1</v>
      </c>
      <c r="K5" s="45">
        <v>1</v>
      </c>
      <c r="L5" s="45">
        <v>1</v>
      </c>
      <c r="M5" s="45">
        <v>1</v>
      </c>
      <c r="N5" s="45">
        <v>1</v>
      </c>
      <c r="O5" s="45">
        <v>1</v>
      </c>
      <c r="P5" s="45">
        <v>1</v>
      </c>
      <c r="Q5" s="45">
        <v>1</v>
      </c>
      <c r="R5" s="45">
        <v>1</v>
      </c>
      <c r="S5" s="45">
        <v>1</v>
      </c>
      <c r="T5" s="45">
        <v>1</v>
      </c>
      <c r="U5" s="45">
        <v>1</v>
      </c>
      <c r="V5" s="45">
        <v>1</v>
      </c>
      <c r="W5" s="45">
        <v>1</v>
      </c>
      <c r="X5" s="45">
        <v>1</v>
      </c>
      <c r="Y5" s="45">
        <v>1</v>
      </c>
      <c r="Z5" s="45">
        <v>1</v>
      </c>
      <c r="AA5" s="45">
        <v>1</v>
      </c>
      <c r="AB5" s="45">
        <v>1</v>
      </c>
      <c r="AC5" s="45">
        <v>1</v>
      </c>
      <c r="AD5" s="45">
        <v>1</v>
      </c>
      <c r="AE5" s="45">
        <v>1</v>
      </c>
      <c r="AF5" s="45">
        <v>1</v>
      </c>
      <c r="AG5" s="45">
        <v>0</v>
      </c>
      <c r="AH5" s="45">
        <v>1</v>
      </c>
      <c r="AI5" s="45">
        <v>1</v>
      </c>
      <c r="AJ5" s="33">
        <f t="shared" si="0"/>
        <v>98.734177215189874</v>
      </c>
      <c r="AK5" s="32" t="str">
        <f>IF(AND(AJ5&lt;=100,AJ5&gt;=80),"Ótimo",IF(AND(AJ5&lt;=79,AJ5&gt;=60),"Bom",IF(AND(AJ5&lt;=59,AJ5&gt;=40),"Regular",IF(AND(AJ5&lt;=39.99,AJ5&gt;=20),"Ruim",IF(AND(AJ5&lt;=19,AJ5&gt;=0),"Péssimo","")))))</f>
        <v>Ótimo</v>
      </c>
      <c r="AL5" s="34"/>
      <c r="AM5" s="17"/>
    </row>
    <row r="6" spans="1:39" s="32" customFormat="1" x14ac:dyDescent="0.35">
      <c r="A6" s="31" t="s">
        <v>51</v>
      </c>
      <c r="B6" s="45">
        <v>1</v>
      </c>
      <c r="C6" s="45">
        <v>1</v>
      </c>
      <c r="D6" s="45">
        <v>1</v>
      </c>
      <c r="E6" s="45">
        <v>1</v>
      </c>
      <c r="F6" s="45">
        <v>1</v>
      </c>
      <c r="G6" s="45">
        <v>1</v>
      </c>
      <c r="H6" s="45">
        <v>1</v>
      </c>
      <c r="I6" s="45">
        <v>1</v>
      </c>
      <c r="J6" s="45">
        <v>1</v>
      </c>
      <c r="K6" s="45">
        <v>1</v>
      </c>
      <c r="L6" s="45">
        <v>1</v>
      </c>
      <c r="M6" s="45">
        <v>1</v>
      </c>
      <c r="N6" s="45">
        <v>1</v>
      </c>
      <c r="O6" s="45">
        <v>1</v>
      </c>
      <c r="P6" s="45">
        <v>1</v>
      </c>
      <c r="Q6" s="45">
        <v>1</v>
      </c>
      <c r="R6" s="45">
        <v>1</v>
      </c>
      <c r="S6" s="45">
        <v>1</v>
      </c>
      <c r="T6" s="45">
        <v>1</v>
      </c>
      <c r="U6" s="45">
        <v>1</v>
      </c>
      <c r="V6" s="45">
        <v>1</v>
      </c>
      <c r="W6" s="45">
        <v>1</v>
      </c>
      <c r="X6" s="45">
        <v>1</v>
      </c>
      <c r="Y6" s="45">
        <v>1</v>
      </c>
      <c r="Z6" s="45">
        <v>1</v>
      </c>
      <c r="AA6" s="45">
        <v>1</v>
      </c>
      <c r="AB6" s="45">
        <v>1</v>
      </c>
      <c r="AC6" s="45">
        <v>1</v>
      </c>
      <c r="AD6" s="45">
        <v>1</v>
      </c>
      <c r="AE6" s="45">
        <v>1</v>
      </c>
      <c r="AF6" s="45">
        <v>1</v>
      </c>
      <c r="AG6" s="45">
        <v>0</v>
      </c>
      <c r="AH6" s="45">
        <v>1</v>
      </c>
      <c r="AI6" s="45">
        <v>1</v>
      </c>
      <c r="AJ6" s="33">
        <f t="shared" si="0"/>
        <v>98.734177215189874</v>
      </c>
      <c r="AK6" s="32" t="str">
        <f>IF(AND(AJ6&lt;=100,AJ6&gt;=80),"Ótimo",IF(AND(AJ6&lt;=79,AJ6&gt;=60),"Bom",IF(AND(AJ6&lt;=59.99,AJ6&gt;=40),"Regular",IF(AND(AJ6&lt;=39,AJ6&gt;=20),"Ruim",IF(AND(AJ6&lt;=19,AJ6&gt;=0),"Péssimo","")))))</f>
        <v>Ótimo</v>
      </c>
      <c r="AL6" s="34"/>
      <c r="AM6" s="17"/>
    </row>
    <row r="7" spans="1:39" s="32" customFormat="1" x14ac:dyDescent="0.35">
      <c r="A7" s="31" t="s">
        <v>56</v>
      </c>
      <c r="B7" s="45">
        <v>1</v>
      </c>
      <c r="C7" s="45">
        <v>1</v>
      </c>
      <c r="D7" s="45">
        <v>1</v>
      </c>
      <c r="E7" s="45">
        <v>1</v>
      </c>
      <c r="F7" s="45">
        <v>1</v>
      </c>
      <c r="G7" s="45">
        <v>1</v>
      </c>
      <c r="H7" s="45">
        <v>1</v>
      </c>
      <c r="I7" s="45">
        <v>1</v>
      </c>
      <c r="J7" s="45">
        <v>1</v>
      </c>
      <c r="K7" s="45">
        <v>1</v>
      </c>
      <c r="L7" s="45">
        <v>1</v>
      </c>
      <c r="M7" s="45">
        <v>0</v>
      </c>
      <c r="N7" s="45">
        <v>1</v>
      </c>
      <c r="O7" s="45">
        <v>1</v>
      </c>
      <c r="P7" s="45">
        <v>1</v>
      </c>
      <c r="Q7" s="45">
        <v>1</v>
      </c>
      <c r="R7" s="45">
        <v>1</v>
      </c>
      <c r="S7" s="45">
        <v>1</v>
      </c>
      <c r="T7" s="45">
        <v>1</v>
      </c>
      <c r="U7" s="45">
        <v>1</v>
      </c>
      <c r="V7" s="45">
        <v>1</v>
      </c>
      <c r="W7" s="45">
        <v>1</v>
      </c>
      <c r="X7" s="45">
        <v>1</v>
      </c>
      <c r="Y7" s="45">
        <v>1</v>
      </c>
      <c r="Z7" s="45">
        <v>1</v>
      </c>
      <c r="AA7" s="45">
        <v>1</v>
      </c>
      <c r="AB7" s="45">
        <v>1</v>
      </c>
      <c r="AC7" s="45">
        <v>1</v>
      </c>
      <c r="AD7" s="45">
        <v>1</v>
      </c>
      <c r="AE7" s="45">
        <v>1</v>
      </c>
      <c r="AF7" s="45">
        <v>1</v>
      </c>
      <c r="AG7" s="45">
        <v>1</v>
      </c>
      <c r="AH7" s="45">
        <v>1</v>
      </c>
      <c r="AI7" s="45">
        <v>0</v>
      </c>
      <c r="AJ7" s="33">
        <f t="shared" si="0"/>
        <v>96.202531645569621</v>
      </c>
      <c r="AK7" s="32" t="str">
        <f>IF(AND(AJ7&lt;=100,AJ7&gt;=80),"Ótimo",IF(AND(AJ7&lt;=79,AJ7&gt;=60),"Bom",IF(AND(AJ7&lt;=59,AJ7&gt;=40),"Regular",IF(AND(AJ7&lt;=39,AJ7&gt;=20),"Ruim",IF(AND(AJ7&lt;=19,AJ7&gt;=0),"Péssimo","")))))</f>
        <v>Ótimo</v>
      </c>
      <c r="AL7" s="34"/>
      <c r="AM7" s="17"/>
    </row>
    <row r="8" spans="1:39" s="32" customFormat="1" x14ac:dyDescent="0.35">
      <c r="A8" s="35" t="s">
        <v>52</v>
      </c>
      <c r="B8" s="45">
        <v>1</v>
      </c>
      <c r="C8" s="45">
        <v>1</v>
      </c>
      <c r="D8" s="45">
        <v>1</v>
      </c>
      <c r="E8" s="45">
        <v>1</v>
      </c>
      <c r="F8" s="45">
        <v>0</v>
      </c>
      <c r="G8" s="45">
        <v>1</v>
      </c>
      <c r="H8" s="45">
        <v>1</v>
      </c>
      <c r="I8" s="45">
        <v>1</v>
      </c>
      <c r="J8" s="45">
        <v>1</v>
      </c>
      <c r="K8" s="45">
        <v>1</v>
      </c>
      <c r="L8" s="45">
        <v>1</v>
      </c>
      <c r="M8" s="45">
        <v>1</v>
      </c>
      <c r="N8" s="45">
        <v>1</v>
      </c>
      <c r="O8" s="45">
        <v>1</v>
      </c>
      <c r="P8" s="45">
        <v>1</v>
      </c>
      <c r="Q8" s="45">
        <v>1</v>
      </c>
      <c r="R8" s="45">
        <v>1</v>
      </c>
      <c r="S8" s="45">
        <v>1</v>
      </c>
      <c r="T8" s="45">
        <v>1</v>
      </c>
      <c r="U8" s="45">
        <v>1</v>
      </c>
      <c r="V8" s="45">
        <v>1</v>
      </c>
      <c r="W8" s="45">
        <v>1</v>
      </c>
      <c r="X8" s="45">
        <v>1</v>
      </c>
      <c r="Y8" s="45">
        <v>1</v>
      </c>
      <c r="Z8" s="45">
        <v>1</v>
      </c>
      <c r="AA8" s="45">
        <v>1</v>
      </c>
      <c r="AB8" s="45">
        <v>1</v>
      </c>
      <c r="AC8" s="45">
        <v>1</v>
      </c>
      <c r="AD8" s="45">
        <v>1</v>
      </c>
      <c r="AE8" s="45">
        <v>1</v>
      </c>
      <c r="AF8" s="45">
        <v>1</v>
      </c>
      <c r="AG8" s="45">
        <v>1</v>
      </c>
      <c r="AH8" s="45">
        <v>1</v>
      </c>
      <c r="AI8" s="45">
        <v>1</v>
      </c>
      <c r="AJ8" s="33">
        <f t="shared" si="0"/>
        <v>94.936708860759495</v>
      </c>
      <c r="AK8" s="32" t="str">
        <f>IF(AND(AJ8&lt;=100,AJ8&gt;=80),"Ótimo",IF(AND(AJ8&lt;=79,AJ8&gt;=60),"Bom",IF(AND(AJ8&lt;=59,AJ8&gt;=40),"Regular",IF(AND(AJ8&lt;=39.99,AJ8&gt;=20),"Ruim",IF(AND(AJ8&lt;=19,AJ8&gt;=0),"Péssimo","")))))</f>
        <v>Ótimo</v>
      </c>
      <c r="AL8" s="34"/>
      <c r="AM8" s="17"/>
    </row>
    <row r="9" spans="1:39" s="32" customFormat="1" x14ac:dyDescent="0.35">
      <c r="A9" s="31" t="s">
        <v>61</v>
      </c>
      <c r="B9" s="45">
        <v>1</v>
      </c>
      <c r="C9" s="45">
        <v>1</v>
      </c>
      <c r="D9" s="45">
        <v>1</v>
      </c>
      <c r="E9" s="45">
        <v>1</v>
      </c>
      <c r="F9" s="45">
        <v>1</v>
      </c>
      <c r="G9" s="45">
        <v>1</v>
      </c>
      <c r="H9" s="45">
        <v>1</v>
      </c>
      <c r="I9" s="45">
        <v>1</v>
      </c>
      <c r="J9" s="45">
        <v>1</v>
      </c>
      <c r="K9" s="45">
        <v>1</v>
      </c>
      <c r="L9" s="45">
        <v>1</v>
      </c>
      <c r="M9" s="45">
        <v>0</v>
      </c>
      <c r="N9" s="45">
        <v>1</v>
      </c>
      <c r="O9" s="45">
        <v>1</v>
      </c>
      <c r="P9" s="45">
        <v>1</v>
      </c>
      <c r="Q9" s="45">
        <v>1</v>
      </c>
      <c r="R9" s="45">
        <v>1</v>
      </c>
      <c r="S9" s="45">
        <v>1</v>
      </c>
      <c r="T9" s="45">
        <v>1</v>
      </c>
      <c r="U9" s="45">
        <v>1</v>
      </c>
      <c r="V9" s="45">
        <v>1</v>
      </c>
      <c r="W9" s="45">
        <v>1</v>
      </c>
      <c r="X9" s="45">
        <v>1</v>
      </c>
      <c r="Y9" s="45">
        <v>1</v>
      </c>
      <c r="Z9" s="45">
        <v>1</v>
      </c>
      <c r="AA9" s="45">
        <v>1</v>
      </c>
      <c r="AB9" s="45">
        <v>1</v>
      </c>
      <c r="AC9" s="45">
        <v>1</v>
      </c>
      <c r="AD9" s="45">
        <v>1</v>
      </c>
      <c r="AE9" s="45">
        <v>1</v>
      </c>
      <c r="AF9" s="45">
        <v>1</v>
      </c>
      <c r="AG9" s="45">
        <v>0</v>
      </c>
      <c r="AH9" s="45">
        <v>0</v>
      </c>
      <c r="AI9" s="45">
        <v>1</v>
      </c>
      <c r="AJ9" s="33">
        <f t="shared" si="0"/>
        <v>94.936708860759495</v>
      </c>
      <c r="AK9" s="32" t="str">
        <f>IF(AND(AJ9&lt;=100,AJ9&gt;=80),"Ótimo",IF(AND(AJ9&lt;=79,AJ9&gt;=60),"Bom",IF(AND(AJ9&lt;=59,AJ9&gt;=40),"Regular",IF(AND(AJ9&lt;=39,AJ9&gt;=20),"Ruim",IF(AND(AJ9&lt;=19,AJ9&gt;=0),"Péssimo","")))))</f>
        <v>Ótimo</v>
      </c>
      <c r="AL9" s="34"/>
      <c r="AM9" s="17"/>
    </row>
    <row r="10" spans="1:39" s="32" customFormat="1" x14ac:dyDescent="0.35">
      <c r="A10" s="35" t="s">
        <v>63</v>
      </c>
      <c r="B10" s="45">
        <v>1</v>
      </c>
      <c r="C10" s="45">
        <v>1</v>
      </c>
      <c r="D10" s="45">
        <v>1</v>
      </c>
      <c r="E10" s="45">
        <v>1</v>
      </c>
      <c r="F10" s="45">
        <v>1</v>
      </c>
      <c r="G10" s="45">
        <v>0.5</v>
      </c>
      <c r="H10" s="45">
        <v>1</v>
      </c>
      <c r="I10" s="45">
        <v>1</v>
      </c>
      <c r="J10" s="45">
        <v>1</v>
      </c>
      <c r="K10" s="45">
        <v>1</v>
      </c>
      <c r="L10" s="45">
        <v>0</v>
      </c>
      <c r="M10" s="45">
        <v>1</v>
      </c>
      <c r="N10" s="45">
        <v>1</v>
      </c>
      <c r="O10" s="45">
        <v>1</v>
      </c>
      <c r="P10" s="45">
        <v>1</v>
      </c>
      <c r="Q10" s="45">
        <v>1</v>
      </c>
      <c r="R10" s="45">
        <v>1</v>
      </c>
      <c r="S10" s="45">
        <v>1</v>
      </c>
      <c r="T10" s="45">
        <v>1</v>
      </c>
      <c r="U10" s="45">
        <v>1</v>
      </c>
      <c r="V10" s="45">
        <v>1</v>
      </c>
      <c r="W10" s="45">
        <v>1</v>
      </c>
      <c r="X10" s="45">
        <v>1</v>
      </c>
      <c r="Y10" s="45">
        <v>1</v>
      </c>
      <c r="Z10" s="45">
        <v>1</v>
      </c>
      <c r="AA10" s="45">
        <v>1</v>
      </c>
      <c r="AB10" s="45">
        <v>1</v>
      </c>
      <c r="AC10" s="45">
        <v>1</v>
      </c>
      <c r="AD10" s="45">
        <v>1</v>
      </c>
      <c r="AE10" s="45">
        <v>1</v>
      </c>
      <c r="AF10" s="45">
        <v>1</v>
      </c>
      <c r="AG10" s="45">
        <v>1</v>
      </c>
      <c r="AH10" s="45">
        <v>1</v>
      </c>
      <c r="AI10" s="45">
        <v>0</v>
      </c>
      <c r="AJ10" s="33">
        <f t="shared" si="0"/>
        <v>93.670886075949369</v>
      </c>
      <c r="AK10" s="32" t="str">
        <f>IF(AND(AJ10&lt;=100,AJ10&gt;=80),"Ótimo",IF(AND(AJ10&lt;=79.99,AJ10&gt;=60),"Bom",IF(AND(AJ10&lt;=59,AJ10&gt;=40),"Regular",IF(AND(AJ10&lt;=39,AJ10&gt;=20),"Ruim",IF(AND(AJ10&lt;=19,AJ10&gt;=0),"Péssimo","")))))</f>
        <v>Ótimo</v>
      </c>
      <c r="AL10" s="34"/>
      <c r="AM10" s="17"/>
    </row>
    <row r="11" spans="1:39" s="32" customFormat="1" x14ac:dyDescent="0.35">
      <c r="A11" s="31" t="s">
        <v>64</v>
      </c>
      <c r="B11" s="45">
        <v>1</v>
      </c>
      <c r="C11" s="45">
        <v>1</v>
      </c>
      <c r="D11" s="45">
        <v>1</v>
      </c>
      <c r="E11" s="45">
        <v>1</v>
      </c>
      <c r="F11" s="45">
        <v>1</v>
      </c>
      <c r="G11" s="45">
        <v>1</v>
      </c>
      <c r="H11" s="45">
        <v>1</v>
      </c>
      <c r="I11" s="45">
        <v>1</v>
      </c>
      <c r="J11" s="45">
        <v>1</v>
      </c>
      <c r="K11" s="45">
        <v>1</v>
      </c>
      <c r="L11" s="45">
        <v>1</v>
      </c>
      <c r="M11" s="45">
        <v>1</v>
      </c>
      <c r="N11" s="45">
        <v>1</v>
      </c>
      <c r="O11" s="45">
        <v>1</v>
      </c>
      <c r="P11" s="45">
        <v>0</v>
      </c>
      <c r="Q11" s="45">
        <v>1</v>
      </c>
      <c r="R11" s="45">
        <v>1</v>
      </c>
      <c r="S11" s="45">
        <v>1</v>
      </c>
      <c r="T11" s="45">
        <v>1</v>
      </c>
      <c r="U11" s="45">
        <v>1</v>
      </c>
      <c r="V11" s="45">
        <v>0</v>
      </c>
      <c r="W11" s="45">
        <v>1</v>
      </c>
      <c r="X11" s="45">
        <v>1</v>
      </c>
      <c r="Y11" s="45">
        <v>1</v>
      </c>
      <c r="Z11" s="45">
        <v>1</v>
      </c>
      <c r="AA11" s="45">
        <v>1</v>
      </c>
      <c r="AB11" s="45">
        <v>0</v>
      </c>
      <c r="AC11" s="45">
        <v>1</v>
      </c>
      <c r="AD11" s="45">
        <v>1</v>
      </c>
      <c r="AE11" s="45">
        <v>1</v>
      </c>
      <c r="AF11" s="45">
        <v>1</v>
      </c>
      <c r="AG11" s="45">
        <v>1</v>
      </c>
      <c r="AH11" s="45">
        <v>1</v>
      </c>
      <c r="AI11" s="45">
        <v>0</v>
      </c>
      <c r="AJ11" s="33">
        <f t="shared" si="0"/>
        <v>89.87341772151899</v>
      </c>
      <c r="AK11" s="32" t="str">
        <f>IF(AND(AJ11&lt;=100,AJ11&gt;=80),"Ótimo",IF(AND(AJ11&lt;=79,AJ11&gt;=60),"Bom",IF(AND(AJ11&lt;=59,AJ11&gt;=40),"Regular",IF(AND(AJ11&lt;=39,AJ11&gt;=20),"Ruim",IF(AND(AJ11&lt;=19,AJ11&gt;=0),"Péssimo","")))))</f>
        <v>Ótimo</v>
      </c>
      <c r="AL11" s="34"/>
      <c r="AM11" s="17"/>
    </row>
    <row r="12" spans="1:39" s="32" customFormat="1" x14ac:dyDescent="0.35">
      <c r="A12" s="31" t="s">
        <v>68</v>
      </c>
      <c r="B12" s="45">
        <v>1</v>
      </c>
      <c r="C12" s="45">
        <v>1</v>
      </c>
      <c r="D12" s="45">
        <v>1</v>
      </c>
      <c r="E12" s="45">
        <v>1</v>
      </c>
      <c r="F12" s="45">
        <v>1</v>
      </c>
      <c r="G12" s="45">
        <v>1</v>
      </c>
      <c r="H12" s="45">
        <v>1</v>
      </c>
      <c r="I12" s="45">
        <v>1</v>
      </c>
      <c r="J12" s="45">
        <v>1</v>
      </c>
      <c r="K12" s="45">
        <v>1</v>
      </c>
      <c r="L12" s="45">
        <v>1</v>
      </c>
      <c r="M12" s="45">
        <v>0</v>
      </c>
      <c r="N12" s="45">
        <v>1</v>
      </c>
      <c r="O12" s="45">
        <v>1</v>
      </c>
      <c r="P12" s="45">
        <v>1</v>
      </c>
      <c r="Q12" s="45">
        <v>1</v>
      </c>
      <c r="R12" s="45">
        <v>0</v>
      </c>
      <c r="S12" s="45">
        <v>1</v>
      </c>
      <c r="T12" s="45">
        <v>1</v>
      </c>
      <c r="U12" s="45">
        <v>1</v>
      </c>
      <c r="V12" s="45">
        <v>1</v>
      </c>
      <c r="W12" s="45">
        <v>0</v>
      </c>
      <c r="X12" s="45">
        <v>1</v>
      </c>
      <c r="Y12" s="45">
        <v>1</v>
      </c>
      <c r="Z12" s="45">
        <v>1</v>
      </c>
      <c r="AA12" s="45">
        <v>1</v>
      </c>
      <c r="AB12" s="45">
        <v>1</v>
      </c>
      <c r="AC12" s="45">
        <v>1</v>
      </c>
      <c r="AD12" s="45">
        <v>1</v>
      </c>
      <c r="AE12" s="45">
        <v>1</v>
      </c>
      <c r="AF12" s="45">
        <v>1</v>
      </c>
      <c r="AG12" s="45">
        <v>0</v>
      </c>
      <c r="AH12" s="45">
        <v>1</v>
      </c>
      <c r="AI12" s="45">
        <v>1</v>
      </c>
      <c r="AJ12" s="33">
        <f t="shared" si="0"/>
        <v>88.60759493670885</v>
      </c>
      <c r="AK12" s="32" t="str">
        <f>IF(AND(AJ12&lt;=100,AJ12&gt;=80),"Ótimo",IF(AND(AJ12&lt;=79.99,AJ12&gt;=60),"Bom",IF(AND(AJ12&lt;=59,AJ12&gt;=40),"Regular",IF(AND(AJ12&lt;=39,AJ12&gt;=20),"Ruim",IF(AND(AJ12&lt;=19,AJ12&gt;=0),"Péssimo","")))))</f>
        <v>Ótimo</v>
      </c>
      <c r="AL12" s="34"/>
      <c r="AM12" s="17"/>
    </row>
    <row r="13" spans="1:39" s="32" customFormat="1" x14ac:dyDescent="0.35">
      <c r="A13" s="31" t="s">
        <v>53</v>
      </c>
      <c r="B13" s="45">
        <v>1</v>
      </c>
      <c r="C13" s="45">
        <v>1</v>
      </c>
      <c r="D13" s="45">
        <v>1</v>
      </c>
      <c r="E13" s="45">
        <v>1</v>
      </c>
      <c r="F13" s="45">
        <v>1</v>
      </c>
      <c r="G13" s="45">
        <v>0.5</v>
      </c>
      <c r="H13" s="45">
        <v>1</v>
      </c>
      <c r="I13" s="45">
        <v>1</v>
      </c>
      <c r="J13" s="45">
        <v>1</v>
      </c>
      <c r="K13" s="45">
        <v>1</v>
      </c>
      <c r="L13" s="45">
        <v>0</v>
      </c>
      <c r="M13" s="45">
        <v>1</v>
      </c>
      <c r="N13" s="45">
        <v>1</v>
      </c>
      <c r="O13" s="45">
        <v>0</v>
      </c>
      <c r="P13" s="45">
        <v>1</v>
      </c>
      <c r="Q13" s="45">
        <v>1</v>
      </c>
      <c r="R13" s="45">
        <v>1</v>
      </c>
      <c r="S13" s="45">
        <v>1</v>
      </c>
      <c r="T13" s="45">
        <v>1</v>
      </c>
      <c r="U13" s="45">
        <v>1</v>
      </c>
      <c r="V13" s="45">
        <v>1</v>
      </c>
      <c r="W13" s="45">
        <v>1</v>
      </c>
      <c r="X13" s="45">
        <v>1</v>
      </c>
      <c r="Y13" s="45">
        <v>1</v>
      </c>
      <c r="Z13" s="45">
        <v>1</v>
      </c>
      <c r="AA13" s="45">
        <v>1</v>
      </c>
      <c r="AB13" s="45">
        <v>1</v>
      </c>
      <c r="AC13" s="45">
        <v>1</v>
      </c>
      <c r="AD13" s="45">
        <v>1</v>
      </c>
      <c r="AE13" s="45">
        <v>1</v>
      </c>
      <c r="AF13" s="45">
        <v>1</v>
      </c>
      <c r="AG13" s="45">
        <v>1</v>
      </c>
      <c r="AH13" s="45">
        <v>1</v>
      </c>
      <c r="AI13" s="45">
        <v>0</v>
      </c>
      <c r="AJ13" s="33">
        <f t="shared" si="0"/>
        <v>88.60759493670885</v>
      </c>
      <c r="AK13" s="32" t="str">
        <f>IF(AND(AJ13&lt;=100,AJ13&gt;=80),"Ótimo",IF(AND(AJ13&lt;=79,AJ13&gt;=60),"Bom",IF(AND(AJ13&lt;=59.99,AJ13&gt;=40),"Regular",IF(AND(AJ13&lt;=39,AJ13&gt;=20),"Ruim",IF(AND(AJ13&lt;=19,AJ13&gt;=0),"Péssimo","")))))</f>
        <v>Ótimo</v>
      </c>
      <c r="AL13" s="34"/>
      <c r="AM13" s="17"/>
    </row>
    <row r="14" spans="1:39" s="32" customFormat="1" x14ac:dyDescent="0.35">
      <c r="A14" s="31" t="s">
        <v>55</v>
      </c>
      <c r="B14" s="45">
        <v>1</v>
      </c>
      <c r="C14" s="45">
        <v>1</v>
      </c>
      <c r="D14" s="45">
        <v>1</v>
      </c>
      <c r="E14" s="45">
        <v>1</v>
      </c>
      <c r="F14" s="45">
        <v>1</v>
      </c>
      <c r="G14" s="45">
        <v>0.5</v>
      </c>
      <c r="H14" s="45">
        <v>1</v>
      </c>
      <c r="I14" s="45">
        <v>1</v>
      </c>
      <c r="J14" s="45">
        <v>1</v>
      </c>
      <c r="K14" s="45">
        <v>1</v>
      </c>
      <c r="L14" s="45">
        <v>1</v>
      </c>
      <c r="M14" s="45">
        <v>0</v>
      </c>
      <c r="N14" s="45">
        <v>1</v>
      </c>
      <c r="O14" s="45">
        <v>1</v>
      </c>
      <c r="P14" s="45">
        <v>1</v>
      </c>
      <c r="Q14" s="45">
        <v>1</v>
      </c>
      <c r="R14" s="45">
        <v>1</v>
      </c>
      <c r="S14" s="45">
        <v>1</v>
      </c>
      <c r="T14" s="45">
        <v>1</v>
      </c>
      <c r="U14" s="45">
        <v>1</v>
      </c>
      <c r="V14" s="45">
        <v>1</v>
      </c>
      <c r="W14" s="45">
        <v>0</v>
      </c>
      <c r="X14" s="45">
        <v>1</v>
      </c>
      <c r="Y14" s="45">
        <v>1</v>
      </c>
      <c r="Z14" s="45">
        <v>1</v>
      </c>
      <c r="AA14" s="45">
        <v>1</v>
      </c>
      <c r="AB14" s="45">
        <v>0</v>
      </c>
      <c r="AC14" s="45">
        <v>1</v>
      </c>
      <c r="AD14" s="45">
        <v>0</v>
      </c>
      <c r="AE14" s="45">
        <v>1</v>
      </c>
      <c r="AF14" s="45">
        <v>1</v>
      </c>
      <c r="AG14" s="45">
        <v>0</v>
      </c>
      <c r="AH14" s="45">
        <v>0</v>
      </c>
      <c r="AI14" s="45">
        <v>0</v>
      </c>
      <c r="AJ14" s="33">
        <f t="shared" si="0"/>
        <v>86.075949367088612</v>
      </c>
      <c r="AK14" s="32" t="str">
        <f>IF(AND(AJ14&lt;=100,AJ14&gt;=80),"Ótimo",IF(AND(AJ14&lt;=79,AJ14&gt;=60),"Bom",IF(AND(AJ14&lt;=59,AJ14&gt;=40),"Regular",IF(AND(AJ14&lt;=39,AJ14&gt;=20),"Ruim",IF(AND(AJ14&lt;=19,AJ14&gt;=0),"Péssimo","")))))</f>
        <v>Ótimo</v>
      </c>
      <c r="AL14" s="34"/>
      <c r="AM14" s="17"/>
    </row>
    <row r="15" spans="1:39" s="32" customFormat="1" x14ac:dyDescent="0.35">
      <c r="A15" s="36" t="s">
        <v>59</v>
      </c>
      <c r="B15" s="45">
        <v>1</v>
      </c>
      <c r="C15" s="45">
        <v>1</v>
      </c>
      <c r="D15" s="45">
        <v>1</v>
      </c>
      <c r="E15" s="45">
        <v>0.5</v>
      </c>
      <c r="F15" s="45">
        <v>1</v>
      </c>
      <c r="G15" s="45">
        <v>1</v>
      </c>
      <c r="H15" s="45">
        <v>1</v>
      </c>
      <c r="I15" s="45">
        <v>1</v>
      </c>
      <c r="J15" s="45">
        <v>0</v>
      </c>
      <c r="K15" s="45">
        <v>1</v>
      </c>
      <c r="L15" s="45">
        <v>1</v>
      </c>
      <c r="M15" s="45">
        <v>1</v>
      </c>
      <c r="N15" s="45">
        <v>1</v>
      </c>
      <c r="O15" s="45">
        <v>1</v>
      </c>
      <c r="P15" s="45">
        <v>1</v>
      </c>
      <c r="Q15" s="45">
        <v>1</v>
      </c>
      <c r="R15" s="45">
        <v>1</v>
      </c>
      <c r="S15" s="45">
        <v>0</v>
      </c>
      <c r="T15" s="45">
        <v>1</v>
      </c>
      <c r="U15" s="45">
        <v>1</v>
      </c>
      <c r="V15" s="45">
        <v>1</v>
      </c>
      <c r="W15" s="45">
        <v>1</v>
      </c>
      <c r="X15" s="45">
        <v>1</v>
      </c>
      <c r="Y15" s="45">
        <v>1</v>
      </c>
      <c r="Z15" s="45">
        <v>1</v>
      </c>
      <c r="AA15" s="45">
        <v>1</v>
      </c>
      <c r="AB15" s="45">
        <v>0</v>
      </c>
      <c r="AC15" s="45">
        <v>1</v>
      </c>
      <c r="AD15" s="45">
        <v>1</v>
      </c>
      <c r="AE15" s="45">
        <v>1</v>
      </c>
      <c r="AF15" s="45">
        <v>1</v>
      </c>
      <c r="AG15" s="45">
        <v>0</v>
      </c>
      <c r="AH15" s="45">
        <v>0</v>
      </c>
      <c r="AI15" s="45">
        <v>0</v>
      </c>
      <c r="AJ15" s="33">
        <f t="shared" si="0"/>
        <v>84.810126582278471</v>
      </c>
      <c r="AK15" s="32" t="str">
        <f>IF(AND(AJ15&lt;=100,AJ15&gt;=80),"Ótimo",IF(AND(AJ15&lt;=79,AJ15&gt;=60),"Bom",IF(AND(AJ15&lt;=59,AJ15&gt;=40),"Regular",IF(AND(AJ15&lt;=39,AJ15&gt;=20),"Ruim",IF(AND(AJ15&lt;=19,AJ15&gt;=0),"Péssimo","")))))</f>
        <v>Ótimo</v>
      </c>
      <c r="AL15" s="34"/>
      <c r="AM15" s="17"/>
    </row>
    <row r="16" spans="1:39" s="32" customFormat="1" x14ac:dyDescent="0.35">
      <c r="A16" s="31" t="s">
        <v>75</v>
      </c>
      <c r="B16" s="45">
        <v>1</v>
      </c>
      <c r="C16" s="45">
        <v>1</v>
      </c>
      <c r="D16" s="45">
        <v>1</v>
      </c>
      <c r="E16" s="45">
        <v>1</v>
      </c>
      <c r="F16" s="45">
        <v>1</v>
      </c>
      <c r="G16" s="45">
        <v>0.5</v>
      </c>
      <c r="H16" s="45">
        <v>1</v>
      </c>
      <c r="I16" s="45">
        <v>1</v>
      </c>
      <c r="J16" s="45">
        <v>1</v>
      </c>
      <c r="K16" s="45">
        <v>1</v>
      </c>
      <c r="L16" s="45">
        <v>1</v>
      </c>
      <c r="M16" s="45">
        <v>1</v>
      </c>
      <c r="N16" s="45">
        <v>1</v>
      </c>
      <c r="O16" s="45">
        <v>1</v>
      </c>
      <c r="P16" s="45">
        <v>1</v>
      </c>
      <c r="Q16" s="45">
        <v>0</v>
      </c>
      <c r="R16" s="45">
        <v>1</v>
      </c>
      <c r="S16" s="45">
        <v>1</v>
      </c>
      <c r="T16" s="45">
        <v>0</v>
      </c>
      <c r="U16" s="45">
        <v>0</v>
      </c>
      <c r="V16" s="45">
        <v>1</v>
      </c>
      <c r="W16" s="45">
        <v>1</v>
      </c>
      <c r="X16" s="45">
        <v>1</v>
      </c>
      <c r="Y16" s="45">
        <v>1</v>
      </c>
      <c r="Z16" s="45">
        <v>1</v>
      </c>
      <c r="AA16" s="45">
        <v>1</v>
      </c>
      <c r="AB16" s="45">
        <v>1</v>
      </c>
      <c r="AC16" s="45">
        <v>1</v>
      </c>
      <c r="AD16" s="45">
        <v>1</v>
      </c>
      <c r="AE16" s="45">
        <v>1</v>
      </c>
      <c r="AF16" s="45">
        <v>1</v>
      </c>
      <c r="AG16" s="45">
        <v>1</v>
      </c>
      <c r="AH16" s="45">
        <v>0</v>
      </c>
      <c r="AI16" s="45">
        <v>0</v>
      </c>
      <c r="AJ16" s="33">
        <f t="shared" si="0"/>
        <v>84.810126582278471</v>
      </c>
      <c r="AK16" s="32" t="str">
        <f>IF(AND(AJ16&lt;=100,AJ16&gt;=80),"Ótimo",IF(AND(AJ16&lt;=79,AJ16&gt;=60),"Bom",IF(AND(AJ16&lt;=59,AJ16&gt;=40),"Regular",IF(AND(AJ16&lt;=39,AJ16&gt;=20),"Ruim",IF(AND(AJ16&lt;=19,AJ16&gt;=0),"Péssimo","")))))</f>
        <v>Ótimo</v>
      </c>
      <c r="AL16" s="34"/>
      <c r="AM16" s="17"/>
    </row>
    <row r="17" spans="1:39" s="32" customFormat="1" x14ac:dyDescent="0.35">
      <c r="A17" s="31" t="s">
        <v>69</v>
      </c>
      <c r="B17" s="45">
        <v>1</v>
      </c>
      <c r="C17" s="45">
        <v>1</v>
      </c>
      <c r="D17" s="45">
        <v>1</v>
      </c>
      <c r="E17" s="45">
        <v>1</v>
      </c>
      <c r="F17" s="45">
        <v>0</v>
      </c>
      <c r="G17" s="45">
        <v>0.5</v>
      </c>
      <c r="H17" s="45">
        <v>1</v>
      </c>
      <c r="I17" s="45">
        <v>1</v>
      </c>
      <c r="J17" s="45">
        <v>1</v>
      </c>
      <c r="K17" s="45">
        <v>1</v>
      </c>
      <c r="L17" s="45">
        <v>0</v>
      </c>
      <c r="M17" s="45">
        <v>1</v>
      </c>
      <c r="N17" s="45">
        <v>1</v>
      </c>
      <c r="O17" s="45">
        <v>1</v>
      </c>
      <c r="P17" s="45">
        <v>1</v>
      </c>
      <c r="Q17" s="45">
        <v>1</v>
      </c>
      <c r="R17" s="45">
        <v>0</v>
      </c>
      <c r="S17" s="45">
        <v>1</v>
      </c>
      <c r="T17" s="45">
        <v>1</v>
      </c>
      <c r="U17" s="45">
        <v>1</v>
      </c>
      <c r="V17" s="45">
        <v>1</v>
      </c>
      <c r="W17" s="45">
        <v>1</v>
      </c>
      <c r="X17" s="45">
        <v>1</v>
      </c>
      <c r="Y17" s="45">
        <v>1</v>
      </c>
      <c r="Z17" s="45">
        <v>1</v>
      </c>
      <c r="AA17" s="45">
        <v>1</v>
      </c>
      <c r="AB17" s="45">
        <v>1</v>
      </c>
      <c r="AC17" s="45">
        <v>1</v>
      </c>
      <c r="AD17" s="45">
        <v>1</v>
      </c>
      <c r="AE17" s="45">
        <v>1</v>
      </c>
      <c r="AF17" s="45">
        <v>1</v>
      </c>
      <c r="AG17" s="45">
        <v>1</v>
      </c>
      <c r="AH17" s="45">
        <v>1</v>
      </c>
      <c r="AI17" s="45">
        <v>1</v>
      </c>
      <c r="AJ17" s="33">
        <f t="shared" si="0"/>
        <v>84.810126582278471</v>
      </c>
      <c r="AK17" s="32" t="str">
        <f>IF(AND(AJ17&lt;=100,AJ17&gt;=80),"Ótimo",IF(AND(AJ17&lt;=79,AJ17&gt;=60),"Bom",IF(AND(AJ17&lt;=59,AJ17&gt;=40),"Regular",IF(AND(AJ17&lt;=39,AJ17&gt;=20),"Ruim",IF(AND(AJ17&lt;=19,AJ17&gt;=0),"Péssimo","")))))</f>
        <v>Ótimo</v>
      </c>
      <c r="AL17" s="37"/>
      <c r="AM17" s="17"/>
    </row>
    <row r="18" spans="1:39" s="32" customFormat="1" x14ac:dyDescent="0.35">
      <c r="A18" s="31" t="s">
        <v>57</v>
      </c>
      <c r="B18" s="45">
        <v>1</v>
      </c>
      <c r="C18" s="45">
        <v>1</v>
      </c>
      <c r="D18" s="45">
        <v>1</v>
      </c>
      <c r="E18" s="45">
        <v>1</v>
      </c>
      <c r="F18" s="45">
        <v>1</v>
      </c>
      <c r="G18" s="45">
        <v>0.5</v>
      </c>
      <c r="H18" s="45">
        <v>1</v>
      </c>
      <c r="I18" s="45">
        <v>1</v>
      </c>
      <c r="J18" s="45">
        <v>1</v>
      </c>
      <c r="K18" s="45">
        <v>1</v>
      </c>
      <c r="L18" s="45">
        <v>1</v>
      </c>
      <c r="M18" s="45">
        <v>0</v>
      </c>
      <c r="N18" s="45">
        <v>1</v>
      </c>
      <c r="O18" s="45">
        <v>1</v>
      </c>
      <c r="P18" s="45">
        <v>1</v>
      </c>
      <c r="Q18" s="45">
        <v>1</v>
      </c>
      <c r="R18" s="45">
        <v>0</v>
      </c>
      <c r="S18" s="45">
        <v>1</v>
      </c>
      <c r="T18" s="45">
        <v>1</v>
      </c>
      <c r="U18" s="45">
        <v>1</v>
      </c>
      <c r="V18" s="45">
        <v>0</v>
      </c>
      <c r="W18" s="45">
        <v>1</v>
      </c>
      <c r="X18" s="45">
        <v>1</v>
      </c>
      <c r="Y18" s="45">
        <v>1</v>
      </c>
      <c r="Z18" s="45">
        <v>1</v>
      </c>
      <c r="AA18" s="45">
        <v>1</v>
      </c>
      <c r="AB18" s="45">
        <v>0</v>
      </c>
      <c r="AC18" s="45">
        <v>1</v>
      </c>
      <c r="AD18" s="45">
        <v>1</v>
      </c>
      <c r="AE18" s="45">
        <v>0</v>
      </c>
      <c r="AF18" s="45">
        <v>1</v>
      </c>
      <c r="AG18" s="45">
        <v>1</v>
      </c>
      <c r="AH18" s="45">
        <v>0</v>
      </c>
      <c r="AI18" s="45">
        <v>0</v>
      </c>
      <c r="AJ18" s="33">
        <f t="shared" si="0"/>
        <v>82.278481012658233</v>
      </c>
      <c r="AK18" s="32" t="str">
        <f>IF(AND(AJ18&lt;=100,AJ18&gt;=80),"Ótimo",IF(AND(AJ18&lt;=79,AJ18&gt;=60),"Bom",IF(AND(AJ18&lt;=59,AJ18&gt;=40),"Regular",IF(AND(AJ18&lt;=39.99,AJ18&gt;=20),"Ruim",IF(AND(AJ18&lt;=19,AJ18&gt;=0),"Péssimo","")))))</f>
        <v>Ótimo</v>
      </c>
      <c r="AL18" s="34"/>
      <c r="AM18" s="17"/>
    </row>
    <row r="19" spans="1:39" s="32" customFormat="1" x14ac:dyDescent="0.35">
      <c r="A19" s="31" t="s">
        <v>72</v>
      </c>
      <c r="B19" s="45">
        <v>1</v>
      </c>
      <c r="C19" s="45">
        <v>1</v>
      </c>
      <c r="D19" s="45">
        <v>1</v>
      </c>
      <c r="E19" s="45">
        <v>1</v>
      </c>
      <c r="F19" s="45">
        <v>1</v>
      </c>
      <c r="G19" s="45">
        <v>0.5</v>
      </c>
      <c r="H19" s="45">
        <v>1</v>
      </c>
      <c r="I19" s="45">
        <v>1</v>
      </c>
      <c r="J19" s="45">
        <v>1</v>
      </c>
      <c r="K19" s="45">
        <v>1</v>
      </c>
      <c r="L19" s="45">
        <v>1</v>
      </c>
      <c r="M19" s="45">
        <v>0</v>
      </c>
      <c r="N19" s="45">
        <v>1</v>
      </c>
      <c r="O19" s="45">
        <v>1</v>
      </c>
      <c r="P19" s="45">
        <v>1</v>
      </c>
      <c r="Q19" s="45">
        <v>1</v>
      </c>
      <c r="R19" s="45">
        <v>1</v>
      </c>
      <c r="S19" s="45">
        <v>0</v>
      </c>
      <c r="T19" s="45">
        <v>1</v>
      </c>
      <c r="U19" s="45">
        <v>1</v>
      </c>
      <c r="V19" s="45">
        <v>0</v>
      </c>
      <c r="W19" s="45">
        <v>1</v>
      </c>
      <c r="X19" s="45">
        <v>1</v>
      </c>
      <c r="Y19" s="45">
        <v>1</v>
      </c>
      <c r="Z19" s="45">
        <v>1</v>
      </c>
      <c r="AA19" s="45">
        <v>1</v>
      </c>
      <c r="AB19" s="45">
        <v>0</v>
      </c>
      <c r="AC19" s="45">
        <v>0</v>
      </c>
      <c r="AD19" s="45">
        <v>1</v>
      </c>
      <c r="AE19" s="45">
        <v>0</v>
      </c>
      <c r="AF19" s="45">
        <v>1</v>
      </c>
      <c r="AG19" s="45">
        <v>0</v>
      </c>
      <c r="AH19" s="45">
        <v>0</v>
      </c>
      <c r="AI19" s="45">
        <v>0</v>
      </c>
      <c r="AJ19" s="33">
        <f t="shared" si="0"/>
        <v>79.74683544303798</v>
      </c>
      <c r="AK19" s="32" t="str">
        <f>IF(AND(AJ19&lt;=100,AJ19&gt;=80),"Ótimo",IF(AND(AJ19&lt;=79.9,AJ19&gt;=60),"Bom",IF(AND(AJ19&lt;=59,AJ19&gt;=40),"Regular",IF(AND(AJ19&lt;=39,AJ19&gt;=20),"Ruim",IF(AND(AJ19&lt;=19,AJ19&gt;=0),"Péssimo","")))))</f>
        <v>Bom</v>
      </c>
      <c r="AL19" s="34"/>
      <c r="AM19" s="17"/>
    </row>
    <row r="20" spans="1:39" s="32" customFormat="1" x14ac:dyDescent="0.35">
      <c r="A20" s="31" t="s">
        <v>65</v>
      </c>
      <c r="B20" s="45">
        <v>1</v>
      </c>
      <c r="C20" s="45">
        <v>1</v>
      </c>
      <c r="D20" s="45">
        <v>1</v>
      </c>
      <c r="E20" s="45">
        <v>1</v>
      </c>
      <c r="F20" s="45">
        <v>1</v>
      </c>
      <c r="G20" s="45">
        <v>1</v>
      </c>
      <c r="H20" s="45">
        <v>1</v>
      </c>
      <c r="I20" s="45">
        <v>1</v>
      </c>
      <c r="J20" s="45">
        <v>1</v>
      </c>
      <c r="K20" s="45">
        <v>1</v>
      </c>
      <c r="L20" s="45">
        <v>1</v>
      </c>
      <c r="M20" s="45">
        <v>0</v>
      </c>
      <c r="N20" s="45">
        <v>0</v>
      </c>
      <c r="O20" s="45">
        <v>1</v>
      </c>
      <c r="P20" s="45">
        <v>1</v>
      </c>
      <c r="Q20" s="45">
        <v>1</v>
      </c>
      <c r="R20" s="45">
        <v>1</v>
      </c>
      <c r="S20" s="45">
        <v>0</v>
      </c>
      <c r="T20" s="45">
        <v>1</v>
      </c>
      <c r="U20" s="45">
        <v>1</v>
      </c>
      <c r="V20" s="45">
        <v>0</v>
      </c>
      <c r="W20" s="45">
        <v>1</v>
      </c>
      <c r="X20" s="45">
        <v>1</v>
      </c>
      <c r="Y20" s="45">
        <v>0</v>
      </c>
      <c r="Z20" s="45">
        <v>0</v>
      </c>
      <c r="AA20" s="45">
        <v>0</v>
      </c>
      <c r="AB20" s="45">
        <v>0</v>
      </c>
      <c r="AC20" s="45">
        <v>1</v>
      </c>
      <c r="AD20" s="45">
        <v>1</v>
      </c>
      <c r="AE20" s="45">
        <v>1</v>
      </c>
      <c r="AF20" s="45">
        <v>1</v>
      </c>
      <c r="AG20" s="45">
        <v>0</v>
      </c>
      <c r="AH20" s="45">
        <v>1</v>
      </c>
      <c r="AI20" s="45">
        <v>0</v>
      </c>
      <c r="AJ20" s="33">
        <f t="shared" si="0"/>
        <v>79.74683544303798</v>
      </c>
      <c r="AK20" s="32" t="str">
        <f>IF(AND(AJ20&lt;=100,AJ20&gt;=80),"Ótimo",IF(AND(AJ20&lt;=79.9,AJ20&gt;=60),"Bom",IF(AND(AJ20&lt;=59,AJ20&gt;=40),"Regular",IF(AND(AJ20&lt;=39,AJ20&gt;=20),"Ruim",IF(AND(AJ20&lt;=19,AJ20&gt;=0),"Péssimo","")))))</f>
        <v>Bom</v>
      </c>
      <c r="AL20" s="34"/>
      <c r="AM20" s="17"/>
    </row>
    <row r="21" spans="1:39" s="32" customFormat="1" x14ac:dyDescent="0.35">
      <c r="A21" s="31" t="s">
        <v>70</v>
      </c>
      <c r="B21" s="45">
        <v>1</v>
      </c>
      <c r="C21" s="45">
        <v>1</v>
      </c>
      <c r="D21" s="45">
        <v>1</v>
      </c>
      <c r="E21" s="45">
        <v>0.5</v>
      </c>
      <c r="F21" s="45">
        <v>1</v>
      </c>
      <c r="G21" s="45">
        <v>0.5</v>
      </c>
      <c r="H21" s="45">
        <v>1</v>
      </c>
      <c r="I21" s="45">
        <v>1</v>
      </c>
      <c r="J21" s="45">
        <v>0</v>
      </c>
      <c r="K21" s="45">
        <v>1</v>
      </c>
      <c r="L21" s="45">
        <v>0</v>
      </c>
      <c r="M21" s="45">
        <v>0</v>
      </c>
      <c r="N21" s="45">
        <v>1</v>
      </c>
      <c r="O21" s="45">
        <v>1</v>
      </c>
      <c r="P21" s="45">
        <v>1</v>
      </c>
      <c r="Q21" s="45">
        <v>1</v>
      </c>
      <c r="R21" s="45">
        <v>1</v>
      </c>
      <c r="S21" s="45">
        <v>0</v>
      </c>
      <c r="T21" s="45">
        <v>1</v>
      </c>
      <c r="U21" s="45">
        <v>1</v>
      </c>
      <c r="V21" s="45">
        <v>1</v>
      </c>
      <c r="W21" s="45">
        <v>1</v>
      </c>
      <c r="X21" s="45">
        <v>1</v>
      </c>
      <c r="Y21" s="45">
        <v>1</v>
      </c>
      <c r="Z21" s="45">
        <v>1</v>
      </c>
      <c r="AA21" s="45">
        <v>1</v>
      </c>
      <c r="AB21" s="45">
        <v>0</v>
      </c>
      <c r="AC21" s="45">
        <v>1</v>
      </c>
      <c r="AD21" s="45">
        <v>1</v>
      </c>
      <c r="AE21" s="45">
        <v>1</v>
      </c>
      <c r="AF21" s="45">
        <v>1</v>
      </c>
      <c r="AG21" s="45">
        <v>0</v>
      </c>
      <c r="AH21" s="45">
        <v>0</v>
      </c>
      <c r="AI21" s="45">
        <v>0</v>
      </c>
      <c r="AJ21" s="33">
        <f t="shared" si="0"/>
        <v>77.215189873417728</v>
      </c>
      <c r="AK21" s="32" t="str">
        <f>IF(AND(AJ21&lt;=100,AJ21&gt;=80),"Ótimo",IF(AND(AJ21&lt;=79,AJ21&gt;=60),"Bom",IF(AND(AJ21&lt;=59,AJ21&gt;=40),"Regular",IF(AND(AJ21&lt;=39,AJ21&gt;=20),"Ruim",IF(AND(AJ21&lt;=19,AJ21&gt;=0),"Péssimo","")))))</f>
        <v>Bom</v>
      </c>
      <c r="AL21" s="34"/>
      <c r="AM21" s="17"/>
    </row>
    <row r="22" spans="1:39" s="32" customFormat="1" x14ac:dyDescent="0.35">
      <c r="A22" s="31" t="s">
        <v>62</v>
      </c>
      <c r="B22" s="45">
        <v>1</v>
      </c>
      <c r="C22" s="45">
        <v>1</v>
      </c>
      <c r="D22" s="45">
        <v>1</v>
      </c>
      <c r="E22" s="45">
        <v>1</v>
      </c>
      <c r="F22" s="45">
        <v>0</v>
      </c>
      <c r="G22" s="45">
        <v>0.5</v>
      </c>
      <c r="H22" s="45">
        <v>0</v>
      </c>
      <c r="I22" s="45">
        <v>1</v>
      </c>
      <c r="J22" s="45">
        <v>1</v>
      </c>
      <c r="K22" s="45">
        <v>1</v>
      </c>
      <c r="L22" s="45">
        <v>1</v>
      </c>
      <c r="M22" s="45">
        <v>0</v>
      </c>
      <c r="N22" s="45">
        <v>1</v>
      </c>
      <c r="O22" s="45">
        <v>1</v>
      </c>
      <c r="P22" s="45">
        <v>1</v>
      </c>
      <c r="Q22" s="45">
        <v>1</v>
      </c>
      <c r="R22" s="45">
        <v>0</v>
      </c>
      <c r="S22" s="45">
        <v>0</v>
      </c>
      <c r="T22" s="45">
        <v>1</v>
      </c>
      <c r="U22" s="45">
        <v>1</v>
      </c>
      <c r="V22" s="45">
        <v>1</v>
      </c>
      <c r="W22" s="45">
        <v>1</v>
      </c>
      <c r="X22" s="45">
        <v>1</v>
      </c>
      <c r="Y22" s="45">
        <v>1</v>
      </c>
      <c r="Z22" s="45">
        <v>1</v>
      </c>
      <c r="AA22" s="45">
        <v>1</v>
      </c>
      <c r="AB22" s="45">
        <v>0</v>
      </c>
      <c r="AC22" s="45">
        <v>1</v>
      </c>
      <c r="AD22" s="45">
        <v>1</v>
      </c>
      <c r="AE22" s="45">
        <v>1</v>
      </c>
      <c r="AF22" s="45">
        <v>1</v>
      </c>
      <c r="AG22" s="45">
        <v>0</v>
      </c>
      <c r="AH22" s="45">
        <v>1</v>
      </c>
      <c r="AI22" s="45">
        <v>0</v>
      </c>
      <c r="AJ22" s="33">
        <f t="shared" si="0"/>
        <v>73.417721518987349</v>
      </c>
      <c r="AK22" s="32" t="str">
        <f>IF(AND(AJ22&lt;=100,AJ22&gt;=80),"Ótimo",IF(AND(AJ22&lt;=79,AJ22&gt;=60),"Bom",IF(AND(AJ22&lt;=59.99,AJ22&gt;=40),"Regular",IF(AND(AJ22&lt;=39,AJ22&gt;=20),"Ruim",IF(AND(AJ22&lt;=19,AJ22&gt;=0),"Péssimo","")))))</f>
        <v>Bom</v>
      </c>
      <c r="AL22" s="34"/>
      <c r="AM22" s="17"/>
    </row>
    <row r="23" spans="1:39" s="32" customFormat="1" x14ac:dyDescent="0.35">
      <c r="A23" s="31" t="s">
        <v>60</v>
      </c>
      <c r="B23" s="45">
        <v>1</v>
      </c>
      <c r="C23" s="45">
        <v>1</v>
      </c>
      <c r="D23" s="45">
        <v>1</v>
      </c>
      <c r="E23" s="45">
        <v>0.5</v>
      </c>
      <c r="F23" s="45">
        <v>1</v>
      </c>
      <c r="G23" s="45">
        <v>0</v>
      </c>
      <c r="H23" s="45">
        <v>0</v>
      </c>
      <c r="I23" s="45">
        <v>1</v>
      </c>
      <c r="J23" s="45">
        <v>0</v>
      </c>
      <c r="K23" s="45">
        <v>1</v>
      </c>
      <c r="L23" s="45">
        <v>0</v>
      </c>
      <c r="M23" s="45">
        <v>0</v>
      </c>
      <c r="N23" s="45">
        <v>0</v>
      </c>
      <c r="O23" s="45">
        <v>1</v>
      </c>
      <c r="P23" s="45">
        <v>1</v>
      </c>
      <c r="Q23" s="45">
        <v>1</v>
      </c>
      <c r="R23" s="45">
        <v>1</v>
      </c>
      <c r="S23" s="45">
        <v>0</v>
      </c>
      <c r="T23" s="45">
        <v>1</v>
      </c>
      <c r="U23" s="45">
        <v>1</v>
      </c>
      <c r="V23" s="45">
        <v>1</v>
      </c>
      <c r="W23" s="45">
        <v>1</v>
      </c>
      <c r="X23" s="45">
        <v>1</v>
      </c>
      <c r="Y23" s="45">
        <v>1</v>
      </c>
      <c r="Z23" s="45">
        <v>1</v>
      </c>
      <c r="AA23" s="45">
        <v>1</v>
      </c>
      <c r="AB23" s="45">
        <v>0.5</v>
      </c>
      <c r="AC23" s="45">
        <v>1</v>
      </c>
      <c r="AD23" s="45">
        <v>1</v>
      </c>
      <c r="AE23" s="45">
        <v>1</v>
      </c>
      <c r="AF23" s="45">
        <v>1</v>
      </c>
      <c r="AG23" s="45">
        <v>0</v>
      </c>
      <c r="AH23" s="45">
        <v>1</v>
      </c>
      <c r="AI23" s="45">
        <v>0</v>
      </c>
      <c r="AJ23" s="33">
        <f t="shared" si="0"/>
        <v>71.51898734177216</v>
      </c>
      <c r="AK23" s="32" t="str">
        <f>IF(AND(AJ23&lt;=100,AJ23&gt;=80),"Ótimo",IF(AND(AJ23&lt;=79,AJ23&gt;=60),"Bom",IF(AND(AJ23&lt;=59,AJ23&gt;=40),"Regular",IF(AND(AJ23&lt;=39.99,AJ23&gt;=20),"Ruim",IF(AND(AJ23&lt;=19,AJ23&gt;=0),"Péssimo","")))))</f>
        <v>Bom</v>
      </c>
      <c r="AL23" s="34"/>
      <c r="AM23" s="17"/>
    </row>
    <row r="24" spans="1:39" s="32" customFormat="1" x14ac:dyDescent="0.35">
      <c r="A24" s="31" t="s">
        <v>67</v>
      </c>
      <c r="B24" s="45">
        <v>1</v>
      </c>
      <c r="C24" s="45">
        <v>1</v>
      </c>
      <c r="D24" s="45">
        <v>1</v>
      </c>
      <c r="E24" s="45">
        <v>0.5</v>
      </c>
      <c r="F24" s="45">
        <v>1</v>
      </c>
      <c r="G24" s="45">
        <v>0.5</v>
      </c>
      <c r="H24" s="45">
        <v>1</v>
      </c>
      <c r="I24" s="45">
        <v>1</v>
      </c>
      <c r="J24" s="45">
        <v>0</v>
      </c>
      <c r="K24" s="45">
        <v>1</v>
      </c>
      <c r="L24" s="45">
        <v>0</v>
      </c>
      <c r="M24" s="45">
        <v>0</v>
      </c>
      <c r="N24" s="45">
        <v>1</v>
      </c>
      <c r="O24" s="45">
        <v>1</v>
      </c>
      <c r="P24" s="45">
        <v>1</v>
      </c>
      <c r="Q24" s="45">
        <v>1</v>
      </c>
      <c r="R24" s="45">
        <v>0</v>
      </c>
      <c r="S24" s="45">
        <v>0</v>
      </c>
      <c r="T24" s="45">
        <v>1</v>
      </c>
      <c r="U24" s="45">
        <v>1</v>
      </c>
      <c r="V24" s="45">
        <v>1</v>
      </c>
      <c r="W24" s="45">
        <v>0</v>
      </c>
      <c r="X24" s="45">
        <v>1</v>
      </c>
      <c r="Y24" s="45">
        <v>1</v>
      </c>
      <c r="Z24" s="45">
        <v>1</v>
      </c>
      <c r="AA24" s="45">
        <v>1</v>
      </c>
      <c r="AB24" s="45">
        <v>0</v>
      </c>
      <c r="AC24" s="45">
        <v>1</v>
      </c>
      <c r="AD24" s="45">
        <v>1</v>
      </c>
      <c r="AE24" s="45">
        <v>0</v>
      </c>
      <c r="AF24" s="45">
        <v>1</v>
      </c>
      <c r="AG24" s="45">
        <v>0</v>
      </c>
      <c r="AH24" s="45">
        <v>0</v>
      </c>
      <c r="AI24" s="45">
        <v>0</v>
      </c>
      <c r="AJ24" s="33">
        <f t="shared" si="0"/>
        <v>68.35443037974683</v>
      </c>
      <c r="AK24" s="32" t="str">
        <f>IF(AND(AJ24&lt;=100,AJ24&gt;=80),"Ótimo",IF(AND(AJ24&lt;=79,AJ24&gt;=60),"Bom",IF(AND(AJ24&lt;=59,AJ24&gt;=40),"Regular",IF(AND(AJ24&lt;=39,AJ24&gt;=20),"Ruim",IF(AND(AJ24&lt;=19,AJ24&gt;=0),"Péssimo","")))))</f>
        <v>Bom</v>
      </c>
      <c r="AL24" s="34"/>
      <c r="AM24" s="17"/>
    </row>
    <row r="25" spans="1:39" s="32" customFormat="1" x14ac:dyDescent="0.35">
      <c r="A25" s="31" t="s">
        <v>58</v>
      </c>
      <c r="B25" s="45">
        <v>1</v>
      </c>
      <c r="C25" s="45">
        <v>1</v>
      </c>
      <c r="D25" s="45">
        <v>1</v>
      </c>
      <c r="E25" s="45">
        <v>0.5</v>
      </c>
      <c r="F25" s="45">
        <v>1</v>
      </c>
      <c r="G25" s="45">
        <v>0.5</v>
      </c>
      <c r="H25" s="45">
        <v>0</v>
      </c>
      <c r="I25" s="45">
        <v>1</v>
      </c>
      <c r="J25" s="45">
        <v>0</v>
      </c>
      <c r="K25" s="45">
        <v>0</v>
      </c>
      <c r="L25" s="45">
        <v>0</v>
      </c>
      <c r="M25" s="45">
        <v>0</v>
      </c>
      <c r="N25" s="45">
        <v>0</v>
      </c>
      <c r="O25" s="45">
        <v>1</v>
      </c>
      <c r="P25" s="45">
        <v>1</v>
      </c>
      <c r="Q25" s="45">
        <v>1</v>
      </c>
      <c r="R25" s="45">
        <v>1</v>
      </c>
      <c r="S25" s="45">
        <v>0</v>
      </c>
      <c r="T25" s="45">
        <v>1</v>
      </c>
      <c r="U25" s="45">
        <v>1</v>
      </c>
      <c r="V25" s="45">
        <v>1</v>
      </c>
      <c r="W25" s="45">
        <v>1</v>
      </c>
      <c r="X25" s="45">
        <v>1</v>
      </c>
      <c r="Y25" s="45">
        <v>1</v>
      </c>
      <c r="Z25" s="45">
        <v>1</v>
      </c>
      <c r="AA25" s="45">
        <v>1</v>
      </c>
      <c r="AB25" s="45">
        <v>0</v>
      </c>
      <c r="AC25" s="45">
        <v>0</v>
      </c>
      <c r="AD25" s="45">
        <v>0</v>
      </c>
      <c r="AE25" s="45">
        <v>0</v>
      </c>
      <c r="AF25" s="45">
        <v>1</v>
      </c>
      <c r="AG25" s="45">
        <v>0</v>
      </c>
      <c r="AH25" s="45">
        <v>0</v>
      </c>
      <c r="AI25" s="45">
        <v>0</v>
      </c>
      <c r="AJ25" s="33">
        <f t="shared" si="0"/>
        <v>65.822784810126578</v>
      </c>
      <c r="AK25" s="32" t="str">
        <f>IF(AND(AJ25&lt;=100,AJ25&gt;=80),"Ótimo",IF(AND(AJ25&lt;=79,AJ25&gt;=60),"Bom",IF(AND(AJ25&lt;=59.99,AJ25&gt;=40),"Regular",IF(AND(AJ25&lt;=39,AJ25&gt;=20),"Ruim",IF(AND(AJ25&lt;=19,AJ25&gt;=0),"Péssimo","")))))</f>
        <v>Bom</v>
      </c>
      <c r="AL25" s="34"/>
      <c r="AM25" s="17"/>
    </row>
    <row r="26" spans="1:39" s="32" customFormat="1" x14ac:dyDescent="0.35">
      <c r="A26" s="38" t="s">
        <v>71</v>
      </c>
      <c r="B26" s="45">
        <v>1</v>
      </c>
      <c r="C26" s="45">
        <v>1</v>
      </c>
      <c r="D26" s="45">
        <v>1</v>
      </c>
      <c r="E26" s="45">
        <v>0.5</v>
      </c>
      <c r="F26" s="45">
        <v>1</v>
      </c>
      <c r="G26" s="45">
        <v>0.5</v>
      </c>
      <c r="H26" s="45">
        <v>0</v>
      </c>
      <c r="I26" s="45">
        <v>0</v>
      </c>
      <c r="J26" s="45">
        <v>0</v>
      </c>
      <c r="K26" s="45">
        <v>1</v>
      </c>
      <c r="L26" s="45">
        <v>0</v>
      </c>
      <c r="M26" s="45">
        <v>0</v>
      </c>
      <c r="N26" s="45">
        <v>1</v>
      </c>
      <c r="O26" s="45">
        <v>1</v>
      </c>
      <c r="P26" s="45">
        <v>1</v>
      </c>
      <c r="Q26" s="45">
        <v>1</v>
      </c>
      <c r="R26" s="45">
        <v>1</v>
      </c>
      <c r="S26" s="45">
        <v>0</v>
      </c>
      <c r="T26" s="45">
        <v>1</v>
      </c>
      <c r="U26" s="45">
        <v>1</v>
      </c>
      <c r="V26" s="45">
        <v>0</v>
      </c>
      <c r="W26" s="45">
        <v>0</v>
      </c>
      <c r="X26" s="45">
        <v>1</v>
      </c>
      <c r="Y26" s="45">
        <v>1</v>
      </c>
      <c r="Z26" s="45">
        <v>1</v>
      </c>
      <c r="AA26" s="45">
        <v>1</v>
      </c>
      <c r="AB26" s="45">
        <v>0</v>
      </c>
      <c r="AC26" s="45">
        <v>0</v>
      </c>
      <c r="AD26" s="45">
        <v>1</v>
      </c>
      <c r="AE26" s="45">
        <v>1</v>
      </c>
      <c r="AF26" s="45">
        <v>0</v>
      </c>
      <c r="AG26" s="45">
        <v>0</v>
      </c>
      <c r="AH26" s="45">
        <v>1</v>
      </c>
      <c r="AI26" s="45">
        <v>0</v>
      </c>
      <c r="AJ26" s="33">
        <f t="shared" si="0"/>
        <v>65.822784810126578</v>
      </c>
      <c r="AK26" s="32" t="str">
        <f>IF(AND(AJ26&lt;=100,AJ26&gt;=80),"Ótimo",IF(AND(AJ26&lt;=79,AJ26&gt;=60),"Bom",IF(AND(AJ26&lt;=59,AJ26&gt;=40),"Regular",IF(AND(AJ26&lt;=39.99,AJ26&gt;=20),"Ruim",IF(AND(AJ26&lt;=19,AJ26&gt;=0),"Péssimo","")))))</f>
        <v>Bom</v>
      </c>
      <c r="AL26" s="34"/>
      <c r="AM26" s="17"/>
    </row>
    <row r="27" spans="1:39" s="32" customFormat="1" x14ac:dyDescent="0.35">
      <c r="A27" s="31" t="s">
        <v>74</v>
      </c>
      <c r="B27" s="45">
        <v>1</v>
      </c>
      <c r="C27" s="45">
        <v>1</v>
      </c>
      <c r="D27" s="45">
        <v>1</v>
      </c>
      <c r="E27" s="45">
        <v>1</v>
      </c>
      <c r="F27" s="45">
        <v>0</v>
      </c>
      <c r="G27" s="45">
        <v>0</v>
      </c>
      <c r="H27" s="45">
        <v>0</v>
      </c>
      <c r="I27" s="45">
        <v>1</v>
      </c>
      <c r="J27" s="45">
        <v>1</v>
      </c>
      <c r="K27" s="45">
        <v>1</v>
      </c>
      <c r="L27" s="45">
        <v>0</v>
      </c>
      <c r="M27" s="45">
        <v>0</v>
      </c>
      <c r="N27" s="45">
        <v>0</v>
      </c>
      <c r="O27" s="45">
        <v>1</v>
      </c>
      <c r="P27" s="45">
        <v>1</v>
      </c>
      <c r="Q27" s="45">
        <v>1</v>
      </c>
      <c r="R27" s="45">
        <v>0</v>
      </c>
      <c r="S27" s="45">
        <v>1</v>
      </c>
      <c r="T27" s="45">
        <v>1</v>
      </c>
      <c r="U27" s="45">
        <v>1</v>
      </c>
      <c r="V27" s="45">
        <v>1</v>
      </c>
      <c r="W27" s="45">
        <v>0</v>
      </c>
      <c r="X27" s="45">
        <v>1</v>
      </c>
      <c r="Y27" s="45">
        <v>0</v>
      </c>
      <c r="Z27" s="45">
        <v>1</v>
      </c>
      <c r="AA27" s="45">
        <v>1</v>
      </c>
      <c r="AB27" s="45">
        <v>0</v>
      </c>
      <c r="AC27" s="45">
        <v>1</v>
      </c>
      <c r="AD27" s="45">
        <v>0</v>
      </c>
      <c r="AE27" s="45">
        <v>0</v>
      </c>
      <c r="AF27" s="45">
        <v>1</v>
      </c>
      <c r="AG27" s="45">
        <v>0</v>
      </c>
      <c r="AH27" s="45">
        <v>0</v>
      </c>
      <c r="AI27" s="45">
        <v>0</v>
      </c>
      <c r="AJ27" s="33">
        <f t="shared" si="0"/>
        <v>63.291139240506332</v>
      </c>
      <c r="AK27" s="32" t="str">
        <f>IF(AND(AJ27&lt;=100,AJ27&gt;=80),"Ótimo",IF(AND(AJ27&lt;=79,AJ27&gt;=60),"Bom",IF(AND(AJ27&lt;=59,AJ27&gt;=40),"Regular",IF(AND(AJ27&lt;=39,AJ27&gt;=20),"Ruim",IF(AND(AJ27&lt;=19,AJ27&gt;=0),"Péssimo","")))))</f>
        <v>Bom</v>
      </c>
      <c r="AL27" s="34"/>
      <c r="AM27" s="17"/>
    </row>
    <row r="28" spans="1:39" s="32" customFormat="1" x14ac:dyDescent="0.35">
      <c r="A28" s="31" t="s">
        <v>73</v>
      </c>
      <c r="B28" s="45">
        <v>1</v>
      </c>
      <c r="C28" s="45">
        <v>1</v>
      </c>
      <c r="D28" s="45">
        <v>1</v>
      </c>
      <c r="E28" s="45">
        <v>0.5</v>
      </c>
      <c r="F28" s="45">
        <v>1</v>
      </c>
      <c r="G28" s="45">
        <v>1</v>
      </c>
      <c r="H28" s="45">
        <v>1</v>
      </c>
      <c r="I28" s="45">
        <v>1</v>
      </c>
      <c r="J28" s="45">
        <v>0</v>
      </c>
      <c r="K28" s="45">
        <v>1</v>
      </c>
      <c r="L28" s="45">
        <v>0</v>
      </c>
      <c r="M28" s="45">
        <v>0</v>
      </c>
      <c r="N28" s="45">
        <v>1</v>
      </c>
      <c r="O28" s="45">
        <v>1</v>
      </c>
      <c r="P28" s="45">
        <v>1</v>
      </c>
      <c r="Q28" s="45">
        <v>0</v>
      </c>
      <c r="R28" s="45">
        <v>0</v>
      </c>
      <c r="S28" s="45">
        <v>0</v>
      </c>
      <c r="T28" s="45">
        <v>1</v>
      </c>
      <c r="U28" s="45">
        <v>1</v>
      </c>
      <c r="V28" s="45">
        <v>0.5</v>
      </c>
      <c r="W28" s="45">
        <v>0</v>
      </c>
      <c r="X28" s="45">
        <v>1</v>
      </c>
      <c r="Y28" s="45">
        <v>1</v>
      </c>
      <c r="Z28" s="45">
        <v>1</v>
      </c>
      <c r="AA28" s="45">
        <v>0</v>
      </c>
      <c r="AB28" s="45">
        <v>0</v>
      </c>
      <c r="AC28" s="45">
        <v>0</v>
      </c>
      <c r="AD28" s="45">
        <v>1</v>
      </c>
      <c r="AE28" s="45">
        <v>1</v>
      </c>
      <c r="AF28" s="45">
        <v>0</v>
      </c>
      <c r="AG28" s="45">
        <v>0</v>
      </c>
      <c r="AH28" s="45">
        <v>0</v>
      </c>
      <c r="AI28" s="45">
        <v>0</v>
      </c>
      <c r="AJ28" s="33">
        <f t="shared" si="0"/>
        <v>62.025316455696199</v>
      </c>
      <c r="AK28" s="32" t="str">
        <f>IF(AND(AJ28&lt;=100,AJ28&gt;=80),"Ótimo",IF(AND(AJ28&lt;=79,AJ28&gt;=60),"Bom",IF(AND(AJ28&lt;=59,AJ28&gt;=40),"Regular",IF(AND(AJ28&lt;=39,AJ28&gt;=20),"Ruim",IF(AND(AJ28&lt;=19,AJ28&gt;=0),"Péssimo","")))))</f>
        <v>Bom</v>
      </c>
      <c r="AL28" s="34"/>
      <c r="AM28" s="17"/>
    </row>
    <row r="29" spans="1:39" s="32" customFormat="1" x14ac:dyDescent="0.35">
      <c r="A29" s="31" t="s">
        <v>66</v>
      </c>
      <c r="B29" s="45">
        <v>1</v>
      </c>
      <c r="C29" s="45">
        <v>1</v>
      </c>
      <c r="D29" s="45">
        <v>1</v>
      </c>
      <c r="E29" s="45">
        <v>0.5</v>
      </c>
      <c r="F29" s="45">
        <v>1</v>
      </c>
      <c r="G29" s="45">
        <v>0.5</v>
      </c>
      <c r="H29" s="45">
        <v>0</v>
      </c>
      <c r="I29" s="45">
        <v>0</v>
      </c>
      <c r="J29" s="45">
        <v>0</v>
      </c>
      <c r="K29" s="45">
        <v>1</v>
      </c>
      <c r="L29" s="45">
        <v>0</v>
      </c>
      <c r="M29" s="45">
        <v>0</v>
      </c>
      <c r="N29" s="45">
        <v>0</v>
      </c>
      <c r="O29" s="45">
        <v>0</v>
      </c>
      <c r="P29" s="45">
        <v>0</v>
      </c>
      <c r="Q29" s="45">
        <v>0</v>
      </c>
      <c r="R29" s="45">
        <v>1</v>
      </c>
      <c r="S29" s="45">
        <v>0</v>
      </c>
      <c r="T29" s="45">
        <v>1</v>
      </c>
      <c r="U29" s="45">
        <v>1</v>
      </c>
      <c r="V29" s="45">
        <v>1</v>
      </c>
      <c r="W29" s="45">
        <v>0</v>
      </c>
      <c r="X29" s="45">
        <v>1</v>
      </c>
      <c r="Y29" s="45">
        <v>0</v>
      </c>
      <c r="Z29" s="45">
        <v>1</v>
      </c>
      <c r="AA29" s="45">
        <v>1</v>
      </c>
      <c r="AB29" s="45">
        <v>0</v>
      </c>
      <c r="AC29" s="45">
        <v>0</v>
      </c>
      <c r="AD29" s="45">
        <v>0</v>
      </c>
      <c r="AE29" s="45">
        <v>0</v>
      </c>
      <c r="AF29" s="45">
        <v>0</v>
      </c>
      <c r="AG29" s="45">
        <v>0</v>
      </c>
      <c r="AH29" s="45">
        <v>0</v>
      </c>
      <c r="AI29" s="45">
        <v>0</v>
      </c>
      <c r="AJ29" s="33">
        <f t="shared" si="0"/>
        <v>45.569620253164558</v>
      </c>
      <c r="AK29" s="32" t="str">
        <f>IF(AND(AJ29&lt;=100,AJ29&gt;=80),"Ótimo",IF(AND(AJ29&lt;=79,AJ29&gt;=60),"Bom",IF(AND(AJ29&lt;=59,AJ29&gt;=40),"Regular",IF(AND(AJ29&lt;=39,AJ29&gt;=20),"Ruim",IF(AND(AJ29&lt;=19,AJ29&gt;=0),"Péssimo","")))))</f>
        <v>Regular</v>
      </c>
      <c r="AL29" s="34"/>
      <c r="AM29" s="17"/>
    </row>
    <row r="30" spans="1:39" s="32" customFormat="1" x14ac:dyDescent="0.35">
      <c r="A30" s="31" t="s">
        <v>76</v>
      </c>
      <c r="B30" s="45">
        <v>1</v>
      </c>
      <c r="C30" s="45">
        <v>1</v>
      </c>
      <c r="D30" s="45">
        <v>1</v>
      </c>
      <c r="E30" s="45">
        <v>0.5</v>
      </c>
      <c r="F30" s="45">
        <v>0</v>
      </c>
      <c r="G30" s="45">
        <v>0.5</v>
      </c>
      <c r="H30" s="45">
        <v>0</v>
      </c>
      <c r="I30" s="45">
        <v>0</v>
      </c>
      <c r="J30" s="45">
        <v>0</v>
      </c>
      <c r="K30" s="45">
        <v>1</v>
      </c>
      <c r="L30" s="45">
        <v>0</v>
      </c>
      <c r="M30" s="45">
        <v>0</v>
      </c>
      <c r="N30" s="45">
        <v>1</v>
      </c>
      <c r="O30" s="45">
        <v>0</v>
      </c>
      <c r="P30" s="45">
        <v>0</v>
      </c>
      <c r="Q30" s="45">
        <v>0</v>
      </c>
      <c r="R30" s="45">
        <v>1</v>
      </c>
      <c r="S30" s="45">
        <v>0</v>
      </c>
      <c r="T30" s="45">
        <v>1</v>
      </c>
      <c r="U30" s="45">
        <v>0</v>
      </c>
      <c r="V30" s="45">
        <v>0</v>
      </c>
      <c r="W30" s="45">
        <v>1</v>
      </c>
      <c r="X30" s="45">
        <v>1</v>
      </c>
      <c r="Y30" s="45">
        <v>0</v>
      </c>
      <c r="Z30" s="45">
        <v>0</v>
      </c>
      <c r="AA30" s="45">
        <v>1</v>
      </c>
      <c r="AB30" s="45">
        <v>0</v>
      </c>
      <c r="AC30" s="45">
        <v>0</v>
      </c>
      <c r="AD30" s="45">
        <v>1</v>
      </c>
      <c r="AE30" s="45">
        <v>1</v>
      </c>
      <c r="AF30" s="45">
        <v>1</v>
      </c>
      <c r="AG30" s="45">
        <v>0</v>
      </c>
      <c r="AH30" s="45">
        <v>0</v>
      </c>
      <c r="AI30" s="45">
        <v>0</v>
      </c>
      <c r="AJ30" s="33">
        <f t="shared" si="0"/>
        <v>43.037974683544306</v>
      </c>
      <c r="AK30" s="32" t="str">
        <f>IF(AND(AJ30&lt;=100,AJ30&gt;=80),"Ótimo",IF(AND(AJ30&lt;=79,AJ30&gt;=60),"Bom",IF(AND(AJ30&lt;=59,AJ30&gt;=40),"Regular",IF(AND(AJ30&lt;=39.9,AJ30&gt;=20),"Ruim",IF(AND(AJ30&lt;=19,AJ30&gt;=0),"Péssimo","")))))</f>
        <v>Regular</v>
      </c>
      <c r="AL30" s="34"/>
      <c r="AM30" s="17"/>
    </row>
    <row r="31" spans="1:39" x14ac:dyDescent="0.35">
      <c r="H31" t="s">
        <v>77</v>
      </c>
      <c r="AL31" s="27"/>
    </row>
  </sheetData>
  <mergeCells count="14">
    <mergeCell ref="A1:A3"/>
    <mergeCell ref="B1:N1"/>
    <mergeCell ref="O1:S1"/>
    <mergeCell ref="T1:X1"/>
    <mergeCell ref="Y1:AI1"/>
    <mergeCell ref="AK1:AK2"/>
    <mergeCell ref="B2:G2"/>
    <mergeCell ref="H2:N2"/>
    <mergeCell ref="O2:S2"/>
    <mergeCell ref="T2:X2"/>
    <mergeCell ref="Y2:AB2"/>
    <mergeCell ref="AC2:AE2"/>
    <mergeCell ref="AF2:AH2"/>
    <mergeCell ref="AJ1:AJ2"/>
  </mergeCells>
  <conditionalFormatting sqref="AK1">
    <cfRule type="containsText" dxfId="124" priority="11" operator="containsText" text="Péssimo/Opaco">
      <formula>NOT(ISERROR(SEARCH("Péssimo/Opaco",AK1)))</formula>
    </cfRule>
    <cfRule type="containsText" dxfId="123" priority="12" operator="containsText" text="Regular">
      <formula>NOT(ISERROR(SEARCH("Regular",AK1)))</formula>
    </cfRule>
    <cfRule type="containsText" dxfId="122" priority="13" operator="containsText" text="Bom">
      <formula>NOT(ISERROR(SEARCH("Bom",AK1)))</formula>
    </cfRule>
    <cfRule type="containsText" dxfId="121" priority="14" operator="containsText" text="Muito Bom">
      <formula>NOT(ISERROR(SEARCH("Muito Bom",AK1)))</formula>
    </cfRule>
    <cfRule type="containsText" dxfId="120" priority="15" operator="containsText" text="Ótimo/Transparente">
      <formula>NOT(ISERROR(SEARCH("Ótimo/Transparente",AK1)))</formula>
    </cfRule>
  </conditionalFormatting>
  <conditionalFormatting sqref="AK3">
    <cfRule type="containsText" dxfId="119" priority="6" operator="containsText" text="Péssimo/Opaco">
      <formula>NOT(ISERROR(SEARCH("Péssimo/Opaco",AK3)))</formula>
    </cfRule>
    <cfRule type="containsText" dxfId="118" priority="7" operator="containsText" text="Regular">
      <formula>NOT(ISERROR(SEARCH("Regular",AK3)))</formula>
    </cfRule>
    <cfRule type="containsText" dxfId="117" priority="8" operator="containsText" text="Bom">
      <formula>NOT(ISERROR(SEARCH("Bom",AK3)))</formula>
    </cfRule>
    <cfRule type="containsText" dxfId="116" priority="9" operator="containsText" text="Muito Bom">
      <formula>NOT(ISERROR(SEARCH("Muito Bom",AK3)))</formula>
    </cfRule>
    <cfRule type="containsText" dxfId="115" priority="10" operator="containsText" text="Ótimo/Transparente">
      <formula>NOT(ISERROR(SEARCH("Ótimo/Transparente",AK3)))</formula>
    </cfRule>
  </conditionalFormatting>
  <conditionalFormatting sqref="AK4:AK30">
    <cfRule type="containsText" dxfId="114" priority="1" operator="containsText" text="Péssimo/Opaco">
      <formula>NOT(ISERROR(SEARCH("Péssimo/Opaco",AK4)))</formula>
    </cfRule>
    <cfRule type="containsText" dxfId="113" priority="2" operator="containsText" text="Regular">
      <formula>NOT(ISERROR(SEARCH("Regular",AK4)))</formula>
    </cfRule>
    <cfRule type="containsText" dxfId="112" priority="3" operator="containsText" text="Bom">
      <formula>NOT(ISERROR(SEARCH("Bom",AK4)))</formula>
    </cfRule>
    <cfRule type="containsText" dxfId="111" priority="4" operator="containsText" text="Muito Bom">
      <formula>NOT(ISERROR(SEARCH("Muito Bom",AK4)))</formula>
    </cfRule>
    <cfRule type="containsText" dxfId="110" priority="5" operator="containsText" text="Ótimo/Transparente">
      <formula>NOT(ISERROR(SEARCH("Ótimo/Transparente",AK4)))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52F40-B14C-4B62-A3DA-F72C4BD8BE4E}">
  <dimension ref="A1:AK30"/>
  <sheetViews>
    <sheetView tabSelected="1" workbookViewId="0">
      <selection activeCell="F4" sqref="F4"/>
    </sheetView>
  </sheetViews>
  <sheetFormatPr defaultRowHeight="14.5" x14ac:dyDescent="0.35"/>
  <cols>
    <col min="1" max="1" width="18.6328125" bestFit="1" customWidth="1"/>
    <col min="35" max="35" width="13.1796875" bestFit="1" customWidth="1"/>
    <col min="36" max="36" width="13.81640625" bestFit="1" customWidth="1"/>
    <col min="37" max="37" width="9.08984375" bestFit="1" customWidth="1"/>
  </cols>
  <sheetData>
    <row r="1" spans="1:37" x14ac:dyDescent="0.35">
      <c r="A1" s="68" t="s">
        <v>14</v>
      </c>
      <c r="B1" s="58" t="s">
        <v>15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5" t="s">
        <v>1</v>
      </c>
      <c r="P1" s="55"/>
      <c r="Q1" s="55"/>
      <c r="R1" s="55"/>
      <c r="S1" s="55"/>
      <c r="T1" s="61" t="s">
        <v>2</v>
      </c>
      <c r="U1" s="61"/>
      <c r="V1" s="61"/>
      <c r="W1" s="61"/>
      <c r="X1" s="61"/>
      <c r="Y1" s="64" t="s">
        <v>3</v>
      </c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2" t="s">
        <v>4</v>
      </c>
      <c r="AK1" s="62" t="s">
        <v>5</v>
      </c>
    </row>
    <row r="2" spans="1:37" x14ac:dyDescent="0.35">
      <c r="A2" s="68"/>
      <c r="B2" s="59" t="s">
        <v>6</v>
      </c>
      <c r="C2" s="59"/>
      <c r="D2" s="59"/>
      <c r="E2" s="59"/>
      <c r="F2" s="59"/>
      <c r="G2" s="59"/>
      <c r="H2" s="57" t="s">
        <v>7</v>
      </c>
      <c r="I2" s="57"/>
      <c r="J2" s="57"/>
      <c r="K2" s="57"/>
      <c r="L2" s="57"/>
      <c r="M2" s="57"/>
      <c r="N2" s="57"/>
      <c r="O2" s="56" t="s">
        <v>8</v>
      </c>
      <c r="P2" s="56"/>
      <c r="Q2" s="56"/>
      <c r="R2" s="56"/>
      <c r="S2" s="56"/>
      <c r="T2" s="60"/>
      <c r="U2" s="60"/>
      <c r="V2" s="60"/>
      <c r="W2" s="60"/>
      <c r="X2" s="60"/>
      <c r="Y2" s="65" t="s">
        <v>16</v>
      </c>
      <c r="Z2" s="65"/>
      <c r="AA2" s="65"/>
      <c r="AB2" s="65"/>
      <c r="AC2" s="66" t="s">
        <v>11</v>
      </c>
      <c r="AD2" s="66"/>
      <c r="AE2" s="66"/>
      <c r="AF2" s="54" t="s">
        <v>12</v>
      </c>
      <c r="AG2" s="54"/>
      <c r="AH2" s="54"/>
      <c r="AI2" s="1" t="s">
        <v>13</v>
      </c>
      <c r="AJ2" s="62"/>
      <c r="AK2" s="62"/>
    </row>
    <row r="3" spans="1:37" ht="108.5" x14ac:dyDescent="0.35">
      <c r="A3" s="68"/>
      <c r="B3" s="1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  <c r="O3" s="2" t="s">
        <v>30</v>
      </c>
      <c r="P3" s="3" t="s">
        <v>31</v>
      </c>
      <c r="Q3" s="2" t="s">
        <v>32</v>
      </c>
      <c r="R3" s="2" t="s">
        <v>33</v>
      </c>
      <c r="S3" s="2" t="s">
        <v>34</v>
      </c>
      <c r="T3" s="2" t="s">
        <v>35</v>
      </c>
      <c r="U3" s="2" t="s">
        <v>36</v>
      </c>
      <c r="V3" s="2" t="s">
        <v>37</v>
      </c>
      <c r="W3" s="2" t="s">
        <v>38</v>
      </c>
      <c r="X3" s="2" t="s">
        <v>39</v>
      </c>
      <c r="Y3" s="2" t="s">
        <v>40</v>
      </c>
      <c r="Z3" s="2" t="s">
        <v>41</v>
      </c>
      <c r="AA3" s="2" t="s">
        <v>42</v>
      </c>
      <c r="AB3" s="2" t="s">
        <v>43</v>
      </c>
      <c r="AC3" s="2" t="s">
        <v>44</v>
      </c>
      <c r="AD3" s="2" t="s">
        <v>45</v>
      </c>
      <c r="AE3" s="2" t="s">
        <v>46</v>
      </c>
      <c r="AF3" s="2" t="s">
        <v>47</v>
      </c>
      <c r="AG3" s="2" t="s">
        <v>48</v>
      </c>
      <c r="AH3" s="2" t="s">
        <v>46</v>
      </c>
      <c r="AI3" s="2" t="s">
        <v>49</v>
      </c>
    </row>
    <row r="4" spans="1:37" s="47" customFormat="1" x14ac:dyDescent="0.35">
      <c r="A4" s="46" t="s">
        <v>54</v>
      </c>
      <c r="B4" s="47">
        <v>1</v>
      </c>
      <c r="C4" s="47">
        <v>1</v>
      </c>
      <c r="D4" s="47">
        <v>1</v>
      </c>
      <c r="E4" s="47">
        <v>1</v>
      </c>
      <c r="F4" s="47">
        <v>1</v>
      </c>
      <c r="G4" s="47">
        <v>1</v>
      </c>
      <c r="H4" s="47">
        <v>1</v>
      </c>
      <c r="I4" s="47">
        <v>1</v>
      </c>
      <c r="J4" s="47">
        <v>1</v>
      </c>
      <c r="K4" s="47">
        <v>1</v>
      </c>
      <c r="L4" s="47">
        <v>1</v>
      </c>
      <c r="M4" s="47">
        <v>1</v>
      </c>
      <c r="N4" s="47">
        <v>1</v>
      </c>
      <c r="O4" s="47">
        <v>1</v>
      </c>
      <c r="P4" s="47">
        <v>1</v>
      </c>
      <c r="Q4" s="47">
        <v>1</v>
      </c>
      <c r="R4" s="47">
        <v>1</v>
      </c>
      <c r="S4" s="47">
        <v>1</v>
      </c>
      <c r="T4" s="47">
        <v>1</v>
      </c>
      <c r="U4" s="47">
        <v>1</v>
      </c>
      <c r="V4" s="47">
        <v>1</v>
      </c>
      <c r="W4" s="47">
        <v>1</v>
      </c>
      <c r="X4" s="47">
        <v>1</v>
      </c>
      <c r="Y4" s="47">
        <v>1</v>
      </c>
      <c r="Z4" s="47">
        <v>1</v>
      </c>
      <c r="AA4" s="47">
        <v>1</v>
      </c>
      <c r="AB4" s="47">
        <v>1</v>
      </c>
      <c r="AC4" s="47">
        <v>1</v>
      </c>
      <c r="AD4" s="47">
        <v>1</v>
      </c>
      <c r="AE4" s="47">
        <v>1</v>
      </c>
      <c r="AF4" s="47">
        <v>1</v>
      </c>
      <c r="AG4" s="47">
        <v>1</v>
      </c>
      <c r="AH4" s="47">
        <v>1</v>
      </c>
      <c r="AI4" s="47">
        <v>1</v>
      </c>
      <c r="AJ4" s="48">
        <f t="shared" ref="AJ4:AJ30" si="0">(((SUM(B4:G4)*4)+(SUM(H4:N4)*2)+(SUM(O4:S4)*4)+(SUM(T4:X4)*2)+(SUM(Y4:AI4)))/79)*100</f>
        <v>100</v>
      </c>
      <c r="AK4" s="47" t="str">
        <f>IF(AND(AJ4&lt;=100,AJ4&gt;=80),"Ótimo",IF(AND(AJ4&lt;=79,AJ4&gt;=60),"Bom",IF(AND(AJ4&lt;=59,AJ4&gt;=40),"Regular",IF(AND(AJ4&lt;=39.99,AJ4&gt;=20),"Ruim",IF(AND(AJ4&lt;=19,AJ4&gt;=0),"Péssimo","")))))</f>
        <v>Ótimo</v>
      </c>
    </row>
    <row r="5" spans="1:37" s="47" customFormat="1" x14ac:dyDescent="0.35">
      <c r="A5" s="46" t="s">
        <v>50</v>
      </c>
      <c r="B5" s="47">
        <v>1</v>
      </c>
      <c r="C5" s="47">
        <v>1</v>
      </c>
      <c r="D5" s="47">
        <v>1</v>
      </c>
      <c r="E5" s="47">
        <v>1</v>
      </c>
      <c r="F5" s="47">
        <v>1</v>
      </c>
      <c r="G5" s="47">
        <v>1</v>
      </c>
      <c r="H5" s="47">
        <v>1</v>
      </c>
      <c r="I5" s="47">
        <v>1</v>
      </c>
      <c r="J5" s="47">
        <v>1</v>
      </c>
      <c r="K5" s="47">
        <v>1</v>
      </c>
      <c r="L5" s="47">
        <v>1</v>
      </c>
      <c r="M5" s="47">
        <v>1</v>
      </c>
      <c r="N5" s="47">
        <v>1</v>
      </c>
      <c r="O5" s="47">
        <v>1</v>
      </c>
      <c r="P5" s="47">
        <v>1</v>
      </c>
      <c r="Q5" s="47">
        <v>1</v>
      </c>
      <c r="R5" s="47">
        <v>1</v>
      </c>
      <c r="S5" s="47">
        <v>1</v>
      </c>
      <c r="T5" s="47">
        <v>1</v>
      </c>
      <c r="U5" s="47">
        <v>1</v>
      </c>
      <c r="V5" s="47">
        <v>1</v>
      </c>
      <c r="W5" s="47">
        <v>1</v>
      </c>
      <c r="X5" s="47">
        <v>1</v>
      </c>
      <c r="Y5" s="47">
        <v>1</v>
      </c>
      <c r="Z5" s="47">
        <v>1</v>
      </c>
      <c r="AA5" s="47">
        <v>1</v>
      </c>
      <c r="AB5" s="47">
        <v>1</v>
      </c>
      <c r="AC5" s="47">
        <v>1</v>
      </c>
      <c r="AD5" s="47">
        <v>1</v>
      </c>
      <c r="AE5" s="47">
        <v>1</v>
      </c>
      <c r="AF5" s="47">
        <v>1</v>
      </c>
      <c r="AG5" s="47">
        <v>1</v>
      </c>
      <c r="AH5" s="47">
        <v>1</v>
      </c>
      <c r="AI5" s="47">
        <v>1</v>
      </c>
      <c r="AJ5" s="48">
        <f t="shared" si="0"/>
        <v>100</v>
      </c>
      <c r="AK5" s="47" t="str">
        <f>IF(AND(AJ5&lt;=100,AJ5&gt;=80),"Ótimo",IF(AND(AJ5&lt;=79,AJ5&gt;=60),"Bom",IF(AND(AJ5&lt;=59,AJ5&gt;=40),"Regular",IF(AND(AJ5&lt;=39,AJ5&gt;=20),"Ruim",IF(AND(AJ5&lt;=19,AJ5&gt;=0),"Péssimo","")))))</f>
        <v>Ótimo</v>
      </c>
    </row>
    <row r="6" spans="1:37" s="47" customFormat="1" x14ac:dyDescent="0.35">
      <c r="A6" s="46" t="s">
        <v>56</v>
      </c>
      <c r="B6" s="47">
        <v>1</v>
      </c>
      <c r="C6" s="47">
        <v>1</v>
      </c>
      <c r="D6" s="47">
        <v>1</v>
      </c>
      <c r="E6" s="47">
        <v>1</v>
      </c>
      <c r="F6" s="47">
        <v>1</v>
      </c>
      <c r="G6" s="47">
        <v>1</v>
      </c>
      <c r="H6" s="47">
        <v>1</v>
      </c>
      <c r="I6" s="47">
        <v>1</v>
      </c>
      <c r="J6" s="47">
        <v>1</v>
      </c>
      <c r="K6" s="47">
        <v>1</v>
      </c>
      <c r="L6" s="47">
        <v>1</v>
      </c>
      <c r="M6" s="47">
        <v>1</v>
      </c>
      <c r="N6" s="47">
        <v>1</v>
      </c>
      <c r="O6" s="47">
        <v>1</v>
      </c>
      <c r="P6" s="47">
        <v>1</v>
      </c>
      <c r="Q6" s="47">
        <v>1</v>
      </c>
      <c r="R6" s="47">
        <v>1</v>
      </c>
      <c r="S6" s="47">
        <v>1</v>
      </c>
      <c r="T6" s="47">
        <v>1</v>
      </c>
      <c r="U6" s="47">
        <v>1</v>
      </c>
      <c r="V6" s="47">
        <v>1</v>
      </c>
      <c r="W6" s="47">
        <v>1</v>
      </c>
      <c r="X6" s="47">
        <v>1</v>
      </c>
      <c r="Y6" s="47">
        <v>1</v>
      </c>
      <c r="Z6" s="47">
        <v>1</v>
      </c>
      <c r="AA6" s="47">
        <v>1</v>
      </c>
      <c r="AB6" s="47">
        <v>1</v>
      </c>
      <c r="AC6" s="47">
        <v>1</v>
      </c>
      <c r="AD6" s="47">
        <v>1</v>
      </c>
      <c r="AE6" s="47">
        <v>1</v>
      </c>
      <c r="AF6" s="47">
        <v>1</v>
      </c>
      <c r="AG6" s="47">
        <v>1</v>
      </c>
      <c r="AH6" s="47">
        <v>1</v>
      </c>
      <c r="AI6" s="47">
        <v>1</v>
      </c>
      <c r="AJ6" s="48">
        <f t="shared" si="0"/>
        <v>100</v>
      </c>
      <c r="AK6" s="47" t="str">
        <f>IF(AND(AJ6&lt;=100,AJ6&gt;=80),"Ótimo",IF(AND(AJ6&lt;=79,AJ6&gt;=60),"Bom",IF(AND(AJ6&lt;=59,AJ6&gt;=40),"Regular",IF(AND(AJ6&lt;=39,AJ6&gt;=20),"Ruim",IF(AND(AJ6&lt;=19,AJ6&gt;=0),"Péssimo","")))))</f>
        <v>Ótimo</v>
      </c>
    </row>
    <row r="7" spans="1:37" s="47" customFormat="1" x14ac:dyDescent="0.35">
      <c r="A7" s="49" t="s">
        <v>68</v>
      </c>
      <c r="B7" s="47">
        <v>1</v>
      </c>
      <c r="C7" s="47">
        <v>1</v>
      </c>
      <c r="D7" s="47">
        <v>1</v>
      </c>
      <c r="E7" s="47">
        <v>1</v>
      </c>
      <c r="F7" s="47">
        <v>1</v>
      </c>
      <c r="G7" s="47">
        <v>1</v>
      </c>
      <c r="H7" s="47">
        <v>1</v>
      </c>
      <c r="I7" s="47">
        <v>1</v>
      </c>
      <c r="J7" s="47">
        <v>1</v>
      </c>
      <c r="K7" s="47">
        <v>1</v>
      </c>
      <c r="L7" s="47">
        <v>1</v>
      </c>
      <c r="M7" s="47">
        <v>1</v>
      </c>
      <c r="N7" s="47">
        <v>1</v>
      </c>
      <c r="O7" s="47">
        <v>1</v>
      </c>
      <c r="P7" s="47">
        <v>1</v>
      </c>
      <c r="Q7" s="47">
        <v>1</v>
      </c>
      <c r="R7" s="47">
        <v>1</v>
      </c>
      <c r="S7" s="47">
        <v>1</v>
      </c>
      <c r="T7" s="47">
        <v>1</v>
      </c>
      <c r="U7" s="47">
        <v>1</v>
      </c>
      <c r="V7" s="47">
        <v>1</v>
      </c>
      <c r="W7" s="47">
        <v>1</v>
      </c>
      <c r="X7" s="47">
        <v>1</v>
      </c>
      <c r="Y7" s="47">
        <v>1</v>
      </c>
      <c r="Z7" s="47">
        <v>1</v>
      </c>
      <c r="AA7" s="47">
        <v>1</v>
      </c>
      <c r="AB7" s="47">
        <v>0</v>
      </c>
      <c r="AC7" s="47">
        <v>1</v>
      </c>
      <c r="AD7" s="47">
        <v>1</v>
      </c>
      <c r="AE7" s="47">
        <v>1</v>
      </c>
      <c r="AF7" s="47">
        <v>1</v>
      </c>
      <c r="AG7" s="47">
        <v>1</v>
      </c>
      <c r="AH7" s="47">
        <v>1</v>
      </c>
      <c r="AI7" s="47">
        <v>1</v>
      </c>
      <c r="AJ7" s="48">
        <f t="shared" si="0"/>
        <v>98.734177215189874</v>
      </c>
      <c r="AK7" s="47" t="str">
        <f>IF(AND(AJ7&lt;=100,AJ7&gt;=80),"Ótimo",IF(AND(AJ7&lt;=79.99,AJ7&gt;=60),"Bom",IF(AND(AJ7&lt;=59,AJ7&gt;=40),"Regular",IF(AND(AJ7&lt;=39,AJ7&gt;=20),"Ruim",IF(AND(AJ7&lt;=19,AJ7&gt;=0),"Péssimo","")))))</f>
        <v>Ótimo</v>
      </c>
    </row>
    <row r="8" spans="1:37" s="47" customFormat="1" x14ac:dyDescent="0.35">
      <c r="A8" s="46" t="s">
        <v>64</v>
      </c>
      <c r="B8" s="47">
        <v>1</v>
      </c>
      <c r="C8" s="47">
        <v>1</v>
      </c>
      <c r="D8" s="47">
        <v>1</v>
      </c>
      <c r="E8" s="47">
        <v>1</v>
      </c>
      <c r="F8" s="47">
        <v>1</v>
      </c>
      <c r="G8" s="47">
        <v>1</v>
      </c>
      <c r="H8" s="47">
        <v>1</v>
      </c>
      <c r="I8" s="47">
        <v>1</v>
      </c>
      <c r="J8" s="47">
        <v>1</v>
      </c>
      <c r="K8" s="47">
        <v>1</v>
      </c>
      <c r="L8" s="47">
        <v>1</v>
      </c>
      <c r="M8" s="47">
        <v>1</v>
      </c>
      <c r="N8" s="47">
        <v>1</v>
      </c>
      <c r="O8" s="47">
        <v>1</v>
      </c>
      <c r="P8" s="47">
        <v>1</v>
      </c>
      <c r="Q8" s="47">
        <v>1</v>
      </c>
      <c r="R8" s="47">
        <v>1</v>
      </c>
      <c r="S8" s="47">
        <v>1</v>
      </c>
      <c r="T8" s="47">
        <v>1</v>
      </c>
      <c r="U8" s="47">
        <v>1</v>
      </c>
      <c r="V8" s="47">
        <v>1</v>
      </c>
      <c r="W8" s="47">
        <v>1</v>
      </c>
      <c r="X8" s="47">
        <v>1</v>
      </c>
      <c r="Y8" s="47">
        <v>1</v>
      </c>
      <c r="Z8" s="47">
        <v>1</v>
      </c>
      <c r="AA8" s="47">
        <v>1</v>
      </c>
      <c r="AB8" s="47">
        <v>1</v>
      </c>
      <c r="AC8" s="47">
        <v>1</v>
      </c>
      <c r="AD8" s="47">
        <v>1</v>
      </c>
      <c r="AE8" s="47">
        <v>1</v>
      </c>
      <c r="AF8" s="47">
        <v>1</v>
      </c>
      <c r="AG8" s="47">
        <v>1</v>
      </c>
      <c r="AH8" s="47">
        <v>1</v>
      </c>
      <c r="AI8" s="47">
        <v>0</v>
      </c>
      <c r="AJ8" s="48">
        <f t="shared" si="0"/>
        <v>98.734177215189874</v>
      </c>
      <c r="AK8" s="47" t="str">
        <f>IF(AND(AJ8&lt;=100,AJ8&gt;=80),"Ótimo",IF(AND(AJ8&lt;=79,AJ8&gt;=60),"Bom",IF(AND(AJ8&lt;=59,AJ8&gt;=40),"Regular",IF(AND(AJ8&lt;=39,AJ8&gt;=20),"Ruim",IF(AND(AJ8&lt;=19,AJ8&gt;=0),"Péssimo","")))))</f>
        <v>Ótimo</v>
      </c>
    </row>
    <row r="9" spans="1:37" s="47" customFormat="1" x14ac:dyDescent="0.35">
      <c r="A9" s="46" t="s">
        <v>51</v>
      </c>
      <c r="B9" s="47">
        <v>1</v>
      </c>
      <c r="C9" s="47">
        <v>1</v>
      </c>
      <c r="D9" s="47">
        <v>1</v>
      </c>
      <c r="E9" s="47">
        <v>1</v>
      </c>
      <c r="F9" s="47">
        <v>1</v>
      </c>
      <c r="G9" s="47">
        <v>1</v>
      </c>
      <c r="H9" s="47">
        <v>1</v>
      </c>
      <c r="I9" s="47">
        <v>1</v>
      </c>
      <c r="J9" s="47">
        <v>1</v>
      </c>
      <c r="K9" s="47">
        <v>1</v>
      </c>
      <c r="L9" s="47">
        <v>1</v>
      </c>
      <c r="M9" s="47">
        <v>1</v>
      </c>
      <c r="N9" s="47">
        <v>1</v>
      </c>
      <c r="O9" s="47">
        <v>1</v>
      </c>
      <c r="P9" s="47">
        <v>1</v>
      </c>
      <c r="Q9" s="47">
        <v>1</v>
      </c>
      <c r="R9" s="47">
        <v>1</v>
      </c>
      <c r="S9" s="47">
        <v>1</v>
      </c>
      <c r="T9" s="47">
        <v>1</v>
      </c>
      <c r="U9" s="47">
        <v>1</v>
      </c>
      <c r="V9" s="47">
        <v>1</v>
      </c>
      <c r="W9" s="47">
        <v>1</v>
      </c>
      <c r="X9" s="47">
        <v>1</v>
      </c>
      <c r="Y9" s="47">
        <v>1</v>
      </c>
      <c r="Z9" s="47">
        <v>1</v>
      </c>
      <c r="AA9" s="47">
        <v>1</v>
      </c>
      <c r="AB9" s="47">
        <v>1</v>
      </c>
      <c r="AC9" s="47">
        <v>1</v>
      </c>
      <c r="AD9" s="47">
        <v>1</v>
      </c>
      <c r="AE9" s="47">
        <v>1</v>
      </c>
      <c r="AF9" s="47">
        <v>1</v>
      </c>
      <c r="AG9" s="47">
        <v>0</v>
      </c>
      <c r="AH9" s="47">
        <v>1</v>
      </c>
      <c r="AI9" s="47">
        <v>1</v>
      </c>
      <c r="AJ9" s="48">
        <f t="shared" si="0"/>
        <v>98.734177215189874</v>
      </c>
      <c r="AK9" s="47" t="str">
        <f>IF(AND(AJ9&lt;=100,AJ9&gt;=80),"Ótimo",IF(AND(AJ9&lt;=79,AJ9&gt;=60),"Bom",IF(AND(AJ9&lt;=59.99,AJ9&gt;=40),"Regular",IF(AND(AJ9&lt;=39,AJ9&gt;=20),"Ruim",IF(AND(AJ9&lt;=19,AJ9&gt;=0),"Péssimo","")))))</f>
        <v>Ótimo</v>
      </c>
    </row>
    <row r="10" spans="1:37" s="47" customFormat="1" x14ac:dyDescent="0.35">
      <c r="A10" s="49" t="s">
        <v>52</v>
      </c>
      <c r="B10" s="47">
        <v>1</v>
      </c>
      <c r="C10" s="47">
        <v>1</v>
      </c>
      <c r="D10" s="47">
        <v>1</v>
      </c>
      <c r="E10" s="47">
        <v>1</v>
      </c>
      <c r="F10" s="47">
        <v>1</v>
      </c>
      <c r="G10" s="47">
        <v>1</v>
      </c>
      <c r="H10" s="47">
        <v>1</v>
      </c>
      <c r="I10" s="47">
        <v>1</v>
      </c>
      <c r="J10" s="47">
        <v>1</v>
      </c>
      <c r="K10" s="47">
        <v>1</v>
      </c>
      <c r="L10" s="47">
        <v>1</v>
      </c>
      <c r="M10" s="47">
        <v>1</v>
      </c>
      <c r="N10" s="47">
        <v>1</v>
      </c>
      <c r="O10" s="47">
        <v>1</v>
      </c>
      <c r="P10" s="47">
        <v>1</v>
      </c>
      <c r="Q10" s="47">
        <v>1</v>
      </c>
      <c r="R10" s="47">
        <v>1</v>
      </c>
      <c r="S10" s="47">
        <v>1</v>
      </c>
      <c r="T10" s="47">
        <v>1</v>
      </c>
      <c r="U10" s="47">
        <v>1</v>
      </c>
      <c r="V10" s="47">
        <v>1</v>
      </c>
      <c r="W10" s="47">
        <v>1</v>
      </c>
      <c r="X10" s="47">
        <v>1</v>
      </c>
      <c r="Y10" s="47">
        <v>1</v>
      </c>
      <c r="Z10" s="47">
        <v>1</v>
      </c>
      <c r="AA10" s="47">
        <v>1</v>
      </c>
      <c r="AB10" s="47">
        <v>0</v>
      </c>
      <c r="AC10" s="47">
        <v>1</v>
      </c>
      <c r="AD10" s="47">
        <v>1</v>
      </c>
      <c r="AE10" s="47">
        <v>1</v>
      </c>
      <c r="AF10" s="47">
        <v>1</v>
      </c>
      <c r="AG10" s="47">
        <v>1</v>
      </c>
      <c r="AH10" s="47">
        <v>1</v>
      </c>
      <c r="AI10" s="47">
        <v>1</v>
      </c>
      <c r="AJ10" s="48">
        <f t="shared" si="0"/>
        <v>98.734177215189874</v>
      </c>
      <c r="AK10" s="47" t="str">
        <f>IF(AND(AJ10&lt;=100,AJ10&gt;=80),"Ótimo",IF(AND(AJ10&lt;=79,AJ10&gt;=60),"Bom",IF(AND(AJ10&lt;=59,AJ10&gt;=40),"Regular",IF(AND(AJ10&lt;=39.99,AJ10&gt;=20),"Ruim",IF(AND(AJ10&lt;=19,AJ10&gt;=0),"Péssimo","")))))</f>
        <v>Ótimo</v>
      </c>
    </row>
    <row r="11" spans="1:37" s="47" customFormat="1" x14ac:dyDescent="0.35">
      <c r="A11" s="46" t="s">
        <v>61</v>
      </c>
      <c r="B11" s="47">
        <v>1</v>
      </c>
      <c r="C11" s="47">
        <v>1</v>
      </c>
      <c r="D11" s="47">
        <v>1</v>
      </c>
      <c r="E11" s="47">
        <v>1</v>
      </c>
      <c r="F11" s="47">
        <v>1</v>
      </c>
      <c r="G11" s="47">
        <v>1</v>
      </c>
      <c r="H11" s="47">
        <v>1</v>
      </c>
      <c r="I11" s="47">
        <v>1</v>
      </c>
      <c r="J11" s="47">
        <v>1</v>
      </c>
      <c r="K11" s="47">
        <v>1</v>
      </c>
      <c r="L11" s="47">
        <v>1</v>
      </c>
      <c r="M11" s="47">
        <v>1</v>
      </c>
      <c r="N11" s="47">
        <v>1</v>
      </c>
      <c r="O11" s="47">
        <v>1</v>
      </c>
      <c r="P11" s="47">
        <v>1</v>
      </c>
      <c r="Q11" s="47">
        <v>1</v>
      </c>
      <c r="R11" s="47">
        <v>1</v>
      </c>
      <c r="S11" s="47">
        <v>1</v>
      </c>
      <c r="T11" s="47">
        <v>1</v>
      </c>
      <c r="U11" s="47">
        <v>1</v>
      </c>
      <c r="V11" s="47">
        <v>1</v>
      </c>
      <c r="W11" s="47">
        <v>1</v>
      </c>
      <c r="X11" s="47">
        <v>1</v>
      </c>
      <c r="Y11" s="47">
        <v>1</v>
      </c>
      <c r="Z11" s="47">
        <v>1</v>
      </c>
      <c r="AA11" s="47">
        <v>1</v>
      </c>
      <c r="AB11" s="47">
        <v>1</v>
      </c>
      <c r="AC11" s="47">
        <v>1</v>
      </c>
      <c r="AD11" s="47">
        <v>1</v>
      </c>
      <c r="AE11" s="47">
        <v>1</v>
      </c>
      <c r="AF11" s="47">
        <v>1</v>
      </c>
      <c r="AG11" s="47">
        <v>0</v>
      </c>
      <c r="AH11" s="47">
        <v>0</v>
      </c>
      <c r="AI11" s="47">
        <v>1</v>
      </c>
      <c r="AJ11" s="48">
        <f t="shared" si="0"/>
        <v>97.468354430379748</v>
      </c>
      <c r="AK11" s="47" t="str">
        <f>IF(AND(AJ11&lt;=100,AJ11&gt;=80),"Ótimo",IF(AND(AJ11&lt;=79,AJ11&gt;=60),"Bom",IF(AND(AJ11&lt;=59,AJ11&gt;=40),"Regular",IF(AND(AJ11&lt;=39,AJ11&gt;=20),"Ruim",IF(AND(AJ11&lt;=19,AJ11&gt;=0),"Péssimo","")))))</f>
        <v>Ótimo</v>
      </c>
    </row>
    <row r="12" spans="1:37" s="47" customFormat="1" x14ac:dyDescent="0.35">
      <c r="A12" s="49" t="s">
        <v>63</v>
      </c>
      <c r="B12" s="47">
        <v>1</v>
      </c>
      <c r="C12" s="47">
        <v>1</v>
      </c>
      <c r="D12" s="47">
        <v>1</v>
      </c>
      <c r="E12" s="47">
        <v>1</v>
      </c>
      <c r="F12" s="47">
        <v>1</v>
      </c>
      <c r="G12" s="47">
        <v>0.5</v>
      </c>
      <c r="H12" s="47">
        <v>1</v>
      </c>
      <c r="I12" s="47">
        <v>1</v>
      </c>
      <c r="J12" s="47">
        <v>1</v>
      </c>
      <c r="K12" s="47">
        <v>1</v>
      </c>
      <c r="L12" s="47">
        <v>0</v>
      </c>
      <c r="M12" s="47">
        <v>1</v>
      </c>
      <c r="N12" s="47">
        <v>1</v>
      </c>
      <c r="O12" s="47">
        <v>1</v>
      </c>
      <c r="P12" s="47">
        <v>1</v>
      </c>
      <c r="Q12" s="47">
        <v>1</v>
      </c>
      <c r="R12" s="47">
        <v>1</v>
      </c>
      <c r="S12" s="47">
        <v>1</v>
      </c>
      <c r="T12" s="47">
        <v>1</v>
      </c>
      <c r="U12" s="47">
        <v>1</v>
      </c>
      <c r="V12" s="47">
        <v>1</v>
      </c>
      <c r="W12" s="47">
        <v>1</v>
      </c>
      <c r="X12" s="47">
        <v>1</v>
      </c>
      <c r="Y12" s="47">
        <v>1</v>
      </c>
      <c r="Z12" s="47">
        <v>1</v>
      </c>
      <c r="AA12" s="47">
        <v>1</v>
      </c>
      <c r="AB12" s="47">
        <v>1</v>
      </c>
      <c r="AC12" s="47">
        <v>1</v>
      </c>
      <c r="AD12" s="47">
        <v>1</v>
      </c>
      <c r="AE12" s="47">
        <v>1</v>
      </c>
      <c r="AF12" s="47">
        <v>1</v>
      </c>
      <c r="AG12" s="47">
        <v>1</v>
      </c>
      <c r="AH12" s="47">
        <v>1</v>
      </c>
      <c r="AI12" s="47">
        <v>0</v>
      </c>
      <c r="AJ12" s="48">
        <f t="shared" si="0"/>
        <v>93.670886075949369</v>
      </c>
      <c r="AK12" s="47" t="str">
        <f>IF(AND(AJ12&lt;=100,AJ12&gt;=80),"Ótimo",IF(AND(AJ12&lt;=79.99,AJ12&gt;=60),"Bom",IF(AND(AJ12&lt;=59,AJ12&gt;=40),"Regular",IF(AND(AJ12&lt;=39,AJ12&gt;=20),"Ruim",IF(AND(AJ12&lt;=19,AJ12&gt;=0),"Péssimo","")))))</f>
        <v>Ótimo</v>
      </c>
    </row>
    <row r="13" spans="1:37" s="47" customFormat="1" x14ac:dyDescent="0.35">
      <c r="A13" s="46" t="s">
        <v>65</v>
      </c>
      <c r="B13" s="47">
        <v>1</v>
      </c>
      <c r="C13" s="47">
        <v>1</v>
      </c>
      <c r="D13" s="47">
        <v>1</v>
      </c>
      <c r="E13" s="47">
        <v>1</v>
      </c>
      <c r="F13" s="47">
        <v>1</v>
      </c>
      <c r="G13" s="47">
        <v>1</v>
      </c>
      <c r="H13" s="47">
        <v>1</v>
      </c>
      <c r="I13" s="47">
        <v>1</v>
      </c>
      <c r="J13" s="47">
        <v>1</v>
      </c>
      <c r="K13" s="47">
        <v>1</v>
      </c>
      <c r="L13" s="47">
        <v>1</v>
      </c>
      <c r="M13" s="47">
        <v>0</v>
      </c>
      <c r="N13" s="47">
        <v>1</v>
      </c>
      <c r="O13" s="47">
        <v>1</v>
      </c>
      <c r="P13" s="47">
        <v>1</v>
      </c>
      <c r="Q13" s="47">
        <v>1</v>
      </c>
      <c r="R13" s="47">
        <v>1</v>
      </c>
      <c r="S13" s="47">
        <v>1</v>
      </c>
      <c r="T13" s="47">
        <v>1</v>
      </c>
      <c r="U13" s="47">
        <v>1</v>
      </c>
      <c r="V13" s="47">
        <v>0</v>
      </c>
      <c r="W13" s="47">
        <v>1</v>
      </c>
      <c r="X13" s="47">
        <v>1</v>
      </c>
      <c r="Y13" s="47">
        <v>1</v>
      </c>
      <c r="Z13" s="47">
        <v>1</v>
      </c>
      <c r="AA13" s="47">
        <v>1</v>
      </c>
      <c r="AB13" s="47">
        <v>1</v>
      </c>
      <c r="AC13" s="47">
        <v>1</v>
      </c>
      <c r="AD13" s="47">
        <v>1</v>
      </c>
      <c r="AE13" s="47">
        <v>1</v>
      </c>
      <c r="AF13" s="47">
        <v>1</v>
      </c>
      <c r="AG13" s="47">
        <v>1</v>
      </c>
      <c r="AH13" s="47">
        <v>1</v>
      </c>
      <c r="AI13" s="47">
        <v>0</v>
      </c>
      <c r="AJ13" s="48">
        <f>(((SUM(B13:G13)*4)+(SUM(H13:N13)*2)+(SUM(O13:S13)*4)+(SUM(T13:X13)*2)+(SUM(Y13:AI13)))/79)*100</f>
        <v>93.670886075949369</v>
      </c>
      <c r="AK13" s="47" t="str">
        <f>IF(AND(AJ13&lt;=100,AJ13&gt;=80),"Ótimo",IF(AND(AJ13&lt;=79.9,AJ13&gt;=60),"Bom",IF(AND(AJ13&lt;=59,AJ13&gt;=40),"Regular",IF(AND(AJ13&lt;=39,AJ13&gt;=20),"Ruim",IF(AND(AJ13&lt;=19,AJ13&gt;=0),"Péssimo","")))))</f>
        <v>Ótimo</v>
      </c>
    </row>
    <row r="14" spans="1:37" s="47" customFormat="1" x14ac:dyDescent="0.35">
      <c r="A14" s="46" t="s">
        <v>69</v>
      </c>
      <c r="B14" s="47">
        <v>1</v>
      </c>
      <c r="C14" s="47">
        <v>1</v>
      </c>
      <c r="D14" s="47">
        <v>1</v>
      </c>
      <c r="E14" s="47">
        <v>1</v>
      </c>
      <c r="F14" s="47">
        <v>1</v>
      </c>
      <c r="G14" s="47">
        <v>1</v>
      </c>
      <c r="H14" s="47">
        <v>1</v>
      </c>
      <c r="I14" s="47">
        <v>1</v>
      </c>
      <c r="J14" s="47">
        <v>1</v>
      </c>
      <c r="K14" s="47">
        <v>1</v>
      </c>
      <c r="L14" s="47">
        <v>0</v>
      </c>
      <c r="M14" s="47">
        <v>1</v>
      </c>
      <c r="N14" s="47">
        <v>1</v>
      </c>
      <c r="O14" s="47">
        <v>1</v>
      </c>
      <c r="P14" s="47">
        <v>1</v>
      </c>
      <c r="Q14" s="47">
        <v>1</v>
      </c>
      <c r="R14" s="47">
        <v>0</v>
      </c>
      <c r="S14" s="47">
        <v>1</v>
      </c>
      <c r="T14" s="47">
        <v>1</v>
      </c>
      <c r="U14" s="47">
        <v>1</v>
      </c>
      <c r="V14" s="47">
        <v>1</v>
      </c>
      <c r="W14" s="47">
        <v>1</v>
      </c>
      <c r="X14" s="47">
        <v>1</v>
      </c>
      <c r="Y14" s="47">
        <v>1</v>
      </c>
      <c r="Z14" s="47">
        <v>1</v>
      </c>
      <c r="AA14" s="47">
        <v>1</v>
      </c>
      <c r="AB14" s="47">
        <v>1</v>
      </c>
      <c r="AC14" s="47">
        <v>1</v>
      </c>
      <c r="AD14" s="47">
        <v>1</v>
      </c>
      <c r="AE14" s="47">
        <v>1</v>
      </c>
      <c r="AF14" s="47">
        <v>1</v>
      </c>
      <c r="AG14" s="47">
        <v>1</v>
      </c>
      <c r="AH14" s="47">
        <v>1</v>
      </c>
      <c r="AI14" s="47">
        <v>1</v>
      </c>
      <c r="AJ14" s="48">
        <f t="shared" si="0"/>
        <v>92.405063291139243</v>
      </c>
      <c r="AK14" s="47" t="str">
        <f>IF(AND(AJ14&lt;=100,AJ14&gt;=80),"Ótimo",IF(AND(AJ14&lt;=79,AJ14&gt;=60),"Bom",IF(AND(AJ14&lt;=59,AJ14&gt;=40),"Regular",IF(AND(AJ14&lt;=39,AJ14&gt;=20),"Ruim",IF(AND(AJ14&lt;=19,AJ14&gt;=0),"Péssimo","")))))</f>
        <v>Ótimo</v>
      </c>
    </row>
    <row r="15" spans="1:37" s="47" customFormat="1" x14ac:dyDescent="0.35">
      <c r="A15" s="46" t="s">
        <v>75</v>
      </c>
      <c r="B15" s="47">
        <v>1</v>
      </c>
      <c r="C15" s="47">
        <v>1</v>
      </c>
      <c r="D15" s="47">
        <v>1</v>
      </c>
      <c r="E15" s="47">
        <v>1</v>
      </c>
      <c r="F15" s="47">
        <v>1</v>
      </c>
      <c r="G15" s="47">
        <v>0.5</v>
      </c>
      <c r="H15" s="47">
        <v>1</v>
      </c>
      <c r="I15" s="47">
        <v>1</v>
      </c>
      <c r="J15" s="47">
        <v>1</v>
      </c>
      <c r="K15" s="47">
        <v>1</v>
      </c>
      <c r="L15" s="47">
        <v>1</v>
      </c>
      <c r="M15" s="47">
        <v>1</v>
      </c>
      <c r="N15" s="47">
        <v>1</v>
      </c>
      <c r="O15" s="47">
        <v>1</v>
      </c>
      <c r="P15" s="47">
        <v>1</v>
      </c>
      <c r="Q15" s="47">
        <v>1</v>
      </c>
      <c r="R15" s="47">
        <v>1</v>
      </c>
      <c r="S15" s="47">
        <v>1</v>
      </c>
      <c r="T15" s="47">
        <v>0</v>
      </c>
      <c r="U15" s="47">
        <v>1</v>
      </c>
      <c r="V15" s="47">
        <v>1</v>
      </c>
      <c r="W15" s="47">
        <v>1</v>
      </c>
      <c r="X15" s="47">
        <v>1</v>
      </c>
      <c r="Y15" s="47">
        <v>1</v>
      </c>
      <c r="Z15" s="47">
        <v>1</v>
      </c>
      <c r="AA15" s="47">
        <v>1</v>
      </c>
      <c r="AB15" s="47">
        <v>0</v>
      </c>
      <c r="AC15" s="47">
        <v>1</v>
      </c>
      <c r="AD15" s="47">
        <v>1</v>
      </c>
      <c r="AE15" s="47">
        <v>1</v>
      </c>
      <c r="AF15" s="47">
        <v>1</v>
      </c>
      <c r="AG15" s="47">
        <v>1</v>
      </c>
      <c r="AH15" s="47">
        <v>0</v>
      </c>
      <c r="AI15" s="47">
        <v>0</v>
      </c>
      <c r="AJ15" s="48">
        <f t="shared" si="0"/>
        <v>91.139240506329116</v>
      </c>
      <c r="AK15" s="47" t="str">
        <f>IF(AND(AJ15&lt;=100,AJ15&gt;=80),"Ótimo",IF(AND(AJ15&lt;=79,AJ15&gt;=60),"Bom",IF(AND(AJ15&lt;=59,AJ15&gt;=40),"Regular",IF(AND(AJ15&lt;=39,AJ15&gt;=20),"Ruim",IF(AND(AJ15&lt;=19,AJ15&gt;=0),"Péssimo","")))))</f>
        <v>Ótimo</v>
      </c>
    </row>
    <row r="16" spans="1:37" s="47" customFormat="1" x14ac:dyDescent="0.35">
      <c r="A16" s="46" t="s">
        <v>60</v>
      </c>
      <c r="B16" s="47">
        <v>1</v>
      </c>
      <c r="C16" s="47">
        <v>1</v>
      </c>
      <c r="D16" s="47">
        <v>1</v>
      </c>
      <c r="E16" s="47">
        <v>1</v>
      </c>
      <c r="F16" s="47">
        <v>1</v>
      </c>
      <c r="G16" s="47">
        <v>0</v>
      </c>
      <c r="H16" s="47">
        <v>1</v>
      </c>
      <c r="I16" s="47">
        <v>1</v>
      </c>
      <c r="J16" s="47">
        <v>1</v>
      </c>
      <c r="K16" s="47">
        <v>1</v>
      </c>
      <c r="L16" s="47">
        <v>0</v>
      </c>
      <c r="M16" s="47">
        <v>1</v>
      </c>
      <c r="N16" s="47">
        <v>1</v>
      </c>
      <c r="O16" s="47">
        <v>1</v>
      </c>
      <c r="P16" s="47">
        <v>1</v>
      </c>
      <c r="Q16" s="47">
        <v>1</v>
      </c>
      <c r="R16" s="47">
        <v>1</v>
      </c>
      <c r="S16" s="47">
        <v>1</v>
      </c>
      <c r="T16" s="47">
        <v>1</v>
      </c>
      <c r="U16" s="47">
        <v>1</v>
      </c>
      <c r="V16" s="47">
        <v>1</v>
      </c>
      <c r="W16" s="47">
        <v>1</v>
      </c>
      <c r="X16" s="47">
        <v>1</v>
      </c>
      <c r="Y16" s="47">
        <v>1</v>
      </c>
      <c r="Z16" s="47">
        <v>1</v>
      </c>
      <c r="AA16" s="47">
        <v>1</v>
      </c>
      <c r="AB16" s="47">
        <v>0.5</v>
      </c>
      <c r="AC16" s="47">
        <v>1</v>
      </c>
      <c r="AD16" s="47">
        <v>1</v>
      </c>
      <c r="AE16" s="47">
        <v>1</v>
      </c>
      <c r="AF16" s="47">
        <v>1</v>
      </c>
      <c r="AG16" s="47">
        <v>1</v>
      </c>
      <c r="AH16" s="47">
        <v>1</v>
      </c>
      <c r="AI16" s="47">
        <v>0</v>
      </c>
      <c r="AJ16" s="48">
        <f t="shared" si="0"/>
        <v>90.506329113924053</v>
      </c>
      <c r="AK16" s="47" t="str">
        <f>IF(AND(AJ16&lt;=100,AJ16&gt;=80),"Ótimo",IF(AND(AJ16&lt;=79,AJ16&gt;=60),"Bom",IF(AND(AJ16&lt;=59,AJ16&gt;=40),"Regular",IF(AND(AJ16&lt;=39.99,AJ16&gt;=20),"Ruim",IF(AND(AJ16&lt;=19,AJ16&gt;=0),"Péssimo","")))))</f>
        <v>Ótimo</v>
      </c>
    </row>
    <row r="17" spans="1:37" s="47" customFormat="1" x14ac:dyDescent="0.35">
      <c r="A17" s="50" t="s">
        <v>59</v>
      </c>
      <c r="B17" s="47">
        <v>1</v>
      </c>
      <c r="C17" s="47">
        <v>1</v>
      </c>
      <c r="D17" s="47">
        <v>1</v>
      </c>
      <c r="E17" s="47">
        <v>0.5</v>
      </c>
      <c r="F17" s="47">
        <v>1</v>
      </c>
      <c r="G17" s="47">
        <v>0.5</v>
      </c>
      <c r="H17" s="47">
        <v>1</v>
      </c>
      <c r="I17" s="47">
        <v>1</v>
      </c>
      <c r="J17" s="47">
        <v>0</v>
      </c>
      <c r="K17" s="47">
        <v>1</v>
      </c>
      <c r="L17" s="47">
        <v>0</v>
      </c>
      <c r="M17" s="47">
        <v>1</v>
      </c>
      <c r="N17" s="47">
        <v>1</v>
      </c>
      <c r="O17" s="47">
        <v>1</v>
      </c>
      <c r="P17" s="47">
        <v>1</v>
      </c>
      <c r="Q17" s="47">
        <v>1</v>
      </c>
      <c r="R17" s="47">
        <v>1</v>
      </c>
      <c r="S17" s="47">
        <v>1</v>
      </c>
      <c r="T17" s="47">
        <v>1</v>
      </c>
      <c r="U17" s="47">
        <v>1</v>
      </c>
      <c r="V17" s="47">
        <v>1</v>
      </c>
      <c r="W17" s="47">
        <v>1</v>
      </c>
      <c r="X17" s="47">
        <v>1</v>
      </c>
      <c r="Y17" s="47">
        <v>1</v>
      </c>
      <c r="Z17" s="47">
        <v>1</v>
      </c>
      <c r="AA17" s="47">
        <v>1</v>
      </c>
      <c r="AB17" s="47">
        <v>1</v>
      </c>
      <c r="AC17" s="47">
        <v>1</v>
      </c>
      <c r="AD17" s="47">
        <v>1</v>
      </c>
      <c r="AE17" s="47">
        <v>1</v>
      </c>
      <c r="AF17" s="47">
        <v>1</v>
      </c>
      <c r="AG17" s="47">
        <v>0</v>
      </c>
      <c r="AH17" s="47">
        <v>1</v>
      </c>
      <c r="AI17" s="47">
        <v>0</v>
      </c>
      <c r="AJ17" s="48">
        <f t="shared" si="0"/>
        <v>87.341772151898738</v>
      </c>
      <c r="AK17" s="47" t="str">
        <f>IF(AND(AJ17&lt;=100,AJ17&gt;=80),"Ótimo",IF(AND(AJ17&lt;=79,AJ17&gt;=60),"Bom",IF(AND(AJ17&lt;=59,AJ17&gt;=40),"Regular",IF(AND(AJ17&lt;=39,AJ17&gt;=20),"Ruim",IF(AND(AJ17&lt;=19,AJ17&gt;=0),"Péssimo","")))))</f>
        <v>Ótimo</v>
      </c>
    </row>
    <row r="18" spans="1:37" s="47" customFormat="1" x14ac:dyDescent="0.35">
      <c r="A18" s="46" t="s">
        <v>108</v>
      </c>
      <c r="B18" s="47">
        <v>1</v>
      </c>
      <c r="C18" s="47">
        <v>1</v>
      </c>
      <c r="D18" s="47">
        <v>1</v>
      </c>
      <c r="E18" s="47">
        <v>1</v>
      </c>
      <c r="F18" s="47">
        <v>1</v>
      </c>
      <c r="G18" s="47">
        <v>0.5</v>
      </c>
      <c r="H18" s="47">
        <v>1</v>
      </c>
      <c r="I18" s="47">
        <v>1</v>
      </c>
      <c r="J18" s="47">
        <v>1</v>
      </c>
      <c r="K18" s="47">
        <v>1</v>
      </c>
      <c r="L18" s="47">
        <v>0</v>
      </c>
      <c r="M18" s="47">
        <v>1</v>
      </c>
      <c r="N18" s="47">
        <v>1</v>
      </c>
      <c r="O18" s="47">
        <v>0</v>
      </c>
      <c r="P18" s="47">
        <v>1</v>
      </c>
      <c r="Q18" s="47">
        <v>1</v>
      </c>
      <c r="R18" s="47">
        <v>1</v>
      </c>
      <c r="S18" s="47">
        <v>1</v>
      </c>
      <c r="T18" s="47">
        <v>1</v>
      </c>
      <c r="U18" s="47">
        <v>1</v>
      </c>
      <c r="V18" s="47">
        <v>1</v>
      </c>
      <c r="W18" s="47">
        <v>1</v>
      </c>
      <c r="X18" s="47">
        <v>1</v>
      </c>
      <c r="Y18" s="47">
        <v>1</v>
      </c>
      <c r="Z18" s="47">
        <v>1</v>
      </c>
      <c r="AA18" s="47">
        <v>1</v>
      </c>
      <c r="AB18" s="47">
        <v>0</v>
      </c>
      <c r="AC18" s="47">
        <v>1</v>
      </c>
      <c r="AD18" s="47">
        <v>1</v>
      </c>
      <c r="AE18" s="47">
        <v>1</v>
      </c>
      <c r="AF18" s="47">
        <v>1</v>
      </c>
      <c r="AG18" s="47">
        <v>1</v>
      </c>
      <c r="AH18" s="47">
        <v>1</v>
      </c>
      <c r="AI18" s="47">
        <v>0</v>
      </c>
      <c r="AJ18" s="48">
        <f t="shared" si="0"/>
        <v>87.341772151898738</v>
      </c>
      <c r="AK18" s="47" t="str">
        <f>IF(AND(AJ18&lt;=100,AJ18&gt;=80),"Ótimo",IF(AND(AJ18&lt;=79,AJ18&gt;=60),"Bom",IF(AND(AJ18&lt;=59,AJ18&gt;=40),"Regular",IF(AND(AJ18&lt;=39,AJ18&gt;=20),"Ruim",IF(AND(AJ18&lt;=19,AJ18&gt;=0),"Péssimo","")))))</f>
        <v>Ótimo</v>
      </c>
    </row>
    <row r="19" spans="1:37" s="47" customFormat="1" x14ac:dyDescent="0.35">
      <c r="A19" s="46" t="s">
        <v>55</v>
      </c>
      <c r="B19" s="47">
        <v>1</v>
      </c>
      <c r="C19" s="47">
        <v>1</v>
      </c>
      <c r="D19" s="47">
        <v>1</v>
      </c>
      <c r="E19" s="47">
        <v>1</v>
      </c>
      <c r="F19" s="47">
        <v>1</v>
      </c>
      <c r="G19" s="47">
        <v>0.5</v>
      </c>
      <c r="H19" s="47">
        <v>1</v>
      </c>
      <c r="I19" s="47">
        <v>1</v>
      </c>
      <c r="J19" s="47">
        <v>1</v>
      </c>
      <c r="K19" s="47">
        <v>1</v>
      </c>
      <c r="L19" s="47">
        <v>1</v>
      </c>
      <c r="M19" s="47">
        <v>0</v>
      </c>
      <c r="N19" s="47">
        <v>1</v>
      </c>
      <c r="O19" s="47">
        <v>1</v>
      </c>
      <c r="P19" s="47">
        <v>1</v>
      </c>
      <c r="Q19" s="47">
        <v>1</v>
      </c>
      <c r="R19" s="47">
        <v>1</v>
      </c>
      <c r="S19" s="47">
        <v>1</v>
      </c>
      <c r="T19" s="47">
        <v>1</v>
      </c>
      <c r="U19" s="47">
        <v>1</v>
      </c>
      <c r="V19" s="47">
        <v>1</v>
      </c>
      <c r="W19" s="47">
        <v>0</v>
      </c>
      <c r="X19" s="47">
        <v>1</v>
      </c>
      <c r="Y19" s="47">
        <v>1</v>
      </c>
      <c r="Z19" s="47">
        <v>1</v>
      </c>
      <c r="AA19" s="47">
        <v>1</v>
      </c>
      <c r="AB19" s="47">
        <v>0</v>
      </c>
      <c r="AC19" s="47">
        <v>1</v>
      </c>
      <c r="AD19" s="47">
        <v>0</v>
      </c>
      <c r="AE19" s="47">
        <v>1</v>
      </c>
      <c r="AF19" s="47">
        <v>1</v>
      </c>
      <c r="AG19" s="47">
        <v>0</v>
      </c>
      <c r="AH19" s="47">
        <v>0</v>
      </c>
      <c r="AI19" s="47">
        <v>0</v>
      </c>
      <c r="AJ19" s="48">
        <f t="shared" si="0"/>
        <v>86.075949367088612</v>
      </c>
      <c r="AK19" s="47" t="str">
        <f>IF(AND(AJ19&lt;=100,AJ19&gt;=80),"Ótimo",IF(AND(AJ19&lt;=79,AJ19&gt;=60),"Bom",IF(AND(AJ19&lt;=59,AJ19&gt;=40),"Regular",IF(AND(AJ19&lt;=39,AJ19&gt;=20),"Ruim",IF(AND(AJ19&lt;=19,AJ19&gt;=0),"Péssimo","")))))</f>
        <v>Ótimo</v>
      </c>
    </row>
    <row r="20" spans="1:37" s="47" customFormat="1" x14ac:dyDescent="0.35">
      <c r="A20" s="46" t="s">
        <v>70</v>
      </c>
      <c r="B20" s="47">
        <v>1</v>
      </c>
      <c r="C20" s="47">
        <v>1</v>
      </c>
      <c r="D20" s="47">
        <v>1</v>
      </c>
      <c r="E20" s="47">
        <v>0.5</v>
      </c>
      <c r="F20" s="47">
        <v>1</v>
      </c>
      <c r="G20" s="47">
        <v>0.5</v>
      </c>
      <c r="H20" s="47">
        <v>1</v>
      </c>
      <c r="I20" s="47">
        <v>1</v>
      </c>
      <c r="J20" s="47">
        <v>0</v>
      </c>
      <c r="K20" s="47">
        <v>1</v>
      </c>
      <c r="L20" s="47">
        <v>1</v>
      </c>
      <c r="M20" s="47">
        <v>0</v>
      </c>
      <c r="N20" s="47">
        <v>1</v>
      </c>
      <c r="O20" s="47">
        <v>1</v>
      </c>
      <c r="P20" s="47">
        <v>1</v>
      </c>
      <c r="Q20" s="47">
        <v>1</v>
      </c>
      <c r="R20" s="47">
        <v>1</v>
      </c>
      <c r="S20" s="47">
        <v>1</v>
      </c>
      <c r="T20" s="47">
        <v>1</v>
      </c>
      <c r="U20" s="47">
        <v>1</v>
      </c>
      <c r="V20" s="47">
        <v>1</v>
      </c>
      <c r="W20" s="47">
        <v>1</v>
      </c>
      <c r="X20" s="47">
        <v>1</v>
      </c>
      <c r="Y20" s="47">
        <v>1</v>
      </c>
      <c r="Z20" s="47">
        <v>1</v>
      </c>
      <c r="AA20" s="47">
        <v>1</v>
      </c>
      <c r="AB20" s="47">
        <v>0</v>
      </c>
      <c r="AC20" s="47">
        <v>1</v>
      </c>
      <c r="AD20" s="47">
        <v>1</v>
      </c>
      <c r="AE20" s="47">
        <v>1</v>
      </c>
      <c r="AF20" s="47">
        <v>1</v>
      </c>
      <c r="AG20" s="47">
        <v>0</v>
      </c>
      <c r="AH20" s="47">
        <v>0</v>
      </c>
      <c r="AI20" s="47">
        <v>0</v>
      </c>
      <c r="AJ20" s="48">
        <f t="shared" si="0"/>
        <v>84.810126582278471</v>
      </c>
      <c r="AK20" s="47" t="str">
        <f>IF(AND(AJ20&lt;=100,AJ20&gt;=80),"Ótimo",IF(AND(AJ20&lt;=79,AJ20&gt;=60),"Bom",IF(AND(AJ20&lt;=59,AJ20&gt;=40),"Regular",IF(AND(AJ20&lt;=39,AJ20&gt;=20),"Ruim",IF(AND(AJ20&lt;=19,AJ20&gt;=0),"Péssimo","")))))</f>
        <v>Ótimo</v>
      </c>
    </row>
    <row r="21" spans="1:37" s="47" customFormat="1" x14ac:dyDescent="0.35">
      <c r="A21" s="46" t="s">
        <v>57</v>
      </c>
      <c r="B21" s="47">
        <v>1</v>
      </c>
      <c r="C21" s="47">
        <v>1</v>
      </c>
      <c r="D21" s="47">
        <v>1</v>
      </c>
      <c r="E21" s="47">
        <v>1</v>
      </c>
      <c r="F21" s="47">
        <v>1</v>
      </c>
      <c r="G21" s="47">
        <v>0.5</v>
      </c>
      <c r="H21" s="47">
        <v>1</v>
      </c>
      <c r="I21" s="47">
        <v>1</v>
      </c>
      <c r="J21" s="47">
        <v>1</v>
      </c>
      <c r="K21" s="47">
        <v>1</v>
      </c>
      <c r="L21" s="47">
        <v>1</v>
      </c>
      <c r="M21" s="47">
        <v>0</v>
      </c>
      <c r="N21" s="47">
        <v>1</v>
      </c>
      <c r="O21" s="47">
        <v>1</v>
      </c>
      <c r="P21" s="47">
        <v>1</v>
      </c>
      <c r="Q21" s="47">
        <v>1</v>
      </c>
      <c r="R21" s="47">
        <v>0</v>
      </c>
      <c r="S21" s="47">
        <v>1</v>
      </c>
      <c r="T21" s="47">
        <v>1</v>
      </c>
      <c r="U21" s="47">
        <v>1</v>
      </c>
      <c r="V21" s="47">
        <v>1</v>
      </c>
      <c r="W21" s="47">
        <v>1</v>
      </c>
      <c r="X21" s="47">
        <v>1</v>
      </c>
      <c r="Y21" s="47">
        <v>1</v>
      </c>
      <c r="Z21" s="47">
        <v>1</v>
      </c>
      <c r="AA21" s="47">
        <v>1</v>
      </c>
      <c r="AB21" s="47">
        <v>0</v>
      </c>
      <c r="AC21" s="47">
        <v>1</v>
      </c>
      <c r="AD21" s="47">
        <v>1</v>
      </c>
      <c r="AE21" s="47">
        <v>0</v>
      </c>
      <c r="AF21" s="47">
        <v>1</v>
      </c>
      <c r="AG21" s="47">
        <v>1</v>
      </c>
      <c r="AH21" s="47">
        <v>0</v>
      </c>
      <c r="AI21" s="47">
        <v>0</v>
      </c>
      <c r="AJ21" s="48">
        <f t="shared" si="0"/>
        <v>84.810126582278471</v>
      </c>
      <c r="AK21" s="47" t="str">
        <f>IF(AND(AJ21&lt;=100,AJ21&gt;=80),"Ótimo",IF(AND(AJ21&lt;=79,AJ21&gt;=60),"Bom",IF(AND(AJ21&lt;=59,AJ21&gt;=40),"Regular",IF(AND(AJ21&lt;=39.99,AJ21&gt;=20),"Ruim",IF(AND(AJ21&lt;=19,AJ21&gt;=0),"Péssimo","")))))</f>
        <v>Ótimo</v>
      </c>
    </row>
    <row r="22" spans="1:37" s="47" customFormat="1" x14ac:dyDescent="0.35">
      <c r="A22" s="46" t="s">
        <v>66</v>
      </c>
      <c r="B22" s="47">
        <v>1</v>
      </c>
      <c r="C22" s="47">
        <v>1</v>
      </c>
      <c r="D22" s="47">
        <v>1</v>
      </c>
      <c r="E22" s="47">
        <v>0.5</v>
      </c>
      <c r="F22" s="47">
        <v>1</v>
      </c>
      <c r="G22" s="47">
        <v>0.5</v>
      </c>
      <c r="H22" s="47">
        <v>1</v>
      </c>
      <c r="I22" s="47">
        <v>1</v>
      </c>
      <c r="J22" s="47">
        <v>0</v>
      </c>
      <c r="K22" s="47">
        <v>1</v>
      </c>
      <c r="L22" s="47">
        <v>0</v>
      </c>
      <c r="M22" s="47">
        <v>0</v>
      </c>
      <c r="N22" s="47">
        <v>1</v>
      </c>
      <c r="O22" s="47">
        <v>1</v>
      </c>
      <c r="P22" s="47">
        <v>1</v>
      </c>
      <c r="Q22" s="47">
        <v>1</v>
      </c>
      <c r="R22" s="47">
        <v>1</v>
      </c>
      <c r="S22" s="47">
        <v>1</v>
      </c>
      <c r="T22" s="47">
        <v>1</v>
      </c>
      <c r="U22" s="47">
        <v>1</v>
      </c>
      <c r="V22" s="47">
        <v>1</v>
      </c>
      <c r="W22" s="47">
        <v>1</v>
      </c>
      <c r="X22" s="47">
        <v>1</v>
      </c>
      <c r="Y22" s="47">
        <v>1</v>
      </c>
      <c r="Z22" s="47">
        <v>1</v>
      </c>
      <c r="AA22" s="47">
        <v>1</v>
      </c>
      <c r="AB22" s="47">
        <v>0</v>
      </c>
      <c r="AC22" s="47">
        <v>1</v>
      </c>
      <c r="AD22" s="47">
        <v>0</v>
      </c>
      <c r="AE22" s="47">
        <v>1</v>
      </c>
      <c r="AF22" s="47">
        <v>1</v>
      </c>
      <c r="AG22" s="47">
        <v>0</v>
      </c>
      <c r="AH22" s="47">
        <v>1</v>
      </c>
      <c r="AI22" s="47">
        <v>0</v>
      </c>
      <c r="AJ22" s="48">
        <f t="shared" si="0"/>
        <v>82.278481012658233</v>
      </c>
      <c r="AK22" s="47" t="str">
        <f>IF(AND(AJ22&lt;=100,AJ22&gt;=80),"Ótimo",IF(AND(AJ22&lt;=79,AJ22&gt;=60),"Bom",IF(AND(AJ22&lt;=59,AJ22&gt;=40),"Regular",IF(AND(AJ22&lt;=39,AJ22&gt;=20),"Ruim",IF(AND(AJ22&lt;=19,AJ22&gt;=0),"Péssimo","")))))</f>
        <v>Ótimo</v>
      </c>
    </row>
    <row r="23" spans="1:37" s="47" customFormat="1" x14ac:dyDescent="0.35">
      <c r="A23" s="46" t="s">
        <v>73</v>
      </c>
      <c r="B23" s="47">
        <v>1</v>
      </c>
      <c r="C23" s="47">
        <v>1</v>
      </c>
      <c r="D23" s="47">
        <v>1</v>
      </c>
      <c r="E23" s="47">
        <v>1</v>
      </c>
      <c r="F23" s="47">
        <v>1</v>
      </c>
      <c r="G23" s="47">
        <v>0.5</v>
      </c>
      <c r="H23" s="47">
        <v>1</v>
      </c>
      <c r="I23" s="47">
        <v>1</v>
      </c>
      <c r="J23" s="47">
        <v>1</v>
      </c>
      <c r="K23" s="47">
        <v>1</v>
      </c>
      <c r="L23" s="47">
        <v>1</v>
      </c>
      <c r="M23" s="47">
        <v>0</v>
      </c>
      <c r="N23" s="47">
        <v>1</v>
      </c>
      <c r="O23" s="47">
        <v>1</v>
      </c>
      <c r="P23" s="47">
        <v>1</v>
      </c>
      <c r="Q23" s="47">
        <v>1</v>
      </c>
      <c r="R23" s="47">
        <v>0</v>
      </c>
      <c r="S23" s="47">
        <v>1</v>
      </c>
      <c r="T23" s="47">
        <v>1</v>
      </c>
      <c r="U23" s="47">
        <v>1</v>
      </c>
      <c r="V23" s="47">
        <v>0.5</v>
      </c>
      <c r="W23" s="47">
        <v>0</v>
      </c>
      <c r="X23" s="47">
        <v>1</v>
      </c>
      <c r="Y23" s="47">
        <v>1</v>
      </c>
      <c r="Z23" s="47">
        <v>1</v>
      </c>
      <c r="AA23" s="47">
        <v>1</v>
      </c>
      <c r="AB23" s="47">
        <v>0</v>
      </c>
      <c r="AC23" s="47">
        <v>1</v>
      </c>
      <c r="AD23" s="47">
        <v>1</v>
      </c>
      <c r="AE23" s="47">
        <v>1</v>
      </c>
      <c r="AF23" s="47">
        <v>0</v>
      </c>
      <c r="AG23" s="47">
        <v>0</v>
      </c>
      <c r="AH23" s="47">
        <v>0</v>
      </c>
      <c r="AI23" s="47">
        <v>0</v>
      </c>
      <c r="AJ23" s="48">
        <f t="shared" si="0"/>
        <v>79.74683544303798</v>
      </c>
      <c r="AK23" s="47" t="str">
        <f>IF(AND(AJ23&lt;=100,AJ23&gt;=80),"Ótimo",IF(AND(AJ23&lt;=79.99,AJ23&gt;=60),"Bom",IF(AND(AJ23&lt;=59,AJ23&gt;=40),"Regular",IF(AND(AJ23&lt;=39,AJ23&gt;=20),"Ruim",IF(AND(AJ23&lt;=19,AJ23&gt;=0),"Péssimo","")))))</f>
        <v>Bom</v>
      </c>
    </row>
    <row r="24" spans="1:37" s="47" customFormat="1" x14ac:dyDescent="0.35">
      <c r="A24" s="46" t="s">
        <v>72</v>
      </c>
      <c r="B24" s="47">
        <v>1</v>
      </c>
      <c r="C24" s="47">
        <v>1</v>
      </c>
      <c r="D24" s="47">
        <v>1</v>
      </c>
      <c r="E24" s="47">
        <v>1</v>
      </c>
      <c r="F24" s="47">
        <v>1</v>
      </c>
      <c r="G24" s="47">
        <v>0.5</v>
      </c>
      <c r="H24" s="47">
        <v>1</v>
      </c>
      <c r="I24" s="47">
        <v>1</v>
      </c>
      <c r="J24" s="47">
        <v>1</v>
      </c>
      <c r="K24" s="47">
        <v>1</v>
      </c>
      <c r="L24" s="47">
        <v>0</v>
      </c>
      <c r="M24" s="47">
        <v>0</v>
      </c>
      <c r="N24" s="47">
        <v>1</v>
      </c>
      <c r="O24" s="47">
        <v>1</v>
      </c>
      <c r="P24" s="47">
        <v>1</v>
      </c>
      <c r="Q24" s="47">
        <v>1</v>
      </c>
      <c r="R24" s="47">
        <v>1</v>
      </c>
      <c r="S24" s="47">
        <v>0</v>
      </c>
      <c r="T24" s="47">
        <v>1</v>
      </c>
      <c r="U24" s="47">
        <v>1</v>
      </c>
      <c r="V24" s="47">
        <v>0</v>
      </c>
      <c r="W24" s="47">
        <v>1</v>
      </c>
      <c r="X24" s="47">
        <v>1</v>
      </c>
      <c r="Y24" s="47">
        <v>1</v>
      </c>
      <c r="Z24" s="47">
        <v>1</v>
      </c>
      <c r="AA24" s="47">
        <v>1</v>
      </c>
      <c r="AB24" s="47">
        <v>0</v>
      </c>
      <c r="AC24" s="47">
        <v>1</v>
      </c>
      <c r="AD24" s="47">
        <v>1</v>
      </c>
      <c r="AE24" s="47">
        <v>0</v>
      </c>
      <c r="AF24" s="47">
        <v>1</v>
      </c>
      <c r="AG24" s="47">
        <v>0</v>
      </c>
      <c r="AH24" s="47">
        <v>0</v>
      </c>
      <c r="AI24" s="47">
        <v>0</v>
      </c>
      <c r="AJ24" s="48">
        <f t="shared" si="0"/>
        <v>78.48101265822784</v>
      </c>
      <c r="AK24" s="47" t="str">
        <f>IF(AND(AJ24&lt;=100,AJ24&gt;=80),"Ótimo",IF(AND(AJ24&lt;=79.9,AJ24&gt;=60),"Bom",IF(AND(AJ24&lt;=59,AJ24&gt;=40),"Regular",IF(AND(AJ24&lt;=39,AJ24&gt;=20),"Ruim",IF(AND(AJ24&lt;=19,AJ24&gt;=0),"Péssimo","")))))</f>
        <v>Bom</v>
      </c>
    </row>
    <row r="25" spans="1:37" s="47" customFormat="1" x14ac:dyDescent="0.35">
      <c r="A25" s="49" t="s">
        <v>62</v>
      </c>
      <c r="B25" s="47">
        <v>1</v>
      </c>
      <c r="C25" s="47">
        <v>1</v>
      </c>
      <c r="D25" s="47">
        <v>1</v>
      </c>
      <c r="E25" s="47">
        <v>0.5</v>
      </c>
      <c r="F25" s="47">
        <v>0</v>
      </c>
      <c r="G25" s="47">
        <v>0.5</v>
      </c>
      <c r="H25" s="47">
        <v>0</v>
      </c>
      <c r="I25" s="47">
        <v>1</v>
      </c>
      <c r="J25" s="47">
        <v>0</v>
      </c>
      <c r="K25" s="47">
        <v>1</v>
      </c>
      <c r="L25" s="47">
        <v>0</v>
      </c>
      <c r="M25" s="47">
        <v>0</v>
      </c>
      <c r="N25" s="47">
        <v>1</v>
      </c>
      <c r="O25" s="47">
        <v>1</v>
      </c>
      <c r="P25" s="47">
        <v>1</v>
      </c>
      <c r="Q25" s="47">
        <v>1</v>
      </c>
      <c r="R25" s="47">
        <v>1</v>
      </c>
      <c r="S25" s="47">
        <v>1</v>
      </c>
      <c r="T25" s="47">
        <v>1</v>
      </c>
      <c r="U25" s="47">
        <v>1</v>
      </c>
      <c r="V25" s="47">
        <v>1</v>
      </c>
      <c r="W25" s="47">
        <v>1</v>
      </c>
      <c r="X25" s="47">
        <v>1</v>
      </c>
      <c r="Y25" s="47">
        <v>1</v>
      </c>
      <c r="Z25" s="47">
        <v>1</v>
      </c>
      <c r="AA25" s="47">
        <v>1</v>
      </c>
      <c r="AB25" s="47">
        <v>1</v>
      </c>
      <c r="AC25" s="47">
        <v>1</v>
      </c>
      <c r="AD25" s="47">
        <v>1</v>
      </c>
      <c r="AE25" s="47">
        <v>1</v>
      </c>
      <c r="AF25" s="47">
        <v>1</v>
      </c>
      <c r="AG25" s="47">
        <v>0</v>
      </c>
      <c r="AH25" s="47">
        <v>1</v>
      </c>
      <c r="AI25" s="47">
        <v>0</v>
      </c>
      <c r="AJ25" s="48">
        <f t="shared" si="0"/>
        <v>77.215189873417728</v>
      </c>
      <c r="AK25" s="47" t="str">
        <f>IF(AND(AJ25&lt;=100,AJ25&gt;=80),"Ótimo",IF(AND(AJ25&lt;=79,AJ25&gt;=60),"Bom",IF(AND(AJ25&lt;=59.99,AJ25&gt;=40),"Regular",IF(AND(AJ25&lt;=39,AJ25&gt;=20),"Ruim",IF(AND(AJ25&lt;=19,AJ25&gt;=0),"Péssimo","")))))</f>
        <v>Bom</v>
      </c>
    </row>
    <row r="26" spans="1:37" s="47" customFormat="1" x14ac:dyDescent="0.35">
      <c r="A26" s="46" t="s">
        <v>74</v>
      </c>
      <c r="B26" s="47">
        <v>1</v>
      </c>
      <c r="C26" s="47">
        <v>1</v>
      </c>
      <c r="D26" s="47">
        <v>1</v>
      </c>
      <c r="E26" s="47">
        <v>1</v>
      </c>
      <c r="F26" s="47">
        <v>1</v>
      </c>
      <c r="G26" s="47">
        <v>0.5</v>
      </c>
      <c r="H26" s="47">
        <v>1</v>
      </c>
      <c r="I26" s="47">
        <v>1</v>
      </c>
      <c r="J26" s="47">
        <v>1</v>
      </c>
      <c r="K26" s="47">
        <v>1</v>
      </c>
      <c r="L26" s="47">
        <v>0</v>
      </c>
      <c r="M26" s="47">
        <v>0</v>
      </c>
      <c r="N26" s="47">
        <v>0</v>
      </c>
      <c r="O26" s="47">
        <v>1</v>
      </c>
      <c r="P26" s="47">
        <v>1</v>
      </c>
      <c r="Q26" s="47">
        <v>1</v>
      </c>
      <c r="R26" s="47">
        <v>0</v>
      </c>
      <c r="S26" s="47">
        <v>0</v>
      </c>
      <c r="T26" s="47">
        <v>1</v>
      </c>
      <c r="U26" s="47">
        <v>1</v>
      </c>
      <c r="V26" s="47">
        <v>1</v>
      </c>
      <c r="W26" s="47">
        <v>0</v>
      </c>
      <c r="X26" s="47">
        <v>1</v>
      </c>
      <c r="Y26" s="47">
        <v>1</v>
      </c>
      <c r="Z26" s="47">
        <v>1</v>
      </c>
      <c r="AA26" s="47">
        <v>1</v>
      </c>
      <c r="AB26" s="47">
        <v>0.5</v>
      </c>
      <c r="AC26" s="47">
        <v>1</v>
      </c>
      <c r="AD26" s="47">
        <v>0</v>
      </c>
      <c r="AE26" s="47">
        <v>0</v>
      </c>
      <c r="AF26" s="47">
        <v>1</v>
      </c>
      <c r="AG26" s="47">
        <v>0</v>
      </c>
      <c r="AH26" s="47">
        <v>0</v>
      </c>
      <c r="AI26" s="47">
        <v>0</v>
      </c>
      <c r="AJ26" s="48">
        <f t="shared" si="0"/>
        <v>70.25316455696202</v>
      </c>
      <c r="AK26" s="47" t="str">
        <f>IF(AND(AJ26&lt;=100,AJ26&gt;=80),"Ótimo",IF(AND(AJ26&lt;=79,AJ26&gt;=60),"Bom",IF(AND(AJ26&lt;=59,AJ26&gt;=40),"Regular",IF(AND(AJ26&lt;=39,AJ26&gt;=20),"Ruim",IF(AND(AJ26&lt;=19,AJ26&gt;=0),"Péssimo","")))))</f>
        <v>Bom</v>
      </c>
    </row>
    <row r="27" spans="1:37" s="47" customFormat="1" x14ac:dyDescent="0.35">
      <c r="A27" s="46" t="s">
        <v>67</v>
      </c>
      <c r="B27" s="47">
        <v>1</v>
      </c>
      <c r="C27" s="47">
        <v>1</v>
      </c>
      <c r="D27" s="47">
        <v>1</v>
      </c>
      <c r="E27" s="47">
        <v>0.5</v>
      </c>
      <c r="F27" s="47">
        <v>1</v>
      </c>
      <c r="G27" s="47">
        <v>0.5</v>
      </c>
      <c r="H27" s="47">
        <v>1</v>
      </c>
      <c r="I27" s="47">
        <v>1</v>
      </c>
      <c r="J27" s="47">
        <v>0</v>
      </c>
      <c r="K27" s="47">
        <v>1</v>
      </c>
      <c r="L27" s="47">
        <v>0</v>
      </c>
      <c r="M27" s="47">
        <v>0</v>
      </c>
      <c r="N27" s="47">
        <v>1</v>
      </c>
      <c r="O27" s="47">
        <v>1</v>
      </c>
      <c r="P27" s="47">
        <v>1</v>
      </c>
      <c r="Q27" s="47">
        <v>1</v>
      </c>
      <c r="R27" s="47">
        <v>0</v>
      </c>
      <c r="S27" s="47">
        <v>0</v>
      </c>
      <c r="T27" s="47">
        <v>1</v>
      </c>
      <c r="U27" s="47">
        <v>1</v>
      </c>
      <c r="V27" s="47">
        <v>1</v>
      </c>
      <c r="W27" s="47">
        <v>0</v>
      </c>
      <c r="X27" s="47">
        <v>1</v>
      </c>
      <c r="Y27" s="47">
        <v>1</v>
      </c>
      <c r="Z27" s="47">
        <v>1</v>
      </c>
      <c r="AA27" s="47">
        <v>1</v>
      </c>
      <c r="AB27" s="47">
        <v>0</v>
      </c>
      <c r="AC27" s="47">
        <v>1</v>
      </c>
      <c r="AD27" s="47">
        <v>1</v>
      </c>
      <c r="AE27" s="47">
        <v>1</v>
      </c>
      <c r="AF27" s="47">
        <v>1</v>
      </c>
      <c r="AG27" s="47">
        <v>0</v>
      </c>
      <c r="AH27" s="47">
        <v>0</v>
      </c>
      <c r="AI27" s="47">
        <v>0</v>
      </c>
      <c r="AJ27" s="48">
        <f t="shared" si="0"/>
        <v>69.620253164556971</v>
      </c>
      <c r="AK27" s="47" t="str">
        <f>IF(AND(AJ27&lt;=100,AJ27&gt;=80),"Ótimo",IF(AND(AJ27&lt;=79,AJ27&gt;=60),"Bom",IF(AND(AJ27&lt;=59,AJ27&gt;=40),"Regular",IF(AND(AJ27&lt;=39,AJ27&gt;=20),"Ruim",IF(AND(AJ27&lt;=19,AJ27&gt;=0),"Péssimo","")))))</f>
        <v>Bom</v>
      </c>
    </row>
    <row r="28" spans="1:37" s="47" customFormat="1" x14ac:dyDescent="0.35">
      <c r="A28" s="46" t="s">
        <v>107</v>
      </c>
      <c r="B28" s="47">
        <v>1</v>
      </c>
      <c r="C28" s="47">
        <v>1</v>
      </c>
      <c r="D28" s="47">
        <v>1</v>
      </c>
      <c r="E28" s="47">
        <v>0.5</v>
      </c>
      <c r="F28" s="47">
        <v>1</v>
      </c>
      <c r="G28" s="47">
        <v>0.5</v>
      </c>
      <c r="H28" s="47">
        <v>0</v>
      </c>
      <c r="I28" s="47">
        <v>1</v>
      </c>
      <c r="J28" s="47">
        <v>0</v>
      </c>
      <c r="K28" s="47">
        <v>0</v>
      </c>
      <c r="L28" s="47">
        <v>0</v>
      </c>
      <c r="M28" s="47">
        <v>0</v>
      </c>
      <c r="N28" s="47">
        <v>0</v>
      </c>
      <c r="O28" s="47">
        <v>1</v>
      </c>
      <c r="P28" s="47">
        <v>1</v>
      </c>
      <c r="Q28" s="47">
        <v>1</v>
      </c>
      <c r="R28" s="47">
        <v>1</v>
      </c>
      <c r="S28" s="47">
        <v>0</v>
      </c>
      <c r="T28" s="47">
        <v>1</v>
      </c>
      <c r="U28" s="47">
        <v>1</v>
      </c>
      <c r="V28" s="47">
        <v>1</v>
      </c>
      <c r="W28" s="47">
        <v>1</v>
      </c>
      <c r="X28" s="47">
        <v>1</v>
      </c>
      <c r="Y28" s="47">
        <v>1</v>
      </c>
      <c r="Z28" s="47">
        <v>1</v>
      </c>
      <c r="AA28" s="47">
        <v>1</v>
      </c>
      <c r="AB28" s="47">
        <v>0</v>
      </c>
      <c r="AC28" s="47">
        <v>0</v>
      </c>
      <c r="AD28" s="47">
        <v>0</v>
      </c>
      <c r="AE28" s="47">
        <v>0</v>
      </c>
      <c r="AF28" s="47">
        <v>1</v>
      </c>
      <c r="AG28" s="47">
        <v>0</v>
      </c>
      <c r="AH28" s="47">
        <v>0</v>
      </c>
      <c r="AI28" s="47">
        <v>0</v>
      </c>
      <c r="AJ28" s="48">
        <f t="shared" si="0"/>
        <v>65.822784810126578</v>
      </c>
      <c r="AK28" s="47" t="str">
        <f>IF(AND(AJ28&lt;=100,AJ28&gt;=80),"Ótimo",IF(AND(AJ28&lt;=79,AJ28&gt;=60),"Bom",IF(AND(AJ28&lt;=59.99,AJ28&gt;=40),"Regular",IF(AND(AJ28&lt;=39,AJ28&gt;=20),"Ruim",IF(AND(AJ28&lt;=19,AJ28&gt;=0),"Péssimo","")))))</f>
        <v>Bom</v>
      </c>
    </row>
    <row r="29" spans="1:37" s="47" customFormat="1" x14ac:dyDescent="0.35">
      <c r="A29" s="51" t="s">
        <v>71</v>
      </c>
      <c r="B29" s="47">
        <v>1</v>
      </c>
      <c r="C29" s="47">
        <v>1</v>
      </c>
      <c r="D29" s="47">
        <v>1</v>
      </c>
      <c r="E29" s="47">
        <v>0.5</v>
      </c>
      <c r="F29" s="47">
        <v>1</v>
      </c>
      <c r="G29" s="47">
        <v>0.5</v>
      </c>
      <c r="H29" s="47">
        <v>0</v>
      </c>
      <c r="I29" s="47">
        <v>0</v>
      </c>
      <c r="J29" s="47">
        <v>0</v>
      </c>
      <c r="K29" s="47">
        <v>1</v>
      </c>
      <c r="L29" s="47">
        <v>0</v>
      </c>
      <c r="M29" s="47">
        <v>0</v>
      </c>
      <c r="N29" s="47">
        <v>1</v>
      </c>
      <c r="O29" s="47">
        <v>1</v>
      </c>
      <c r="P29" s="47">
        <v>1</v>
      </c>
      <c r="Q29" s="47">
        <v>1</v>
      </c>
      <c r="R29" s="47">
        <v>1</v>
      </c>
      <c r="S29" s="47">
        <v>0</v>
      </c>
      <c r="T29" s="47">
        <v>1</v>
      </c>
      <c r="U29" s="47">
        <v>1</v>
      </c>
      <c r="V29" s="47">
        <v>0</v>
      </c>
      <c r="W29" s="47">
        <v>0</v>
      </c>
      <c r="X29" s="47">
        <v>1</v>
      </c>
      <c r="Y29" s="47">
        <v>1</v>
      </c>
      <c r="Z29" s="47">
        <v>1</v>
      </c>
      <c r="AA29" s="47">
        <v>1</v>
      </c>
      <c r="AB29" s="47">
        <v>0</v>
      </c>
      <c r="AC29" s="47">
        <v>0</v>
      </c>
      <c r="AD29" s="47">
        <v>1</v>
      </c>
      <c r="AE29" s="47">
        <v>1</v>
      </c>
      <c r="AF29" s="47">
        <v>0</v>
      </c>
      <c r="AG29" s="47">
        <v>0</v>
      </c>
      <c r="AH29" s="47">
        <v>1</v>
      </c>
      <c r="AI29" s="47">
        <v>0</v>
      </c>
      <c r="AJ29" s="48">
        <f t="shared" si="0"/>
        <v>65.822784810126578</v>
      </c>
      <c r="AK29" s="47" t="str">
        <f>IF(AND(AJ29&lt;=100,AJ29&gt;=80),"Ótimo",IF(AND(AJ29&lt;=79,AJ29&gt;=60),"Bom",IF(AND(AJ29&lt;=59,AJ29&gt;=40),"Regular",IF(AND(AJ29&lt;=39.99,AJ29&gt;=20),"Ruim",IF(AND(AJ29&lt;=19,AJ29&gt;=0),"Péssimo","")))))</f>
        <v>Bom</v>
      </c>
    </row>
    <row r="30" spans="1:37" s="47" customFormat="1" x14ac:dyDescent="0.35">
      <c r="A30" s="46" t="s">
        <v>76</v>
      </c>
      <c r="B30" s="47">
        <v>1</v>
      </c>
      <c r="C30" s="47">
        <v>0</v>
      </c>
      <c r="D30" s="47">
        <v>0</v>
      </c>
      <c r="E30" s="47">
        <v>0</v>
      </c>
      <c r="F30" s="47">
        <v>1</v>
      </c>
      <c r="G30" s="47">
        <v>0.5</v>
      </c>
      <c r="H30" s="47">
        <v>0</v>
      </c>
      <c r="I30" s="47">
        <v>0</v>
      </c>
      <c r="J30" s="47">
        <v>0</v>
      </c>
      <c r="K30" s="47">
        <v>1</v>
      </c>
      <c r="L30" s="47">
        <v>0</v>
      </c>
      <c r="M30" s="47">
        <v>0</v>
      </c>
      <c r="N30" s="47">
        <v>1</v>
      </c>
      <c r="O30" s="47">
        <v>0</v>
      </c>
      <c r="P30" s="47">
        <v>0</v>
      </c>
      <c r="Q30" s="47">
        <v>0</v>
      </c>
      <c r="R30" s="47">
        <v>0</v>
      </c>
      <c r="S30" s="47">
        <v>0</v>
      </c>
      <c r="T30" s="47">
        <v>1</v>
      </c>
      <c r="U30" s="47">
        <v>1</v>
      </c>
      <c r="V30" s="47">
        <v>1</v>
      </c>
      <c r="W30" s="47">
        <v>1</v>
      </c>
      <c r="X30" s="47">
        <v>1</v>
      </c>
      <c r="Y30" s="47">
        <v>1</v>
      </c>
      <c r="Z30" s="47">
        <v>1</v>
      </c>
      <c r="AA30" s="47">
        <v>1</v>
      </c>
      <c r="AB30" s="47">
        <v>1</v>
      </c>
      <c r="AC30" s="47">
        <v>1</v>
      </c>
      <c r="AD30" s="47">
        <v>1</v>
      </c>
      <c r="AE30" s="47">
        <v>1</v>
      </c>
      <c r="AF30" s="47">
        <v>1</v>
      </c>
      <c r="AG30" s="47">
        <v>0</v>
      </c>
      <c r="AH30" s="47">
        <v>0</v>
      </c>
      <c r="AI30" s="47">
        <v>0</v>
      </c>
      <c r="AJ30" s="48">
        <f t="shared" si="0"/>
        <v>40.506329113924053</v>
      </c>
      <c r="AK30" s="47" t="str">
        <f>IF(AND(AJ30&lt;=100,AJ30&gt;=80),"Ótimo",IF(AND(AJ30&lt;=79,AJ30&gt;=60),"Bom",IF(AND(AJ30&lt;=59,AJ30&gt;=40),"Regular",IF(AND(AJ30&lt;=39.9,AJ30&gt;=20),"Ruim",IF(AND(AJ30&lt;=19,AJ30&gt;=0),"Péssimo","")))))</f>
        <v>Regular</v>
      </c>
    </row>
  </sheetData>
  <sortState xmlns:xlrd2="http://schemas.microsoft.com/office/spreadsheetml/2017/richdata2" ref="A1:AK27">
    <sortCondition descending="1" ref="AJ1"/>
  </sortState>
  <mergeCells count="14">
    <mergeCell ref="AK1:AK2"/>
    <mergeCell ref="B2:G2"/>
    <mergeCell ref="H2:N2"/>
    <mergeCell ref="O2:S2"/>
    <mergeCell ref="T2:X2"/>
    <mergeCell ref="Y2:AB2"/>
    <mergeCell ref="AC2:AE2"/>
    <mergeCell ref="AF2:AH2"/>
    <mergeCell ref="AJ1:AJ2"/>
    <mergeCell ref="A1:A3"/>
    <mergeCell ref="B1:N1"/>
    <mergeCell ref="O1:S1"/>
    <mergeCell ref="T1:X1"/>
    <mergeCell ref="Y1:AI1"/>
  </mergeCells>
  <conditionalFormatting sqref="AK1 AK4:AK15">
    <cfRule type="containsText" dxfId="109" priority="21" operator="containsText" text="Péssimo/Opaco">
      <formula>NOT(ISERROR(SEARCH("Péssimo/Opaco",AK1)))</formula>
    </cfRule>
    <cfRule type="containsText" dxfId="108" priority="22" operator="containsText" text="Regular">
      <formula>NOT(ISERROR(SEARCH("Regular",AK1)))</formula>
    </cfRule>
    <cfRule type="containsText" dxfId="107" priority="23" operator="containsText" text="Bom">
      <formula>NOT(ISERROR(SEARCH("Bom",AK1)))</formula>
    </cfRule>
    <cfRule type="containsText" dxfId="106" priority="24" operator="containsText" text="Muito Bom">
      <formula>NOT(ISERROR(SEARCH("Muito Bom",AK1)))</formula>
    </cfRule>
    <cfRule type="containsText" dxfId="105" priority="25" operator="containsText" text="Ótimo/Transparente">
      <formula>NOT(ISERROR(SEARCH("Ótimo/Transparente",AK1)))</formula>
    </cfRule>
  </conditionalFormatting>
  <conditionalFormatting sqref="AK3">
    <cfRule type="containsText" dxfId="104" priority="16" operator="containsText" text="Péssimo/Opaco">
      <formula>NOT(ISERROR(SEARCH("Péssimo/Opaco",AK3)))</formula>
    </cfRule>
    <cfRule type="containsText" dxfId="103" priority="17" operator="containsText" text="Regular">
      <formula>NOT(ISERROR(SEARCH("Regular",AK3)))</formula>
    </cfRule>
    <cfRule type="containsText" dxfId="102" priority="18" operator="containsText" text="Bom">
      <formula>NOT(ISERROR(SEARCH("Bom",AK3)))</formula>
    </cfRule>
    <cfRule type="containsText" dxfId="101" priority="19" operator="containsText" text="Muito Bom">
      <formula>NOT(ISERROR(SEARCH("Muito Bom",AK3)))</formula>
    </cfRule>
    <cfRule type="containsText" dxfId="100" priority="20" operator="containsText" text="Ótimo/Transparente">
      <formula>NOT(ISERROR(SEARCH("Ótimo/Transparente",AK3)))</formula>
    </cfRule>
  </conditionalFormatting>
  <conditionalFormatting sqref="AK18:AK30">
    <cfRule type="containsText" dxfId="99" priority="11" operator="containsText" text="Péssimo/Opaco">
      <formula>NOT(ISERROR(SEARCH("Péssimo/Opaco",AK18)))</formula>
    </cfRule>
    <cfRule type="containsText" dxfId="98" priority="12" operator="containsText" text="Regular">
      <formula>NOT(ISERROR(SEARCH("Regular",AK18)))</formula>
    </cfRule>
    <cfRule type="containsText" dxfId="97" priority="13" operator="containsText" text="Bom">
      <formula>NOT(ISERROR(SEARCH("Bom",AK18)))</formula>
    </cfRule>
    <cfRule type="containsText" dxfId="96" priority="14" operator="containsText" text="Muito Bom">
      <formula>NOT(ISERROR(SEARCH("Muito Bom",AK18)))</formula>
    </cfRule>
    <cfRule type="containsText" dxfId="95" priority="15" operator="containsText" text="Ótimo/Transparente">
      <formula>NOT(ISERROR(SEARCH("Ótimo/Transparente",AK18)))</formula>
    </cfRule>
  </conditionalFormatting>
  <conditionalFormatting sqref="AK16:AK17">
    <cfRule type="containsText" dxfId="94" priority="6" operator="containsText" text="Péssimo/Opaco">
      <formula>NOT(ISERROR(SEARCH("Péssimo/Opaco",AK16)))</formula>
    </cfRule>
    <cfRule type="containsText" dxfId="93" priority="7" operator="containsText" text="Regular">
      <formula>NOT(ISERROR(SEARCH("Regular",AK16)))</formula>
    </cfRule>
    <cfRule type="containsText" dxfId="92" priority="8" operator="containsText" text="Bom">
      <formula>NOT(ISERROR(SEARCH("Bom",AK16)))</formula>
    </cfRule>
    <cfRule type="containsText" dxfId="91" priority="9" operator="containsText" text="Muito Bom">
      <formula>NOT(ISERROR(SEARCH("Muito Bom",AK16)))</formula>
    </cfRule>
    <cfRule type="containsText" dxfId="90" priority="10" operator="containsText" text="Ótimo/Transparente">
      <formula>NOT(ISERROR(SEARCH("Ótimo/Transparente",AK16)))</formula>
    </cfRule>
  </conditionalFormatting>
  <conditionalFormatting sqref="AK17">
    <cfRule type="containsText" dxfId="89" priority="1" operator="containsText" text="Péssimo/Opaco">
      <formula>NOT(ISERROR(SEARCH("Péssimo/Opaco",AK17)))</formula>
    </cfRule>
    <cfRule type="containsText" dxfId="88" priority="2" operator="containsText" text="Regular">
      <formula>NOT(ISERROR(SEARCH("Regular",AK17)))</formula>
    </cfRule>
    <cfRule type="containsText" dxfId="87" priority="3" operator="containsText" text="Bom">
      <formula>NOT(ISERROR(SEARCH("Bom",AK17)))</formula>
    </cfRule>
    <cfRule type="containsText" dxfId="86" priority="4" operator="containsText" text="Muito Bom">
      <formula>NOT(ISERROR(SEARCH("Muito Bom",AK17)))</formula>
    </cfRule>
    <cfRule type="containsText" dxfId="85" priority="5" operator="containsText" text="Ótimo/Transparente">
      <formula>NOT(ISERROR(SEARCH("Ótimo/Transparente",AK17)))</formula>
    </cfRule>
  </conditionalFormatting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870A5-36F4-471C-BF10-B51B01B48C74}">
  <dimension ref="A1:AL32"/>
  <sheetViews>
    <sheetView topLeftCell="A2" workbookViewId="0">
      <selection sqref="A1:A1048576"/>
    </sheetView>
  </sheetViews>
  <sheetFormatPr defaultRowHeight="14.5" x14ac:dyDescent="0.35"/>
  <cols>
    <col min="1" max="1" width="19.26953125" customWidth="1"/>
    <col min="2" max="2" width="11.54296875" customWidth="1"/>
    <col min="3" max="3" width="10.54296875" customWidth="1"/>
    <col min="4" max="4" width="10.7265625" customWidth="1"/>
    <col min="5" max="5" width="10" customWidth="1"/>
    <col min="6" max="6" width="10.1796875" customWidth="1"/>
    <col min="7" max="7" width="10.54296875" customWidth="1"/>
    <col min="8" max="8" width="12.453125" customWidth="1"/>
    <col min="10" max="10" width="12.1796875" customWidth="1"/>
    <col min="12" max="12" width="14.81640625" customWidth="1"/>
    <col min="13" max="13" width="10.54296875" customWidth="1"/>
    <col min="20" max="20" width="10" customWidth="1"/>
    <col min="21" max="21" width="13.7265625" customWidth="1"/>
    <col min="22" max="22" width="10.1796875" customWidth="1"/>
    <col min="23" max="23" width="15.26953125" customWidth="1"/>
    <col min="24" max="24" width="16.81640625" customWidth="1"/>
    <col min="27" max="27" width="12.7265625" customWidth="1"/>
    <col min="35" max="35" width="16.1796875" customWidth="1"/>
    <col min="36" max="37" width="13.81640625" bestFit="1" customWidth="1"/>
    <col min="38" max="38" width="9.26953125" style="4" customWidth="1"/>
  </cols>
  <sheetData>
    <row r="1" spans="1:38" hidden="1" x14ac:dyDescent="0.35"/>
    <row r="2" spans="1:38" x14ac:dyDescent="0.35">
      <c r="A2" s="69" t="s">
        <v>0</v>
      </c>
      <c r="B2" s="74" t="s">
        <v>15</v>
      </c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7" t="s">
        <v>1</v>
      </c>
      <c r="P2" s="77"/>
      <c r="Q2" s="77"/>
      <c r="R2" s="77"/>
      <c r="S2" s="43"/>
      <c r="T2" s="61" t="s">
        <v>78</v>
      </c>
      <c r="U2" s="61"/>
      <c r="V2" s="61"/>
      <c r="W2" s="61"/>
      <c r="X2" s="61"/>
      <c r="Y2" s="78" t="s">
        <v>3</v>
      </c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62" t="s">
        <v>4</v>
      </c>
      <c r="AK2" s="62" t="s">
        <v>5</v>
      </c>
      <c r="AL2" s="30"/>
    </row>
    <row r="3" spans="1:38" x14ac:dyDescent="0.35">
      <c r="A3" s="69"/>
      <c r="B3" s="73" t="s">
        <v>6</v>
      </c>
      <c r="C3" s="73"/>
      <c r="D3" s="73"/>
      <c r="E3" s="73"/>
      <c r="F3" s="73"/>
      <c r="G3" s="73"/>
      <c r="H3" s="71" t="s">
        <v>7</v>
      </c>
      <c r="I3" s="71"/>
      <c r="J3" s="71"/>
      <c r="K3" s="71"/>
      <c r="L3" s="71"/>
      <c r="M3" s="71"/>
      <c r="N3" s="71"/>
      <c r="O3" s="75" t="s">
        <v>8</v>
      </c>
      <c r="P3" s="75"/>
      <c r="Q3" s="75"/>
      <c r="R3" s="75"/>
      <c r="S3" s="75"/>
      <c r="T3" s="9"/>
      <c r="U3" s="9"/>
      <c r="V3" s="9"/>
      <c r="W3" s="9"/>
      <c r="X3" s="10"/>
      <c r="Y3" s="70" t="s">
        <v>16</v>
      </c>
      <c r="Z3" s="70"/>
      <c r="AA3" s="70"/>
      <c r="AB3" s="70"/>
      <c r="AC3" s="76" t="s">
        <v>11</v>
      </c>
      <c r="AD3" s="76"/>
      <c r="AE3" s="76"/>
      <c r="AF3" s="72" t="s">
        <v>12</v>
      </c>
      <c r="AG3" s="72"/>
      <c r="AH3" s="72"/>
      <c r="AI3" s="5" t="s">
        <v>13</v>
      </c>
      <c r="AJ3" s="62"/>
      <c r="AK3" s="62"/>
      <c r="AL3" s="30"/>
    </row>
    <row r="4" spans="1:38" ht="69.75" customHeight="1" x14ac:dyDescent="0.35">
      <c r="A4" s="69"/>
      <c r="B4" s="6" t="s">
        <v>17</v>
      </c>
      <c r="C4" s="6" t="s">
        <v>18</v>
      </c>
      <c r="D4" s="6" t="s">
        <v>19</v>
      </c>
      <c r="E4" s="6" t="s">
        <v>20</v>
      </c>
      <c r="F4" s="6" t="s">
        <v>21</v>
      </c>
      <c r="G4" s="6" t="s">
        <v>22</v>
      </c>
      <c r="H4" s="6" t="s">
        <v>23</v>
      </c>
      <c r="I4" s="6" t="s">
        <v>24</v>
      </c>
      <c r="J4" s="6" t="s">
        <v>25</v>
      </c>
      <c r="K4" s="6" t="s">
        <v>26</v>
      </c>
      <c r="L4" s="6" t="s">
        <v>27</v>
      </c>
      <c r="M4" s="6" t="s">
        <v>28</v>
      </c>
      <c r="N4" s="6" t="s">
        <v>29</v>
      </c>
      <c r="O4" s="6" t="s">
        <v>30</v>
      </c>
      <c r="P4" s="7" t="s">
        <v>31</v>
      </c>
      <c r="Q4" s="6" t="s">
        <v>32</v>
      </c>
      <c r="R4" s="6" t="s">
        <v>33</v>
      </c>
      <c r="S4" s="6" t="s">
        <v>34</v>
      </c>
      <c r="T4" s="6" t="s">
        <v>35</v>
      </c>
      <c r="U4" s="6" t="s">
        <v>36</v>
      </c>
      <c r="V4" s="6" t="s">
        <v>79</v>
      </c>
      <c r="W4" s="6" t="s">
        <v>38</v>
      </c>
      <c r="X4" s="6" t="s">
        <v>39</v>
      </c>
      <c r="Y4" s="6" t="s">
        <v>40</v>
      </c>
      <c r="Z4" s="6" t="s">
        <v>41</v>
      </c>
      <c r="AA4" s="6" t="s">
        <v>42</v>
      </c>
      <c r="AB4" s="6" t="s">
        <v>43</v>
      </c>
      <c r="AC4" s="6" t="s">
        <v>44</v>
      </c>
      <c r="AD4" s="6" t="s">
        <v>45</v>
      </c>
      <c r="AE4" s="6" t="s">
        <v>46</v>
      </c>
      <c r="AF4" s="6" t="s">
        <v>47</v>
      </c>
      <c r="AG4" s="6" t="s">
        <v>48</v>
      </c>
      <c r="AH4" s="6" t="s">
        <v>46</v>
      </c>
      <c r="AI4" s="6" t="s">
        <v>49</v>
      </c>
    </row>
    <row r="5" spans="1:38" s="17" customFormat="1" x14ac:dyDescent="0.35">
      <c r="A5" s="25" t="s">
        <v>80</v>
      </c>
      <c r="B5" s="18">
        <v>0.5</v>
      </c>
      <c r="C5" s="8">
        <v>1</v>
      </c>
      <c r="D5" s="8">
        <v>1</v>
      </c>
      <c r="E5" s="19">
        <v>0.5</v>
      </c>
      <c r="F5" s="8">
        <v>1</v>
      </c>
      <c r="G5" s="8">
        <v>1</v>
      </c>
      <c r="H5" s="8">
        <v>1</v>
      </c>
      <c r="I5" s="8">
        <v>1</v>
      </c>
      <c r="J5" s="8">
        <v>0</v>
      </c>
      <c r="K5" s="8">
        <v>1</v>
      </c>
      <c r="L5" s="8">
        <v>0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  <c r="Z5" s="8">
        <v>1</v>
      </c>
      <c r="AA5" s="8">
        <v>1</v>
      </c>
      <c r="AB5" s="8">
        <v>1</v>
      </c>
      <c r="AC5" s="8">
        <v>1</v>
      </c>
      <c r="AD5" s="8">
        <v>1</v>
      </c>
      <c r="AE5" s="8">
        <v>1</v>
      </c>
      <c r="AF5" s="8">
        <v>1</v>
      </c>
      <c r="AG5" s="8">
        <v>0</v>
      </c>
      <c r="AH5" s="8">
        <v>1</v>
      </c>
      <c r="AI5" s="8">
        <v>1</v>
      </c>
      <c r="AJ5" s="16">
        <f t="shared" ref="AJ5:AJ30" si="0">(((SUM(B5:G5)*4)+(SUM(H5:N5)*2)+(SUM(O5:S5)*4)+(SUM(T5:X5)*2)+(SUM(Y5:AI5)))/79)*100</f>
        <v>88.60759493670885</v>
      </c>
      <c r="AK5" s="17" t="str">
        <f>IF(AND(AJ5&lt;=100,AJ5&gt;=80),"Ótimo",IF(AND(AJ5&lt;=79.99,AJ5&gt;=60),"Bom",IF(AND(AJ5&lt;=59,AJ5&gt;=40),"Regular",IF(AND(AJ5&lt;=39,AJ5&gt;=20),"Ruim",IF(AND(AJ5&lt;=19,AJ5&gt;=0),"Péssimo","")))))</f>
        <v>Ótimo</v>
      </c>
      <c r="AL5" s="27"/>
    </row>
    <row r="6" spans="1:38" s="17" customFormat="1" x14ac:dyDescent="0.35">
      <c r="A6" s="14" t="s">
        <v>81</v>
      </c>
      <c r="B6" s="15">
        <v>0.5</v>
      </c>
      <c r="C6" s="8">
        <v>1</v>
      </c>
      <c r="D6" s="8">
        <v>1</v>
      </c>
      <c r="E6" s="19">
        <v>0.5</v>
      </c>
      <c r="F6" s="8">
        <v>0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0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  <c r="Z6" s="8">
        <v>1</v>
      </c>
      <c r="AA6" s="8">
        <v>1</v>
      </c>
      <c r="AB6" s="8">
        <v>0</v>
      </c>
      <c r="AC6" s="8">
        <v>1</v>
      </c>
      <c r="AD6" s="8">
        <v>0</v>
      </c>
      <c r="AE6" s="8">
        <v>1</v>
      </c>
      <c r="AF6" s="8">
        <v>1</v>
      </c>
      <c r="AG6" s="8">
        <v>1</v>
      </c>
      <c r="AH6" s="8">
        <v>1</v>
      </c>
      <c r="AI6" s="8">
        <v>0</v>
      </c>
      <c r="AJ6" s="16">
        <f t="shared" si="0"/>
        <v>83.544303797468359</v>
      </c>
      <c r="AK6" s="17" t="str">
        <f>IF(AND(AJ6&lt;=100,AJ6&gt;=80),"Ótimo",IF(AND(AJ6&lt;=79,AJ6&gt;=60),"Bom",IF(AND(AJ6&lt;=59.99,AJ6&gt;=40),"Regular",IF(AND(AJ6&lt;=39,AJ6&gt;=20),"Ruim",IF(AND(AJ6&lt;=19,AJ6&gt;=0),"Péssimo","")))))</f>
        <v>Ótimo</v>
      </c>
      <c r="AL6" s="27"/>
    </row>
    <row r="7" spans="1:38" s="17" customFormat="1" x14ac:dyDescent="0.35">
      <c r="A7" s="14" t="s">
        <v>82</v>
      </c>
      <c r="B7" s="15">
        <v>0.5</v>
      </c>
      <c r="C7" s="8">
        <v>1</v>
      </c>
      <c r="D7" s="8">
        <v>1</v>
      </c>
      <c r="E7" s="8">
        <v>0.5</v>
      </c>
      <c r="F7" s="8">
        <v>1</v>
      </c>
      <c r="G7" s="8">
        <v>1</v>
      </c>
      <c r="H7" s="8">
        <v>1</v>
      </c>
      <c r="I7" s="8">
        <v>1</v>
      </c>
      <c r="J7" s="8">
        <v>0</v>
      </c>
      <c r="K7" s="8">
        <v>1</v>
      </c>
      <c r="L7" s="8">
        <v>0</v>
      </c>
      <c r="M7" s="8">
        <v>0</v>
      </c>
      <c r="N7" s="8">
        <v>1</v>
      </c>
      <c r="O7" s="8">
        <v>0</v>
      </c>
      <c r="P7" s="8">
        <v>1</v>
      </c>
      <c r="Q7" s="8">
        <v>1</v>
      </c>
      <c r="R7" s="8">
        <v>0</v>
      </c>
      <c r="S7" s="8">
        <v>0</v>
      </c>
      <c r="T7" s="8">
        <v>1</v>
      </c>
      <c r="U7" s="8">
        <v>1</v>
      </c>
      <c r="V7" s="8">
        <v>1</v>
      </c>
      <c r="W7" s="8">
        <v>0</v>
      </c>
      <c r="X7" s="8">
        <v>1</v>
      </c>
      <c r="Y7" s="8">
        <v>1</v>
      </c>
      <c r="Z7" s="8">
        <v>1</v>
      </c>
      <c r="AA7" s="8">
        <v>1</v>
      </c>
      <c r="AB7" s="8">
        <v>1</v>
      </c>
      <c r="AC7" s="8">
        <v>1</v>
      </c>
      <c r="AD7" s="8">
        <v>1</v>
      </c>
      <c r="AE7" s="8">
        <v>1</v>
      </c>
      <c r="AF7" s="8">
        <v>1</v>
      </c>
      <c r="AG7" s="8">
        <v>0</v>
      </c>
      <c r="AH7" s="8">
        <v>0</v>
      </c>
      <c r="AI7" s="8">
        <v>0</v>
      </c>
      <c r="AJ7" s="16">
        <f t="shared" si="0"/>
        <v>65.822784810126578</v>
      </c>
      <c r="AK7" s="17" t="str">
        <f>IF(AND(AJ7&lt;=100,AJ7&gt;=80),"Ótimo",IF(AND(AJ7&lt;=79,AJ7&gt;=60),"Bom",IF(AND(AJ7&lt;=59,AJ7&gt;=40),"Regular",IF(AND(AJ7&lt;=39,AJ7&gt;=20),"Ruim",IF(AND(AJ7&lt;=19,AJ7&gt;=0),"Péssimo","")))))</f>
        <v>Bom</v>
      </c>
      <c r="AL7" s="27"/>
    </row>
    <row r="8" spans="1:38" s="17" customFormat="1" x14ac:dyDescent="0.35">
      <c r="A8" s="14" t="s">
        <v>83</v>
      </c>
      <c r="B8" s="18">
        <v>0.5</v>
      </c>
      <c r="C8" s="8">
        <v>1</v>
      </c>
      <c r="D8" s="8">
        <v>1</v>
      </c>
      <c r="E8" s="19">
        <v>0.5</v>
      </c>
      <c r="F8" s="8">
        <v>1</v>
      </c>
      <c r="G8" s="8">
        <v>0</v>
      </c>
      <c r="H8" s="8">
        <v>1</v>
      </c>
      <c r="I8" s="8">
        <v>1</v>
      </c>
      <c r="J8" s="8">
        <v>0</v>
      </c>
      <c r="K8" s="8">
        <v>1</v>
      </c>
      <c r="L8" s="8">
        <v>0</v>
      </c>
      <c r="M8" s="8">
        <v>0</v>
      </c>
      <c r="N8" s="8">
        <v>0</v>
      </c>
      <c r="O8" s="8">
        <v>1</v>
      </c>
      <c r="P8" s="8">
        <v>1</v>
      </c>
      <c r="Q8" s="8">
        <v>0</v>
      </c>
      <c r="R8" s="8">
        <v>0.5</v>
      </c>
      <c r="S8" s="8">
        <v>1</v>
      </c>
      <c r="T8" s="8">
        <v>1</v>
      </c>
      <c r="U8" s="8">
        <v>1</v>
      </c>
      <c r="V8" s="8">
        <v>1</v>
      </c>
      <c r="W8" s="8">
        <v>1</v>
      </c>
      <c r="X8" s="8">
        <v>1</v>
      </c>
      <c r="Y8" s="8">
        <v>1</v>
      </c>
      <c r="Z8" s="8">
        <v>0</v>
      </c>
      <c r="AA8" s="8">
        <v>1</v>
      </c>
      <c r="AB8" s="8">
        <v>0</v>
      </c>
      <c r="AC8" s="8">
        <v>0</v>
      </c>
      <c r="AD8" s="8">
        <v>0</v>
      </c>
      <c r="AE8" s="8">
        <v>0</v>
      </c>
      <c r="AF8" s="8">
        <v>1</v>
      </c>
      <c r="AG8" s="8">
        <v>0</v>
      </c>
      <c r="AH8" s="8">
        <v>0</v>
      </c>
      <c r="AI8" s="8">
        <v>0</v>
      </c>
      <c r="AJ8" s="16">
        <f t="shared" si="0"/>
        <v>62.025316455696199</v>
      </c>
      <c r="AK8" s="17" t="str">
        <f>IF(AND(AJ8&lt;=100,AJ8&gt;=80),"Ótimo",IF(AND(AJ8&lt;=79,AJ8&gt;=60),"Bom",IF(AND(AJ8&lt;=59,AJ8&gt;=40),"Regular",IF(AND(AJ8&lt;=39.99,AJ8&gt;=20),"Ruim",IF(AND(AJ8&lt;=19,AJ8&gt;=0),"Péssimo","")))))</f>
        <v>Bom</v>
      </c>
      <c r="AL8" s="27"/>
    </row>
    <row r="9" spans="1:38" s="17" customFormat="1" x14ac:dyDescent="0.35">
      <c r="A9" s="14" t="s">
        <v>84</v>
      </c>
      <c r="B9" s="15">
        <v>0.5</v>
      </c>
      <c r="C9" s="8">
        <v>1</v>
      </c>
      <c r="D9" s="8">
        <v>0</v>
      </c>
      <c r="E9" s="8">
        <v>0.5</v>
      </c>
      <c r="F9" s="8">
        <v>1</v>
      </c>
      <c r="G9" s="8">
        <v>1</v>
      </c>
      <c r="H9" s="8">
        <v>1</v>
      </c>
      <c r="I9" s="8">
        <v>0</v>
      </c>
      <c r="J9" s="8">
        <v>0</v>
      </c>
      <c r="K9" s="8">
        <v>1</v>
      </c>
      <c r="L9" s="8">
        <v>0</v>
      </c>
      <c r="M9" s="8">
        <v>0</v>
      </c>
      <c r="N9" s="8">
        <v>0</v>
      </c>
      <c r="O9" s="8">
        <v>1</v>
      </c>
      <c r="P9" s="8">
        <v>1</v>
      </c>
      <c r="Q9" s="8">
        <v>1</v>
      </c>
      <c r="R9" s="8">
        <v>1</v>
      </c>
      <c r="S9" s="8">
        <v>0</v>
      </c>
      <c r="T9" s="8">
        <v>1</v>
      </c>
      <c r="U9" s="8">
        <v>1</v>
      </c>
      <c r="V9" s="8">
        <v>0</v>
      </c>
      <c r="W9" s="8">
        <v>1</v>
      </c>
      <c r="X9" s="8">
        <v>1</v>
      </c>
      <c r="Y9" s="8">
        <v>1</v>
      </c>
      <c r="Z9" s="8">
        <v>1</v>
      </c>
      <c r="AA9" s="8">
        <v>1</v>
      </c>
      <c r="AB9" s="8">
        <v>0</v>
      </c>
      <c r="AC9" s="8">
        <v>0</v>
      </c>
      <c r="AD9" s="8">
        <v>0</v>
      </c>
      <c r="AE9" s="8">
        <v>0</v>
      </c>
      <c r="AF9" s="8">
        <v>1</v>
      </c>
      <c r="AG9" s="8">
        <v>0</v>
      </c>
      <c r="AH9" s="8">
        <v>0</v>
      </c>
      <c r="AI9" s="8">
        <v>0</v>
      </c>
      <c r="AJ9" s="16">
        <f t="shared" si="0"/>
        <v>60.75949367088608</v>
      </c>
      <c r="AK9" s="17" t="str">
        <f>IF(AND(AJ9&lt;=100,AJ9&gt;=80),"Ótimo",IF(AND(AJ9&lt;=79,AJ9&gt;=60),"Bom",IF(AND(AJ9&lt;=59,AJ9&gt;=40),"Regular",IF(AND(AJ9&lt;=39,AJ9&gt;=20),"Ruim",IF(AND(AJ9&lt;=19,AJ9&gt;=0),"Péssimo","")))))</f>
        <v>Bom</v>
      </c>
      <c r="AL9" s="27"/>
    </row>
    <row r="10" spans="1:38" s="17" customFormat="1" x14ac:dyDescent="0.35">
      <c r="A10" s="20" t="s">
        <v>85</v>
      </c>
      <c r="B10" s="15">
        <v>1</v>
      </c>
      <c r="C10" s="8">
        <v>1</v>
      </c>
      <c r="D10" s="8">
        <v>1</v>
      </c>
      <c r="E10" s="19">
        <v>0.5</v>
      </c>
      <c r="F10" s="8">
        <v>1</v>
      </c>
      <c r="G10" s="19">
        <v>0.5</v>
      </c>
      <c r="H10" s="8">
        <v>0</v>
      </c>
      <c r="I10" s="8">
        <v>1</v>
      </c>
      <c r="J10" s="8">
        <v>0</v>
      </c>
      <c r="K10" s="8">
        <v>1</v>
      </c>
      <c r="L10" s="8">
        <v>0</v>
      </c>
      <c r="M10" s="8">
        <v>0</v>
      </c>
      <c r="N10" s="8">
        <v>1</v>
      </c>
      <c r="O10" s="8">
        <v>0</v>
      </c>
      <c r="P10" s="8">
        <v>1</v>
      </c>
      <c r="Q10" s="8">
        <v>0</v>
      </c>
      <c r="R10" s="8">
        <v>0</v>
      </c>
      <c r="S10" s="8">
        <v>0</v>
      </c>
      <c r="T10" s="8">
        <v>1</v>
      </c>
      <c r="U10" s="8">
        <v>1</v>
      </c>
      <c r="V10" s="8">
        <v>1</v>
      </c>
      <c r="W10" s="8">
        <v>1</v>
      </c>
      <c r="X10" s="8">
        <v>1</v>
      </c>
      <c r="Y10" s="8">
        <v>1</v>
      </c>
      <c r="Z10" s="8">
        <v>1</v>
      </c>
      <c r="AA10" s="8">
        <v>1</v>
      </c>
      <c r="AB10" s="8">
        <v>0</v>
      </c>
      <c r="AC10" s="8">
        <v>1</v>
      </c>
      <c r="AD10" s="8">
        <v>1</v>
      </c>
      <c r="AE10" s="8">
        <v>0</v>
      </c>
      <c r="AF10" s="8">
        <v>1</v>
      </c>
      <c r="AG10" s="8">
        <v>0</v>
      </c>
      <c r="AH10" s="8">
        <v>1</v>
      </c>
      <c r="AI10" s="8">
        <v>0</v>
      </c>
      <c r="AJ10" s="16">
        <f t="shared" si="0"/>
        <v>59.493670886075947</v>
      </c>
      <c r="AK10" s="17" t="str">
        <f>IF(AND(AJ10&lt;=100,AJ10&gt;=80),"Ótimo",IF(AND(AJ10&lt;=79,AJ10&gt;=60),"Bom",IF(AND(AJ10&lt;=59.99,AJ10&gt;=40),"Regular",IF(AND(AJ10&lt;=39,AJ10&gt;=20),"Ruim",IF(AND(AJ10&lt;=19,AJ10&gt;=0),"Péssimo","")))))</f>
        <v>Regular</v>
      </c>
      <c r="AL10" s="27"/>
    </row>
    <row r="11" spans="1:38" s="17" customFormat="1" x14ac:dyDescent="0.35">
      <c r="A11" s="14" t="s">
        <v>86</v>
      </c>
      <c r="B11" s="15">
        <v>1</v>
      </c>
      <c r="C11" s="8">
        <v>1</v>
      </c>
      <c r="D11" s="8">
        <v>1</v>
      </c>
      <c r="E11" s="8">
        <v>0.5</v>
      </c>
      <c r="F11" s="8">
        <v>1</v>
      </c>
      <c r="G11" s="8">
        <v>0.5</v>
      </c>
      <c r="H11" s="8">
        <v>1</v>
      </c>
      <c r="I11" s="8">
        <v>1</v>
      </c>
      <c r="J11" s="8">
        <v>0</v>
      </c>
      <c r="K11" s="8">
        <v>1</v>
      </c>
      <c r="L11" s="8">
        <v>0</v>
      </c>
      <c r="M11" s="8">
        <v>0</v>
      </c>
      <c r="N11" s="8">
        <v>0</v>
      </c>
      <c r="O11" s="8">
        <v>0</v>
      </c>
      <c r="P11" s="8">
        <v>1</v>
      </c>
      <c r="Q11" s="8">
        <v>1</v>
      </c>
      <c r="R11" s="8">
        <v>0</v>
      </c>
      <c r="S11" s="8">
        <v>0</v>
      </c>
      <c r="T11" s="8">
        <v>1</v>
      </c>
      <c r="U11" s="8">
        <v>0</v>
      </c>
      <c r="V11" s="8">
        <v>0</v>
      </c>
      <c r="W11" s="8">
        <v>0</v>
      </c>
      <c r="X11" s="8">
        <v>1</v>
      </c>
      <c r="Y11" s="8">
        <v>0</v>
      </c>
      <c r="Z11" s="8">
        <v>1</v>
      </c>
      <c r="AA11" s="8">
        <v>1</v>
      </c>
      <c r="AB11" s="8">
        <v>0</v>
      </c>
      <c r="AC11" s="8">
        <v>0</v>
      </c>
      <c r="AD11" s="8">
        <v>1</v>
      </c>
      <c r="AE11" s="8">
        <v>0</v>
      </c>
      <c r="AF11" s="8">
        <v>1</v>
      </c>
      <c r="AG11" s="8">
        <v>1</v>
      </c>
      <c r="AH11" s="8">
        <v>0</v>
      </c>
      <c r="AI11" s="8">
        <v>0</v>
      </c>
      <c r="AJ11" s="16">
        <f t="shared" si="0"/>
        <v>54.430379746835442</v>
      </c>
      <c r="AK11" s="17" t="str">
        <f>IF(AND(AJ11&lt;=100,AJ11&gt;=80),"Ótimo",IF(AND(AJ11&lt;=79,AJ11&gt;=60),"Bom",IF(AND(AJ11&lt;=59,AJ11&gt;=40),"Regular",IF(AND(AJ11&lt;=39,AJ11&gt;=20),"Ruim",IF(AND(AJ11&lt;=19,AJ11&gt;=0),"Péssimo","")))))</f>
        <v>Regular</v>
      </c>
      <c r="AL11" s="27"/>
    </row>
    <row r="12" spans="1:38" s="17" customFormat="1" x14ac:dyDescent="0.35">
      <c r="A12" s="14" t="s">
        <v>87</v>
      </c>
      <c r="B12" s="15">
        <v>1</v>
      </c>
      <c r="C12" s="8">
        <v>1</v>
      </c>
      <c r="D12" s="8">
        <v>0</v>
      </c>
      <c r="E12" s="8">
        <v>0.5</v>
      </c>
      <c r="F12" s="8">
        <v>1</v>
      </c>
      <c r="G12" s="8">
        <v>0</v>
      </c>
      <c r="H12" s="8">
        <v>0</v>
      </c>
      <c r="I12" s="8">
        <v>0</v>
      </c>
      <c r="J12" s="8">
        <v>0</v>
      </c>
      <c r="K12" s="8">
        <v>1</v>
      </c>
      <c r="L12" s="8">
        <v>0</v>
      </c>
      <c r="M12" s="8">
        <v>0</v>
      </c>
      <c r="N12" s="8">
        <v>0</v>
      </c>
      <c r="O12" s="8">
        <v>0</v>
      </c>
      <c r="P12" s="8">
        <v>0</v>
      </c>
      <c r="Q12" s="8">
        <v>1</v>
      </c>
      <c r="R12" s="8">
        <v>1</v>
      </c>
      <c r="S12" s="8">
        <v>0</v>
      </c>
      <c r="T12" s="8">
        <v>1</v>
      </c>
      <c r="U12" s="8">
        <v>1</v>
      </c>
      <c r="V12" s="8">
        <v>1</v>
      </c>
      <c r="W12" s="8">
        <v>0</v>
      </c>
      <c r="X12" s="8">
        <v>1</v>
      </c>
      <c r="Y12" s="8">
        <v>1</v>
      </c>
      <c r="Z12" s="8">
        <v>0</v>
      </c>
      <c r="AA12" s="8">
        <v>1</v>
      </c>
      <c r="AB12" s="8">
        <v>0</v>
      </c>
      <c r="AC12" s="8">
        <v>1</v>
      </c>
      <c r="AD12" s="8">
        <v>1</v>
      </c>
      <c r="AE12" s="8">
        <v>1</v>
      </c>
      <c r="AF12" s="8">
        <v>1</v>
      </c>
      <c r="AG12" s="8">
        <v>1</v>
      </c>
      <c r="AH12" s="8">
        <v>1</v>
      </c>
      <c r="AI12" s="8">
        <v>0</v>
      </c>
      <c r="AJ12" s="16">
        <f t="shared" si="0"/>
        <v>50.632911392405063</v>
      </c>
      <c r="AK12" s="17" t="str">
        <f>IF(AND(AJ12&lt;=100,AJ12&gt;=80),"Ótimo",IF(AND(AJ12&lt;=79,AJ12&gt;=60),"Bom",IF(AND(AJ12&lt;=59,AJ12&gt;=40),"Regular",IF(AND(AJ12&lt;=39,AJ12&gt;=20),"Ruim",IF(AND(AJ12&lt;=19,AJ12&gt;=0),"Péssimo","")))))</f>
        <v>Regular</v>
      </c>
      <c r="AL12" s="27"/>
    </row>
    <row r="13" spans="1:38" s="17" customFormat="1" x14ac:dyDescent="0.35">
      <c r="A13" s="14" t="s">
        <v>88</v>
      </c>
      <c r="B13" s="15">
        <v>0.5</v>
      </c>
      <c r="C13" s="8">
        <v>1</v>
      </c>
      <c r="D13" s="8">
        <v>1</v>
      </c>
      <c r="E13" s="8">
        <v>0.5</v>
      </c>
      <c r="F13" s="8">
        <v>0</v>
      </c>
      <c r="G13" s="8">
        <v>0.5</v>
      </c>
      <c r="H13" s="8">
        <v>1</v>
      </c>
      <c r="I13" s="8">
        <v>1</v>
      </c>
      <c r="J13" s="8">
        <v>0</v>
      </c>
      <c r="K13" s="8">
        <v>1</v>
      </c>
      <c r="L13" s="8">
        <v>0</v>
      </c>
      <c r="M13" s="8">
        <v>0</v>
      </c>
      <c r="N13" s="8">
        <v>0</v>
      </c>
      <c r="O13" s="8">
        <v>1</v>
      </c>
      <c r="P13" s="8">
        <v>1</v>
      </c>
      <c r="Q13" s="8">
        <v>1</v>
      </c>
      <c r="R13" s="8">
        <v>0</v>
      </c>
      <c r="S13" s="8">
        <v>0</v>
      </c>
      <c r="T13" s="8">
        <v>1</v>
      </c>
      <c r="U13" s="8">
        <v>0</v>
      </c>
      <c r="V13" s="8">
        <v>1</v>
      </c>
      <c r="W13" s="8">
        <v>0</v>
      </c>
      <c r="X13" s="8">
        <v>0</v>
      </c>
      <c r="Y13" s="8">
        <v>0</v>
      </c>
      <c r="Z13" s="8">
        <v>0</v>
      </c>
      <c r="AA13" s="8">
        <v>1</v>
      </c>
      <c r="AB13" s="8">
        <v>0</v>
      </c>
      <c r="AC13" s="8">
        <v>0</v>
      </c>
      <c r="AD13" s="8">
        <v>1</v>
      </c>
      <c r="AE13" s="8">
        <v>0</v>
      </c>
      <c r="AF13" s="8">
        <v>0</v>
      </c>
      <c r="AG13" s="8">
        <v>1</v>
      </c>
      <c r="AH13" s="8">
        <v>0</v>
      </c>
      <c r="AI13" s="8">
        <v>0</v>
      </c>
      <c r="AJ13" s="16">
        <f t="shared" si="0"/>
        <v>49.367088607594937</v>
      </c>
      <c r="AK13" s="17" t="str">
        <f>IF(AND(AJ13&lt;=100,AJ13&gt;=80),"Ótimo",IF(AND(AJ13&lt;=79,AJ13&gt;=60),"Bom",IF(AND(AJ13&lt;=59,AJ13&gt;=40),"Regular",IF(AND(AJ13&lt;=39,AJ13&gt;=20),"Ruim",IF(AND(AJ13&lt;=19,AJ13&gt;=0),"Péssimo","")))))</f>
        <v>Regular</v>
      </c>
      <c r="AL13" s="27"/>
    </row>
    <row r="14" spans="1:38" s="17" customFormat="1" x14ac:dyDescent="0.35">
      <c r="A14" s="14" t="s">
        <v>75</v>
      </c>
      <c r="B14" s="18">
        <v>0.5</v>
      </c>
      <c r="C14" s="8">
        <v>1</v>
      </c>
      <c r="D14" s="8">
        <v>1</v>
      </c>
      <c r="E14" s="19">
        <v>0.5</v>
      </c>
      <c r="F14" s="8">
        <v>0</v>
      </c>
      <c r="G14" s="19">
        <v>0.5</v>
      </c>
      <c r="H14" s="8">
        <v>1</v>
      </c>
      <c r="I14" s="8">
        <v>1</v>
      </c>
      <c r="J14" s="8">
        <v>0</v>
      </c>
      <c r="K14" s="8">
        <v>1</v>
      </c>
      <c r="L14" s="8">
        <v>0</v>
      </c>
      <c r="M14" s="8">
        <v>0</v>
      </c>
      <c r="N14" s="8">
        <v>0</v>
      </c>
      <c r="O14" s="8">
        <v>1</v>
      </c>
      <c r="P14" s="8">
        <v>1</v>
      </c>
      <c r="Q14" s="8">
        <v>0</v>
      </c>
      <c r="R14" s="8">
        <v>0</v>
      </c>
      <c r="S14" s="8">
        <v>0</v>
      </c>
      <c r="T14" s="8">
        <v>1</v>
      </c>
      <c r="U14" s="8">
        <v>1</v>
      </c>
      <c r="V14" s="8">
        <v>1</v>
      </c>
      <c r="W14" s="8">
        <v>0</v>
      </c>
      <c r="X14" s="8">
        <v>1</v>
      </c>
      <c r="Y14" s="8">
        <v>0</v>
      </c>
      <c r="Z14" s="8">
        <v>1</v>
      </c>
      <c r="AA14" s="8">
        <v>1</v>
      </c>
      <c r="AB14" s="8">
        <v>0</v>
      </c>
      <c r="AC14" s="8">
        <v>0</v>
      </c>
      <c r="AD14" s="8">
        <v>0</v>
      </c>
      <c r="AE14" s="8">
        <v>0</v>
      </c>
      <c r="AF14" s="8">
        <v>1</v>
      </c>
      <c r="AG14" s="8">
        <v>0</v>
      </c>
      <c r="AH14" s="8">
        <v>0</v>
      </c>
      <c r="AI14" s="8">
        <v>0</v>
      </c>
      <c r="AJ14" s="16">
        <f t="shared" si="0"/>
        <v>49.367088607594937</v>
      </c>
      <c r="AK14" s="17" t="str">
        <f>IF(AND(AJ14&lt;=100,AJ14&gt;=80),"Ótimo",IF(AND(AJ14&lt;=79,AJ14&gt;=60),"Bom",IF(AND(AJ14&lt;=59,AJ14&gt;=40),"Regular",IF(AND(AJ14&lt;=39.99,AJ14&gt;=20),"Ruim",IF(AND(AJ14&lt;=19,AJ14&gt;=0),"Péssimo","")))))</f>
        <v>Regular</v>
      </c>
      <c r="AL14" s="27"/>
    </row>
    <row r="15" spans="1:38" s="17" customFormat="1" x14ac:dyDescent="0.35">
      <c r="A15" s="14" t="s">
        <v>89</v>
      </c>
      <c r="B15" s="15">
        <v>0.5</v>
      </c>
      <c r="C15" s="8">
        <v>1</v>
      </c>
      <c r="D15" s="8">
        <v>1</v>
      </c>
      <c r="E15" s="8">
        <v>0.5</v>
      </c>
      <c r="F15" s="8">
        <v>1</v>
      </c>
      <c r="G15" s="8">
        <v>0</v>
      </c>
      <c r="H15" s="8">
        <v>0</v>
      </c>
      <c r="I15" s="8">
        <v>0</v>
      </c>
      <c r="J15" s="8">
        <v>0</v>
      </c>
      <c r="K15" s="8">
        <v>1</v>
      </c>
      <c r="L15" s="8">
        <v>0</v>
      </c>
      <c r="M15" s="8">
        <v>0</v>
      </c>
      <c r="N15" s="8">
        <v>1</v>
      </c>
      <c r="O15" s="8">
        <v>1</v>
      </c>
      <c r="P15" s="8">
        <v>1</v>
      </c>
      <c r="Q15" s="8">
        <v>1</v>
      </c>
      <c r="R15" s="8">
        <v>0</v>
      </c>
      <c r="S15" s="8">
        <v>0</v>
      </c>
      <c r="T15" s="8">
        <v>1</v>
      </c>
      <c r="U15" s="8">
        <v>0</v>
      </c>
      <c r="V15" s="8">
        <v>0</v>
      </c>
      <c r="W15" s="8">
        <v>0</v>
      </c>
      <c r="X15" s="8">
        <v>1</v>
      </c>
      <c r="Y15" s="8">
        <v>0</v>
      </c>
      <c r="Z15" s="8">
        <v>0</v>
      </c>
      <c r="AA15" s="8">
        <v>1</v>
      </c>
      <c r="AB15" s="8">
        <v>0</v>
      </c>
      <c r="AC15" s="8">
        <v>0</v>
      </c>
      <c r="AD15" s="8">
        <v>1</v>
      </c>
      <c r="AE15" s="8">
        <v>0</v>
      </c>
      <c r="AF15" s="8">
        <v>0</v>
      </c>
      <c r="AG15" s="8">
        <v>0</v>
      </c>
      <c r="AH15" s="8">
        <v>0</v>
      </c>
      <c r="AI15" s="8">
        <v>0</v>
      </c>
      <c r="AJ15" s="16">
        <f t="shared" si="0"/>
        <v>48.101265822784811</v>
      </c>
      <c r="AK15" s="17" t="str">
        <f>IF(AND(AJ15&lt;=100,AJ15&gt;=80),"Ótimo",IF(AND(AJ15&lt;=79,AJ15&gt;=60),"Bom",IF(AND(AJ15&lt;=59,AJ15&gt;=40),"Regular",IF(AND(AJ15&lt;=39.99,AJ15&gt;=20),"Ruim",IF(AND(AJ15&lt;=19,AJ15&gt;=0),"Péssimo","")))))</f>
        <v>Regular</v>
      </c>
      <c r="AL15" s="27"/>
    </row>
    <row r="16" spans="1:38" s="17" customFormat="1" x14ac:dyDescent="0.35">
      <c r="A16" s="14" t="s">
        <v>90</v>
      </c>
      <c r="B16" s="15">
        <v>0</v>
      </c>
      <c r="C16" s="8">
        <v>1</v>
      </c>
      <c r="D16" s="8">
        <v>1</v>
      </c>
      <c r="E16" s="8">
        <v>0.5</v>
      </c>
      <c r="F16" s="8">
        <v>1</v>
      </c>
      <c r="G16" s="8">
        <v>0.5</v>
      </c>
      <c r="H16" s="8">
        <v>0</v>
      </c>
      <c r="I16" s="8">
        <v>1</v>
      </c>
      <c r="J16" s="8">
        <v>0</v>
      </c>
      <c r="K16" s="8">
        <v>1</v>
      </c>
      <c r="L16" s="8">
        <v>0</v>
      </c>
      <c r="M16" s="8">
        <v>0</v>
      </c>
      <c r="N16" s="8">
        <v>0</v>
      </c>
      <c r="O16" s="8">
        <v>1</v>
      </c>
      <c r="P16" s="8">
        <v>1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0.5</v>
      </c>
      <c r="W16" s="8">
        <v>1</v>
      </c>
      <c r="X16" s="8">
        <v>1</v>
      </c>
      <c r="Y16" s="8">
        <v>0</v>
      </c>
      <c r="Z16" s="8">
        <v>1</v>
      </c>
      <c r="AA16" s="8">
        <v>1</v>
      </c>
      <c r="AB16" s="8">
        <v>0</v>
      </c>
      <c r="AC16" s="8">
        <v>0</v>
      </c>
      <c r="AD16" s="8">
        <v>1</v>
      </c>
      <c r="AE16" s="8">
        <v>0</v>
      </c>
      <c r="AF16" s="8">
        <v>0</v>
      </c>
      <c r="AG16" s="8">
        <v>1</v>
      </c>
      <c r="AH16" s="8">
        <v>0</v>
      </c>
      <c r="AI16" s="8">
        <v>0</v>
      </c>
      <c r="AJ16" s="16">
        <f t="shared" si="0"/>
        <v>46.835443037974684</v>
      </c>
      <c r="AK16" s="17" t="str">
        <f>IF(AND(AJ16&lt;=100,AJ16&gt;=80),"Ótimo",IF(AND(AJ16&lt;=79,AJ16&gt;=60),"Bom",IF(AND(AJ16&lt;=59,AJ16&gt;=40),"Regular",IF(AND(AJ16&lt;=39,AJ16&gt;=20),"Ruim",IF(AND(AJ16&lt;=19,AJ16&gt;=0),"Péssimo","")))))</f>
        <v>Regular</v>
      </c>
      <c r="AL16" s="27"/>
    </row>
    <row r="17" spans="1:38" s="17" customFormat="1" x14ac:dyDescent="0.35">
      <c r="A17" s="14" t="s">
        <v>91</v>
      </c>
      <c r="B17" s="15">
        <v>0</v>
      </c>
      <c r="C17" s="8">
        <v>1</v>
      </c>
      <c r="D17" s="8">
        <v>1</v>
      </c>
      <c r="E17" s="8">
        <v>0.5</v>
      </c>
      <c r="F17" s="8">
        <v>1</v>
      </c>
      <c r="G17" s="8">
        <v>0.5</v>
      </c>
      <c r="H17" s="8">
        <v>0</v>
      </c>
      <c r="I17" s="8">
        <v>1</v>
      </c>
      <c r="J17" s="8">
        <v>0</v>
      </c>
      <c r="K17" s="8">
        <v>0</v>
      </c>
      <c r="L17" s="8">
        <v>0</v>
      </c>
      <c r="M17" s="8">
        <v>0</v>
      </c>
      <c r="N17" s="8">
        <v>1</v>
      </c>
      <c r="O17" s="8">
        <v>1</v>
      </c>
      <c r="P17" s="8">
        <v>1</v>
      </c>
      <c r="Q17" s="8">
        <v>1</v>
      </c>
      <c r="R17" s="8">
        <v>0</v>
      </c>
      <c r="S17" s="8">
        <v>0</v>
      </c>
      <c r="T17" s="8">
        <v>1</v>
      </c>
      <c r="U17" s="8">
        <v>0</v>
      </c>
      <c r="V17" s="8">
        <v>0</v>
      </c>
      <c r="W17" s="8">
        <v>0</v>
      </c>
      <c r="X17" s="8">
        <v>1</v>
      </c>
      <c r="Y17" s="8">
        <v>0</v>
      </c>
      <c r="Z17" s="8">
        <v>0</v>
      </c>
      <c r="AA17" s="8">
        <v>0</v>
      </c>
      <c r="AB17" s="8">
        <v>0</v>
      </c>
      <c r="AC17" s="8">
        <v>0</v>
      </c>
      <c r="AD17" s="8">
        <v>0</v>
      </c>
      <c r="AE17" s="8">
        <v>0</v>
      </c>
      <c r="AF17" s="8">
        <v>1</v>
      </c>
      <c r="AG17" s="8">
        <v>0</v>
      </c>
      <c r="AH17" s="8">
        <v>0</v>
      </c>
      <c r="AI17" s="8">
        <v>0</v>
      </c>
      <c r="AJ17" s="16">
        <f t="shared" si="0"/>
        <v>46.835443037974684</v>
      </c>
      <c r="AK17" s="17" t="str">
        <f>IF(AND(AJ17&lt;=100,AJ17&gt;=80),"Ótimo",IF(AND(AJ17&lt;=79,AJ17&gt;=60),"Bom",IF(AND(AJ17&lt;=59,AJ17&gt;=40),"Regular",IF(AND(AJ17&lt;=39,AJ17&gt;=20),"Ruim",IF(AND(AJ17&lt;=19,AJ17&gt;=0),"Péssimo","")))))</f>
        <v>Regular</v>
      </c>
      <c r="AL17" s="27"/>
    </row>
    <row r="18" spans="1:38" s="17" customFormat="1" x14ac:dyDescent="0.35">
      <c r="A18" s="14" t="s">
        <v>92</v>
      </c>
      <c r="B18" s="15">
        <v>0.5</v>
      </c>
      <c r="C18" s="8">
        <v>1</v>
      </c>
      <c r="D18" s="8">
        <v>1</v>
      </c>
      <c r="E18" s="8">
        <v>0.5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1</v>
      </c>
      <c r="P18" s="8">
        <v>1</v>
      </c>
      <c r="Q18" s="8">
        <v>1</v>
      </c>
      <c r="R18" s="8">
        <v>0</v>
      </c>
      <c r="S18" s="8">
        <v>0</v>
      </c>
      <c r="T18" s="8">
        <v>1</v>
      </c>
      <c r="U18" s="8">
        <v>1</v>
      </c>
      <c r="V18" s="8">
        <v>0</v>
      </c>
      <c r="W18" s="8">
        <v>0</v>
      </c>
      <c r="X18" s="8">
        <v>1</v>
      </c>
      <c r="Y18" s="8">
        <v>1</v>
      </c>
      <c r="Z18" s="8">
        <v>1</v>
      </c>
      <c r="AA18" s="8">
        <v>1</v>
      </c>
      <c r="AB18" s="8">
        <v>0</v>
      </c>
      <c r="AC18" s="8">
        <v>0</v>
      </c>
      <c r="AD18" s="8">
        <v>0</v>
      </c>
      <c r="AE18" s="8">
        <v>0</v>
      </c>
      <c r="AF18" s="8">
        <v>0</v>
      </c>
      <c r="AG18" s="8">
        <v>0</v>
      </c>
      <c r="AH18" s="8">
        <v>0</v>
      </c>
      <c r="AI18" s="8">
        <v>0</v>
      </c>
      <c r="AJ18" s="16">
        <f t="shared" si="0"/>
        <v>41.77215189873418</v>
      </c>
      <c r="AK18" s="17" t="str">
        <f>IF(AND(AJ18&lt;=100,AJ18&gt;=80),"Ótimo",IF(AND(AJ18&lt;=79,AJ18&gt;=60),"Bom",IF(AND(AJ18&lt;=59,AJ18&gt;=40),"Regular",IF(AND(AJ18&lt;=39,AJ18&gt;=20),"Ruim",IF(AND(AJ18&lt;=19,AJ18&gt;=0),"Péssimo","")))))</f>
        <v>Regular</v>
      </c>
      <c r="AL18" s="27"/>
    </row>
    <row r="19" spans="1:38" s="17" customFormat="1" x14ac:dyDescent="0.35">
      <c r="A19" s="14" t="s">
        <v>73</v>
      </c>
      <c r="B19" s="15">
        <v>0.5</v>
      </c>
      <c r="C19" s="8">
        <v>1</v>
      </c>
      <c r="D19" s="8">
        <v>1</v>
      </c>
      <c r="E19" s="8">
        <v>0.5</v>
      </c>
      <c r="F19" s="8">
        <v>1</v>
      </c>
      <c r="G19" s="8">
        <v>0.5</v>
      </c>
      <c r="H19" s="8">
        <v>1</v>
      </c>
      <c r="I19" s="8">
        <v>1</v>
      </c>
      <c r="J19" s="8">
        <v>0</v>
      </c>
      <c r="K19" s="8">
        <v>1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1</v>
      </c>
      <c r="W19" s="8">
        <v>1</v>
      </c>
      <c r="X19" s="8">
        <v>1</v>
      </c>
      <c r="Y19" s="8">
        <v>0</v>
      </c>
      <c r="Z19" s="8">
        <v>0</v>
      </c>
      <c r="AA19" s="8">
        <v>1</v>
      </c>
      <c r="AB19" s="8">
        <v>0</v>
      </c>
      <c r="AC19" s="8">
        <v>0</v>
      </c>
      <c r="AD19" s="8">
        <v>1</v>
      </c>
      <c r="AE19" s="8">
        <v>0</v>
      </c>
      <c r="AF19" s="8">
        <v>0</v>
      </c>
      <c r="AG19" s="8">
        <v>0</v>
      </c>
      <c r="AH19" s="8">
        <v>0</v>
      </c>
      <c r="AI19" s="8">
        <v>0</v>
      </c>
      <c r="AJ19" s="16">
        <f t="shared" si="0"/>
        <v>40.506329113924053</v>
      </c>
      <c r="AK19" s="17" t="str">
        <f>IF(AND(AJ19&lt;=100,AJ19&gt;=80),"Ótimo",IF(AND(AJ19&lt;=79,AJ19&gt;=60),"Bom",IF(AND(AJ19&lt;=59,AJ19&gt;=40),"Regular",IF(AND(AJ19&lt;=39,AJ19&gt;=20),"Ruim",IF(AND(AJ19&lt;=19,AJ19&gt;=0),"Péssimo","")))))</f>
        <v>Regular</v>
      </c>
      <c r="AL19" s="27"/>
    </row>
    <row r="20" spans="1:38" s="17" customFormat="1" x14ac:dyDescent="0.35">
      <c r="A20" s="14" t="s">
        <v>93</v>
      </c>
      <c r="B20" s="15">
        <v>1</v>
      </c>
      <c r="C20" s="8">
        <v>1</v>
      </c>
      <c r="D20" s="8">
        <v>1</v>
      </c>
      <c r="E20" s="8">
        <v>0.5</v>
      </c>
      <c r="F20" s="8">
        <v>1</v>
      </c>
      <c r="G20" s="8">
        <v>0</v>
      </c>
      <c r="H20" s="8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8">
        <v>0</v>
      </c>
      <c r="O20" s="8">
        <v>0</v>
      </c>
      <c r="P20" s="8">
        <v>0</v>
      </c>
      <c r="Q20" s="8">
        <v>0</v>
      </c>
      <c r="R20" s="8">
        <v>0.5</v>
      </c>
      <c r="S20" s="8">
        <v>0</v>
      </c>
      <c r="T20" s="8">
        <v>1</v>
      </c>
      <c r="U20" s="8">
        <v>1</v>
      </c>
      <c r="V20" s="8">
        <v>1</v>
      </c>
      <c r="W20" s="8">
        <v>1</v>
      </c>
      <c r="X20" s="8">
        <v>1</v>
      </c>
      <c r="Y20" s="8">
        <v>0</v>
      </c>
      <c r="Z20" s="8">
        <v>0</v>
      </c>
      <c r="AA20" s="8">
        <v>1</v>
      </c>
      <c r="AB20" s="8">
        <v>0</v>
      </c>
      <c r="AC20" s="8">
        <v>0</v>
      </c>
      <c r="AD20" s="8">
        <v>1</v>
      </c>
      <c r="AE20" s="8">
        <v>0</v>
      </c>
      <c r="AF20" s="8">
        <v>0</v>
      </c>
      <c r="AG20" s="8">
        <v>0</v>
      </c>
      <c r="AH20" s="8">
        <v>0</v>
      </c>
      <c r="AI20" s="8">
        <v>0</v>
      </c>
      <c r="AJ20" s="16">
        <f t="shared" si="0"/>
        <v>40.506329113924053</v>
      </c>
      <c r="AK20" s="17" t="str">
        <f>IF(AND(AJ20&lt;=100,AJ20&gt;=80),"Ótimo",IF(AND(AJ20&lt;=79,AJ20&gt;=60),"Bom",IF(AND(AJ20&lt;=59,AJ20&gt;=40),"Regular",IF(AND(AJ20&lt;=39,AJ20&gt;=20),"Ruim",IF(AND(AJ20&lt;=19,AJ20&gt;=0),"Péssimo","")))))</f>
        <v>Regular</v>
      </c>
      <c r="AL20" s="27"/>
    </row>
    <row r="21" spans="1:38" s="17" customFormat="1" ht="15" customHeight="1" x14ac:dyDescent="0.35">
      <c r="A21" s="14" t="s">
        <v>94</v>
      </c>
      <c r="B21" s="15">
        <v>0.5</v>
      </c>
      <c r="C21" s="8">
        <v>1</v>
      </c>
      <c r="D21" s="8">
        <v>1</v>
      </c>
      <c r="E21" s="8">
        <v>0.5</v>
      </c>
      <c r="F21" s="8">
        <v>0</v>
      </c>
      <c r="G21" s="8">
        <v>0</v>
      </c>
      <c r="H21" s="8">
        <v>1</v>
      </c>
      <c r="I21" s="8">
        <v>1</v>
      </c>
      <c r="J21" s="8">
        <v>0</v>
      </c>
      <c r="K21" s="8">
        <v>1</v>
      </c>
      <c r="L21" s="8">
        <v>1</v>
      </c>
      <c r="M21" s="8">
        <v>0</v>
      </c>
      <c r="N21" s="8">
        <v>1</v>
      </c>
      <c r="O21" s="8">
        <v>0</v>
      </c>
      <c r="P21" s="8">
        <v>0</v>
      </c>
      <c r="Q21" s="8">
        <v>1</v>
      </c>
      <c r="R21" s="8">
        <v>0</v>
      </c>
      <c r="S21" s="8">
        <v>0</v>
      </c>
      <c r="T21" s="8">
        <v>1</v>
      </c>
      <c r="U21" s="8">
        <v>0</v>
      </c>
      <c r="V21" s="8">
        <v>0</v>
      </c>
      <c r="W21" s="8">
        <v>0</v>
      </c>
      <c r="X21" s="8">
        <v>1</v>
      </c>
      <c r="Y21" s="8">
        <v>0</v>
      </c>
      <c r="Z21" s="8">
        <v>1</v>
      </c>
      <c r="AA21" s="8">
        <v>0</v>
      </c>
      <c r="AB21" s="8">
        <v>0</v>
      </c>
      <c r="AC21" s="8">
        <v>0</v>
      </c>
      <c r="AD21" s="8">
        <v>0</v>
      </c>
      <c r="AE21" s="8">
        <v>0</v>
      </c>
      <c r="AF21" s="8">
        <v>0</v>
      </c>
      <c r="AG21" s="8">
        <v>0</v>
      </c>
      <c r="AH21" s="8">
        <v>0</v>
      </c>
      <c r="AI21" s="8">
        <v>0</v>
      </c>
      <c r="AJ21" s="16">
        <f t="shared" si="0"/>
        <v>39.24050632911392</v>
      </c>
      <c r="AK21" s="17" t="str">
        <f>IF(AND(AJ21&lt;=100,AJ21&gt;=80),"Ótimo",IF(AND(AJ21&lt;=79,AJ21&gt;=60),"Bom",IF(AND(AJ21&lt;=59,AJ21&gt;=40),"Regular",IF(AND(AJ21&lt;=39.99,AJ21&gt;=20),"Ruim",IF(AND(AJ21&lt;=19,AJ21&gt;=0),"Péssimo","")))))</f>
        <v>Ruim</v>
      </c>
      <c r="AL21" s="27"/>
    </row>
    <row r="22" spans="1:38" s="17" customFormat="1" x14ac:dyDescent="0.35">
      <c r="A22" s="20" t="s">
        <v>95</v>
      </c>
      <c r="B22" s="15">
        <v>0</v>
      </c>
      <c r="C22" s="8">
        <v>0</v>
      </c>
      <c r="D22" s="8">
        <v>0</v>
      </c>
      <c r="E22" s="8">
        <v>0</v>
      </c>
      <c r="F22" s="8">
        <v>0</v>
      </c>
      <c r="G22" s="8">
        <v>0.5</v>
      </c>
      <c r="H22" s="8">
        <v>1</v>
      </c>
      <c r="I22" s="8">
        <v>0</v>
      </c>
      <c r="J22" s="8">
        <v>1</v>
      </c>
      <c r="K22" s="8">
        <v>1</v>
      </c>
      <c r="L22" s="8">
        <v>0</v>
      </c>
      <c r="M22" s="8">
        <v>1</v>
      </c>
      <c r="N22" s="8">
        <v>1</v>
      </c>
      <c r="O22" s="8">
        <v>0</v>
      </c>
      <c r="P22" s="8">
        <v>1</v>
      </c>
      <c r="Q22" s="8">
        <v>1</v>
      </c>
      <c r="R22" s="8">
        <v>1</v>
      </c>
      <c r="S22" s="8">
        <v>0</v>
      </c>
      <c r="T22" s="8">
        <v>1</v>
      </c>
      <c r="U22" s="8">
        <v>0</v>
      </c>
      <c r="V22" s="8">
        <v>0</v>
      </c>
      <c r="W22" s="8">
        <v>0</v>
      </c>
      <c r="X22" s="8">
        <v>1</v>
      </c>
      <c r="Y22" s="8">
        <v>0</v>
      </c>
      <c r="Z22" s="8">
        <v>0</v>
      </c>
      <c r="AA22" s="8">
        <v>0</v>
      </c>
      <c r="AB22" s="8">
        <v>0</v>
      </c>
      <c r="AC22" s="8">
        <v>0</v>
      </c>
      <c r="AD22" s="8">
        <v>1</v>
      </c>
      <c r="AE22" s="8">
        <v>1</v>
      </c>
      <c r="AF22" s="8">
        <v>0</v>
      </c>
      <c r="AG22" s="8">
        <v>0</v>
      </c>
      <c r="AH22" s="8">
        <v>1</v>
      </c>
      <c r="AI22" s="8">
        <v>0</v>
      </c>
      <c r="AJ22" s="16">
        <f t="shared" si="0"/>
        <v>39.24050632911392</v>
      </c>
      <c r="AK22" s="17" t="str">
        <f>IF(AND(AJ22&lt;=100,AJ22&gt;=80),"Ótimo",IF(AND(AJ22&lt;=79,AJ22&gt;=60),"Bom",IF(AND(AJ22&lt;=59,AJ22&gt;=40),"Regular",IF(AND(AJ22&lt;=39.99,AJ22&gt;=20),"Ruim",IF(AND(AJ22&lt;=19,AJ22&gt;=0),"Péssimo","")))))</f>
        <v>Ruim</v>
      </c>
      <c r="AL22" s="27"/>
    </row>
    <row r="23" spans="1:38" s="17" customFormat="1" x14ac:dyDescent="0.35">
      <c r="A23" s="14" t="s">
        <v>96</v>
      </c>
      <c r="B23" s="15">
        <v>0.5</v>
      </c>
      <c r="C23" s="8">
        <v>1</v>
      </c>
      <c r="D23" s="8">
        <v>1</v>
      </c>
      <c r="E23" s="8">
        <v>0.5</v>
      </c>
      <c r="F23" s="8">
        <v>0</v>
      </c>
      <c r="G23" s="8">
        <v>0</v>
      </c>
      <c r="H23" s="8">
        <v>0</v>
      </c>
      <c r="I23" s="8">
        <v>1</v>
      </c>
      <c r="J23" s="8">
        <v>0</v>
      </c>
      <c r="K23" s="8">
        <v>0</v>
      </c>
      <c r="L23" s="8">
        <v>0</v>
      </c>
      <c r="M23" s="8">
        <v>0</v>
      </c>
      <c r="N23" s="8">
        <v>0</v>
      </c>
      <c r="O23" s="8">
        <v>0</v>
      </c>
      <c r="P23" s="8">
        <v>1</v>
      </c>
      <c r="Q23" s="8">
        <v>1</v>
      </c>
      <c r="R23" s="8">
        <v>0</v>
      </c>
      <c r="S23" s="8">
        <v>0</v>
      </c>
      <c r="T23" s="8">
        <v>1</v>
      </c>
      <c r="U23" s="8">
        <v>0</v>
      </c>
      <c r="V23" s="8">
        <v>0</v>
      </c>
      <c r="W23" s="8">
        <v>0</v>
      </c>
      <c r="X23" s="8">
        <v>0</v>
      </c>
      <c r="Y23" s="8">
        <v>0</v>
      </c>
      <c r="Z23" s="8">
        <v>0</v>
      </c>
      <c r="AA23" s="8">
        <v>1</v>
      </c>
      <c r="AB23" s="8">
        <v>0</v>
      </c>
      <c r="AC23" s="8">
        <v>1</v>
      </c>
      <c r="AD23" s="8">
        <v>0</v>
      </c>
      <c r="AE23" s="8">
        <v>0</v>
      </c>
      <c r="AF23" s="8">
        <v>1</v>
      </c>
      <c r="AG23" s="8">
        <v>0</v>
      </c>
      <c r="AH23" s="8">
        <v>0</v>
      </c>
      <c r="AI23" s="8">
        <v>0</v>
      </c>
      <c r="AJ23" s="16">
        <f t="shared" si="0"/>
        <v>34.177215189873415</v>
      </c>
      <c r="AK23" s="17" t="str">
        <f t="shared" ref="AK23:AK30" si="1">IF(AND(AJ23&lt;=100,AJ23&gt;=80),"Ótimo",IF(AND(AJ23&lt;=79,AJ23&gt;=60),"Bom",IF(AND(AJ23&lt;=59,AJ23&gt;=40),"Regular",IF(AND(AJ23&lt;=39,AJ23&gt;=20),"Ruim",IF(AND(AJ23&lt;=19,AJ23&gt;=0),"Péssimo","")))))</f>
        <v>Ruim</v>
      </c>
      <c r="AL23" s="27"/>
    </row>
    <row r="24" spans="1:38" s="17" customFormat="1" x14ac:dyDescent="0.35">
      <c r="A24" s="14" t="s">
        <v>97</v>
      </c>
      <c r="B24" s="15">
        <v>0.5</v>
      </c>
      <c r="C24" s="8">
        <v>0</v>
      </c>
      <c r="D24" s="8">
        <v>0</v>
      </c>
      <c r="E24" s="8">
        <v>0.5</v>
      </c>
      <c r="F24" s="8">
        <v>0</v>
      </c>
      <c r="G24" s="8">
        <v>1</v>
      </c>
      <c r="H24" s="8">
        <v>1</v>
      </c>
      <c r="I24" s="8">
        <v>0</v>
      </c>
      <c r="J24" s="8">
        <v>0</v>
      </c>
      <c r="K24" s="8">
        <v>1</v>
      </c>
      <c r="L24" s="8">
        <v>0</v>
      </c>
      <c r="M24" s="8">
        <v>1</v>
      </c>
      <c r="N24" s="8">
        <v>1</v>
      </c>
      <c r="O24" s="8">
        <v>0</v>
      </c>
      <c r="P24" s="8">
        <v>1</v>
      </c>
      <c r="Q24" s="8">
        <v>1</v>
      </c>
      <c r="R24" s="8">
        <v>0</v>
      </c>
      <c r="S24" s="8">
        <v>0</v>
      </c>
      <c r="T24" s="8">
        <v>0</v>
      </c>
      <c r="U24" s="8">
        <v>0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1</v>
      </c>
      <c r="AB24" s="8">
        <v>0</v>
      </c>
      <c r="AC24" s="8">
        <v>0</v>
      </c>
      <c r="AD24" s="8">
        <v>0</v>
      </c>
      <c r="AE24" s="8">
        <v>0</v>
      </c>
      <c r="AF24" s="8">
        <v>1</v>
      </c>
      <c r="AG24" s="8">
        <v>0</v>
      </c>
      <c r="AH24" s="8">
        <v>0</v>
      </c>
      <c r="AI24" s="8">
        <v>0</v>
      </c>
      <c r="AJ24" s="16">
        <f t="shared" si="0"/>
        <v>32.911392405063289</v>
      </c>
      <c r="AK24" s="17" t="str">
        <f t="shared" si="1"/>
        <v>Ruim</v>
      </c>
      <c r="AL24" s="27"/>
    </row>
    <row r="25" spans="1:38" s="17" customFormat="1" x14ac:dyDescent="0.35">
      <c r="A25" s="14" t="s">
        <v>98</v>
      </c>
      <c r="B25" s="15">
        <v>1</v>
      </c>
      <c r="C25" s="8">
        <v>1</v>
      </c>
      <c r="D25" s="8">
        <v>1</v>
      </c>
      <c r="E25" s="8">
        <v>0.5</v>
      </c>
      <c r="F25" s="8">
        <v>0</v>
      </c>
      <c r="G25" s="8">
        <v>0.5</v>
      </c>
      <c r="H25" s="8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8">
        <v>1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1</v>
      </c>
      <c r="U25" s="8">
        <v>0</v>
      </c>
      <c r="V25" s="8">
        <v>0</v>
      </c>
      <c r="W25" s="8">
        <v>0</v>
      </c>
      <c r="X25" s="8">
        <v>1</v>
      </c>
      <c r="Y25" s="8">
        <v>1</v>
      </c>
      <c r="Z25" s="8">
        <v>1</v>
      </c>
      <c r="AA25" s="8">
        <v>1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16">
        <f t="shared" si="0"/>
        <v>31.645569620253166</v>
      </c>
      <c r="AK25" s="17" t="str">
        <f t="shared" si="1"/>
        <v>Ruim</v>
      </c>
      <c r="AL25" s="27"/>
    </row>
    <row r="26" spans="1:38" s="17" customFormat="1" x14ac:dyDescent="0.35">
      <c r="A26" s="14" t="s">
        <v>99</v>
      </c>
      <c r="B26" s="15">
        <v>1</v>
      </c>
      <c r="C26" s="8">
        <v>0</v>
      </c>
      <c r="D26" s="8">
        <v>0</v>
      </c>
      <c r="E26" s="8">
        <v>0.5</v>
      </c>
      <c r="F26" s="8">
        <v>0</v>
      </c>
      <c r="G26" s="8">
        <v>1</v>
      </c>
      <c r="H26" s="8">
        <v>0</v>
      </c>
      <c r="I26" s="8">
        <v>1</v>
      </c>
      <c r="J26" s="8">
        <v>0</v>
      </c>
      <c r="K26" s="8">
        <v>0</v>
      </c>
      <c r="L26" s="8">
        <v>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0.5</v>
      </c>
      <c r="S26" s="8">
        <v>0</v>
      </c>
      <c r="T26" s="8">
        <v>1</v>
      </c>
      <c r="U26" s="8">
        <v>1</v>
      </c>
      <c r="V26" s="8">
        <v>0</v>
      </c>
      <c r="W26" s="8">
        <v>0</v>
      </c>
      <c r="X26" s="8">
        <v>1</v>
      </c>
      <c r="Y26" s="8">
        <v>1</v>
      </c>
      <c r="Z26" s="8">
        <v>1</v>
      </c>
      <c r="AA26" s="8">
        <v>1</v>
      </c>
      <c r="AB26" s="8">
        <v>0</v>
      </c>
      <c r="AC26" s="8">
        <v>0</v>
      </c>
      <c r="AD26" s="8">
        <v>0</v>
      </c>
      <c r="AE26" s="8">
        <v>0</v>
      </c>
      <c r="AF26" s="8">
        <v>1</v>
      </c>
      <c r="AG26" s="8">
        <v>0</v>
      </c>
      <c r="AH26" s="8">
        <v>0</v>
      </c>
      <c r="AI26" s="8">
        <v>0</v>
      </c>
      <c r="AJ26" s="16">
        <f t="shared" si="0"/>
        <v>30.37974683544304</v>
      </c>
      <c r="AK26" s="17" t="str">
        <f t="shared" si="1"/>
        <v>Ruim</v>
      </c>
      <c r="AL26" s="27"/>
    </row>
    <row r="27" spans="1:38" s="17" customFormat="1" x14ac:dyDescent="0.35">
      <c r="A27" s="14" t="s">
        <v>100</v>
      </c>
      <c r="B27" s="15">
        <v>0</v>
      </c>
      <c r="C27" s="8">
        <v>0</v>
      </c>
      <c r="D27" s="8">
        <v>0</v>
      </c>
      <c r="E27" s="8">
        <v>0.5</v>
      </c>
      <c r="F27" s="8">
        <v>0</v>
      </c>
      <c r="G27" s="8">
        <v>0</v>
      </c>
      <c r="H27" s="8">
        <v>1</v>
      </c>
      <c r="I27" s="8">
        <v>1</v>
      </c>
      <c r="J27" s="8">
        <v>1</v>
      </c>
      <c r="K27" s="8">
        <v>1</v>
      </c>
      <c r="L27" s="8">
        <v>1</v>
      </c>
      <c r="M27" s="8">
        <v>0</v>
      </c>
      <c r="N27" s="8">
        <v>1</v>
      </c>
      <c r="O27" s="8">
        <v>0</v>
      </c>
      <c r="P27" s="8">
        <v>0</v>
      </c>
      <c r="Q27" s="8">
        <v>1</v>
      </c>
      <c r="R27" s="8">
        <v>0</v>
      </c>
      <c r="S27" s="8">
        <v>0</v>
      </c>
      <c r="T27" s="8">
        <v>0</v>
      </c>
      <c r="U27" s="8">
        <v>0</v>
      </c>
      <c r="V27" s="8">
        <v>0</v>
      </c>
      <c r="W27" s="8">
        <v>0</v>
      </c>
      <c r="X27" s="8">
        <v>1</v>
      </c>
      <c r="Y27" s="8">
        <v>0</v>
      </c>
      <c r="Z27" s="8">
        <v>0</v>
      </c>
      <c r="AA27" s="8">
        <v>0</v>
      </c>
      <c r="AB27" s="8">
        <v>0</v>
      </c>
      <c r="AC27" s="8">
        <v>1</v>
      </c>
      <c r="AD27" s="8">
        <v>0</v>
      </c>
      <c r="AE27" s="8">
        <v>0</v>
      </c>
      <c r="AF27" s="8">
        <v>1</v>
      </c>
      <c r="AG27" s="8">
        <v>0</v>
      </c>
      <c r="AH27" s="8">
        <v>0</v>
      </c>
      <c r="AI27" s="8">
        <v>0</v>
      </c>
      <c r="AJ27" s="16">
        <f t="shared" si="0"/>
        <v>27.848101265822784</v>
      </c>
      <c r="AK27" s="17" t="str">
        <f t="shared" si="1"/>
        <v>Ruim</v>
      </c>
      <c r="AL27" s="27"/>
    </row>
    <row r="28" spans="1:38" s="17" customFormat="1" x14ac:dyDescent="0.35">
      <c r="A28" s="14" t="s">
        <v>101</v>
      </c>
      <c r="B28" s="15">
        <v>0.5</v>
      </c>
      <c r="C28" s="8">
        <v>1</v>
      </c>
      <c r="D28" s="8">
        <v>1</v>
      </c>
      <c r="E28" s="8">
        <v>0.5</v>
      </c>
      <c r="F28" s="8">
        <v>0</v>
      </c>
      <c r="G28" s="8">
        <v>0</v>
      </c>
      <c r="H28" s="8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1</v>
      </c>
      <c r="U28" s="8">
        <v>1</v>
      </c>
      <c r="V28" s="8">
        <v>1</v>
      </c>
      <c r="W28" s="8">
        <v>1</v>
      </c>
      <c r="X28" s="8">
        <v>0</v>
      </c>
      <c r="Y28" s="8">
        <v>0</v>
      </c>
      <c r="Z28" s="8">
        <v>0</v>
      </c>
      <c r="AA28" s="8">
        <v>1</v>
      </c>
      <c r="AB28" s="8">
        <v>0</v>
      </c>
      <c r="AC28" s="8">
        <v>0</v>
      </c>
      <c r="AD28" s="8">
        <v>1</v>
      </c>
      <c r="AE28" s="8">
        <v>0</v>
      </c>
      <c r="AF28" s="8">
        <v>0</v>
      </c>
      <c r="AG28" s="8">
        <v>0</v>
      </c>
      <c r="AH28" s="8">
        <v>0</v>
      </c>
      <c r="AI28" s="8">
        <v>0</v>
      </c>
      <c r="AJ28" s="16">
        <f t="shared" si="0"/>
        <v>27.848101265822784</v>
      </c>
      <c r="AK28" s="17" t="str">
        <f t="shared" si="1"/>
        <v>Ruim</v>
      </c>
      <c r="AL28" s="27"/>
    </row>
    <row r="29" spans="1:38" s="17" customFormat="1" x14ac:dyDescent="0.35">
      <c r="A29" s="20" t="s">
        <v>102</v>
      </c>
      <c r="B29" s="15">
        <v>0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8">
        <v>0</v>
      </c>
      <c r="I29" s="8">
        <v>1</v>
      </c>
      <c r="J29" s="8">
        <v>0</v>
      </c>
      <c r="K29" s="8">
        <v>0</v>
      </c>
      <c r="L29" s="8">
        <v>0</v>
      </c>
      <c r="M29" s="8">
        <v>0</v>
      </c>
      <c r="N29" s="8">
        <v>0</v>
      </c>
      <c r="O29" s="8">
        <v>0</v>
      </c>
      <c r="P29" s="8">
        <v>1</v>
      </c>
      <c r="Q29" s="8">
        <v>0</v>
      </c>
      <c r="R29" s="8">
        <v>1</v>
      </c>
      <c r="S29" s="8">
        <v>0</v>
      </c>
      <c r="T29" s="8">
        <v>0</v>
      </c>
      <c r="U29" s="8">
        <v>0</v>
      </c>
      <c r="V29" s="8">
        <v>0</v>
      </c>
      <c r="W29" s="8">
        <v>0</v>
      </c>
      <c r="X29" s="8">
        <v>0</v>
      </c>
      <c r="Y29" s="8">
        <v>1</v>
      </c>
      <c r="Z29" s="8">
        <v>1</v>
      </c>
      <c r="AA29" s="8">
        <v>1</v>
      </c>
      <c r="AB29" s="8">
        <v>0</v>
      </c>
      <c r="AC29" s="8">
        <v>1</v>
      </c>
      <c r="AD29" s="8">
        <v>1</v>
      </c>
      <c r="AE29" s="8">
        <v>0</v>
      </c>
      <c r="AF29" s="8">
        <v>1</v>
      </c>
      <c r="AG29" s="8">
        <v>1</v>
      </c>
      <c r="AH29" s="8">
        <v>0</v>
      </c>
      <c r="AI29" s="8">
        <v>0</v>
      </c>
      <c r="AJ29" s="16">
        <f t="shared" si="0"/>
        <v>21.518987341772153</v>
      </c>
      <c r="AK29" s="17" t="str">
        <f t="shared" si="1"/>
        <v>Ruim</v>
      </c>
      <c r="AL29" s="29"/>
    </row>
    <row r="30" spans="1:38" s="17" customFormat="1" x14ac:dyDescent="0.35">
      <c r="A30" s="14" t="s">
        <v>103</v>
      </c>
      <c r="B30" s="15">
        <v>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8">
        <v>0</v>
      </c>
      <c r="O30" s="8">
        <v>0</v>
      </c>
      <c r="P30" s="8">
        <v>1</v>
      </c>
      <c r="Q30" s="8">
        <v>0</v>
      </c>
      <c r="R30" s="8">
        <v>0.5</v>
      </c>
      <c r="S30" s="8">
        <v>0</v>
      </c>
      <c r="T30" s="8">
        <v>1</v>
      </c>
      <c r="U30" s="8">
        <v>1</v>
      </c>
      <c r="V30" s="8">
        <v>0</v>
      </c>
      <c r="W30" s="8">
        <v>0</v>
      </c>
      <c r="X30" s="8">
        <v>1</v>
      </c>
      <c r="Y30" s="8">
        <v>1</v>
      </c>
      <c r="Z30" s="8">
        <v>1</v>
      </c>
      <c r="AA30" s="8">
        <v>1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>
        <v>0</v>
      </c>
      <c r="AJ30" s="16">
        <f t="shared" si="0"/>
        <v>18.9873417721519</v>
      </c>
      <c r="AK30" s="17" t="str">
        <f t="shared" si="1"/>
        <v>Péssimo</v>
      </c>
      <c r="AL30" s="27"/>
    </row>
    <row r="31" spans="1:38" s="17" customFormat="1" x14ac:dyDescent="0.35"/>
    <row r="32" spans="1:38" s="17" customFormat="1" x14ac:dyDescent="0.35"/>
  </sheetData>
  <sortState xmlns:xlrd2="http://schemas.microsoft.com/office/spreadsheetml/2017/richdata2" ref="A5:AM30">
    <sortCondition descending="1" ref="AJ5:AJ30"/>
    <sortCondition ref="A5:A30"/>
  </sortState>
  <mergeCells count="13">
    <mergeCell ref="AK2:AK3"/>
    <mergeCell ref="T2:X2"/>
    <mergeCell ref="AC3:AE3"/>
    <mergeCell ref="O2:R2"/>
    <mergeCell ref="Y2:AI2"/>
    <mergeCell ref="A2:A4"/>
    <mergeCell ref="Y3:AB3"/>
    <mergeCell ref="AJ2:AJ3"/>
    <mergeCell ref="H3:N3"/>
    <mergeCell ref="AF3:AH3"/>
    <mergeCell ref="B3:G3"/>
    <mergeCell ref="B2:N2"/>
    <mergeCell ref="O3:S3"/>
  </mergeCells>
  <conditionalFormatting sqref="AK1:AK1048576">
    <cfRule type="containsText" dxfId="84" priority="1" operator="containsText" text="Péssimo/Opaco">
      <formula>NOT(ISERROR(SEARCH("Péssimo/Opaco",AK1)))</formula>
    </cfRule>
    <cfRule type="containsText" dxfId="83" priority="2" operator="containsText" text="Regular">
      <formula>NOT(ISERROR(SEARCH("Regular",AK1)))</formula>
    </cfRule>
    <cfRule type="containsText" dxfId="82" priority="3" operator="containsText" text="Bom">
      <formula>NOT(ISERROR(SEARCH("Bom",AK1)))</formula>
    </cfRule>
    <cfRule type="containsText" dxfId="81" priority="4" operator="containsText" text="Muito Bom">
      <formula>NOT(ISERROR(SEARCH("Muito Bom",AK1)))</formula>
    </cfRule>
    <cfRule type="containsText" dxfId="80" priority="5" operator="containsText" text="Ótimo/Transparente">
      <formula>NOT(ISERROR(SEARCH("Ótimo/Transparente",AK1)))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68BC6A-917D-4D9A-9697-48386EF1829B}">
  <dimension ref="A1:AN30"/>
  <sheetViews>
    <sheetView workbookViewId="0">
      <selection activeCell="AO10" sqref="AO10"/>
    </sheetView>
  </sheetViews>
  <sheetFormatPr defaultRowHeight="14.5" x14ac:dyDescent="0.35"/>
  <cols>
    <col min="1" max="1" width="14.1796875" customWidth="1"/>
    <col min="22" max="22" width="10.26953125" customWidth="1"/>
    <col min="23" max="23" width="12.26953125" customWidth="1"/>
    <col min="24" max="24" width="11" customWidth="1"/>
    <col min="35" max="35" width="14.81640625" customWidth="1"/>
    <col min="36" max="36" width="16.1796875" customWidth="1"/>
    <col min="37" max="37" width="12" customWidth="1"/>
    <col min="38" max="39" width="10.26953125" customWidth="1"/>
    <col min="40" max="40" width="8.81640625" customWidth="1"/>
  </cols>
  <sheetData>
    <row r="1" spans="1:40" x14ac:dyDescent="0.35">
      <c r="A1" s="67" t="s">
        <v>0</v>
      </c>
      <c r="B1" s="58" t="s">
        <v>15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5" t="s">
        <v>1</v>
      </c>
      <c r="P1" s="55"/>
      <c r="Q1" s="55"/>
      <c r="R1" s="55"/>
      <c r="S1" s="55"/>
      <c r="T1" s="61" t="s">
        <v>2</v>
      </c>
      <c r="U1" s="61"/>
      <c r="V1" s="61"/>
      <c r="W1" s="61"/>
      <c r="X1" s="61"/>
      <c r="Y1" s="64" t="s">
        <v>3</v>
      </c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2" t="s">
        <v>4</v>
      </c>
      <c r="AK1" s="62" t="s">
        <v>5</v>
      </c>
      <c r="AL1" s="30"/>
      <c r="AM1" s="30"/>
      <c r="AN1" s="30"/>
    </row>
    <row r="2" spans="1:40" x14ac:dyDescent="0.35">
      <c r="A2" s="67"/>
      <c r="B2" s="59" t="s">
        <v>6</v>
      </c>
      <c r="C2" s="59"/>
      <c r="D2" s="59"/>
      <c r="E2" s="59"/>
      <c r="F2" s="59"/>
      <c r="G2" s="59"/>
      <c r="H2" s="57" t="s">
        <v>7</v>
      </c>
      <c r="I2" s="57"/>
      <c r="J2" s="57"/>
      <c r="K2" s="57"/>
      <c r="L2" s="57"/>
      <c r="M2" s="57"/>
      <c r="N2" s="57"/>
      <c r="O2" s="56" t="s">
        <v>8</v>
      </c>
      <c r="P2" s="56"/>
      <c r="Q2" s="56"/>
      <c r="R2" s="56"/>
      <c r="S2" s="56"/>
      <c r="T2" s="60"/>
      <c r="U2" s="60"/>
      <c r="V2" s="60"/>
      <c r="W2" s="60"/>
      <c r="X2" s="60"/>
      <c r="Y2" s="65" t="s">
        <v>16</v>
      </c>
      <c r="Z2" s="65"/>
      <c r="AA2" s="65"/>
      <c r="AB2" s="65"/>
      <c r="AC2" s="66" t="s">
        <v>11</v>
      </c>
      <c r="AD2" s="66"/>
      <c r="AE2" s="66"/>
      <c r="AF2" s="54" t="s">
        <v>12</v>
      </c>
      <c r="AG2" s="54"/>
      <c r="AH2" s="54"/>
      <c r="AI2" s="1" t="s">
        <v>13</v>
      </c>
      <c r="AJ2" s="62"/>
      <c r="AK2" s="62"/>
      <c r="AL2" s="30"/>
      <c r="AM2" s="30"/>
      <c r="AN2" s="30"/>
    </row>
    <row r="3" spans="1:40" ht="60.5" x14ac:dyDescent="0.35">
      <c r="A3" s="67"/>
      <c r="B3" s="1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  <c r="O3" s="2" t="s">
        <v>30</v>
      </c>
      <c r="P3" s="3" t="s">
        <v>31</v>
      </c>
      <c r="Q3" s="2" t="s">
        <v>32</v>
      </c>
      <c r="R3" s="2" t="s">
        <v>33</v>
      </c>
      <c r="S3" s="2" t="s">
        <v>34</v>
      </c>
      <c r="T3" s="2" t="s">
        <v>35</v>
      </c>
      <c r="U3" s="2" t="s">
        <v>36</v>
      </c>
      <c r="V3" s="2" t="s">
        <v>37</v>
      </c>
      <c r="W3" s="2" t="s">
        <v>38</v>
      </c>
      <c r="X3" s="2" t="s">
        <v>39</v>
      </c>
      <c r="Y3" s="2" t="s">
        <v>40</v>
      </c>
      <c r="Z3" s="2" t="s">
        <v>41</v>
      </c>
      <c r="AA3" s="2" t="s">
        <v>42</v>
      </c>
      <c r="AB3" s="2" t="s">
        <v>43</v>
      </c>
      <c r="AC3" s="2" t="s">
        <v>44</v>
      </c>
      <c r="AD3" s="2" t="s">
        <v>45</v>
      </c>
      <c r="AE3" s="2" t="s">
        <v>46</v>
      </c>
      <c r="AF3" s="2" t="s">
        <v>47</v>
      </c>
      <c r="AG3" s="2" t="s">
        <v>48</v>
      </c>
      <c r="AH3" s="2" t="s">
        <v>46</v>
      </c>
      <c r="AI3" s="2" t="s">
        <v>49</v>
      </c>
    </row>
    <row r="4" spans="1:40" x14ac:dyDescent="0.35">
      <c r="A4" s="35" t="s">
        <v>80</v>
      </c>
      <c r="B4" s="45">
        <v>1</v>
      </c>
      <c r="C4" s="45">
        <v>1</v>
      </c>
      <c r="D4" s="45">
        <v>1</v>
      </c>
      <c r="E4" s="45">
        <v>1</v>
      </c>
      <c r="F4" s="45">
        <v>1</v>
      </c>
      <c r="G4" s="45">
        <v>1</v>
      </c>
      <c r="H4" s="45">
        <v>1</v>
      </c>
      <c r="I4" s="45">
        <v>1</v>
      </c>
      <c r="J4" s="45">
        <v>1</v>
      </c>
      <c r="K4" s="45">
        <v>1</v>
      </c>
      <c r="L4" s="45">
        <v>1</v>
      </c>
      <c r="M4" s="45">
        <v>1</v>
      </c>
      <c r="N4" s="45">
        <v>1</v>
      </c>
      <c r="O4" s="45">
        <v>1</v>
      </c>
      <c r="P4" s="45">
        <v>1</v>
      </c>
      <c r="Q4" s="45">
        <v>1</v>
      </c>
      <c r="R4" s="45">
        <v>1</v>
      </c>
      <c r="S4" s="45">
        <v>1</v>
      </c>
      <c r="T4" s="45">
        <v>1</v>
      </c>
      <c r="U4" s="45">
        <v>1</v>
      </c>
      <c r="V4" s="45">
        <v>1</v>
      </c>
      <c r="W4" s="45">
        <v>1</v>
      </c>
      <c r="X4" s="45">
        <v>1</v>
      </c>
      <c r="Y4" s="45">
        <v>1</v>
      </c>
      <c r="Z4" s="45">
        <v>1</v>
      </c>
      <c r="AA4" s="45">
        <v>1</v>
      </c>
      <c r="AB4" s="45">
        <v>1</v>
      </c>
      <c r="AC4" s="45">
        <v>1</v>
      </c>
      <c r="AD4" s="45">
        <v>1</v>
      </c>
      <c r="AE4" s="45">
        <v>1</v>
      </c>
      <c r="AF4" s="45">
        <v>1</v>
      </c>
      <c r="AG4" s="45">
        <v>1</v>
      </c>
      <c r="AH4" s="45">
        <v>1</v>
      </c>
      <c r="AI4" s="45">
        <v>1</v>
      </c>
      <c r="AJ4" s="33">
        <f t="shared" ref="AJ4:AJ29" si="0">(((SUM(B4:G4)*4)+(SUM(H4:N4)*2)+(SUM(O4:S4)*4)+(SUM(T4:X4)*2)+(SUM(Y4:AI4)))/79)*100</f>
        <v>100</v>
      </c>
      <c r="AK4" s="32" t="str">
        <f>IF(AND(AJ4&lt;=100,AJ4&gt;=80),"Ótimo",IF(AND(AJ4&lt;=79.99,AJ4&gt;=60),"Bom",IF(AND(AJ4&lt;=59,AJ4&gt;=40),"Regular",IF(AND(AJ4&lt;=39,AJ4&gt;=20),"Ruim",IF(AND(AJ4&lt;=19,AJ4&gt;=0),"Péssimo","")))))</f>
        <v>Ótimo</v>
      </c>
      <c r="AL4" s="34"/>
      <c r="AM4" s="32"/>
    </row>
    <row r="5" spans="1:40" s="32" customFormat="1" x14ac:dyDescent="0.35">
      <c r="A5" s="31" t="s">
        <v>98</v>
      </c>
      <c r="B5" s="45">
        <v>1</v>
      </c>
      <c r="C5" s="45">
        <v>1</v>
      </c>
      <c r="D5" s="45">
        <v>1</v>
      </c>
      <c r="E5" s="45">
        <v>1</v>
      </c>
      <c r="F5" s="45">
        <v>1</v>
      </c>
      <c r="G5" s="45">
        <v>1</v>
      </c>
      <c r="H5" s="45">
        <v>1</v>
      </c>
      <c r="I5" s="45">
        <v>1</v>
      </c>
      <c r="J5" s="45">
        <v>1</v>
      </c>
      <c r="K5" s="45">
        <v>1</v>
      </c>
      <c r="L5" s="45">
        <v>1</v>
      </c>
      <c r="M5" s="45">
        <v>1</v>
      </c>
      <c r="N5" s="45">
        <v>1</v>
      </c>
      <c r="O5" s="45">
        <v>1</v>
      </c>
      <c r="P5" s="45">
        <v>1</v>
      </c>
      <c r="Q5" s="45">
        <v>1</v>
      </c>
      <c r="R5" s="45">
        <v>1</v>
      </c>
      <c r="S5" s="45">
        <v>1</v>
      </c>
      <c r="T5" s="45">
        <v>1</v>
      </c>
      <c r="U5" s="45">
        <v>1</v>
      </c>
      <c r="V5" s="45">
        <v>1</v>
      </c>
      <c r="W5" s="45">
        <v>1</v>
      </c>
      <c r="X5" s="45">
        <v>1</v>
      </c>
      <c r="Y5" s="45">
        <v>1</v>
      </c>
      <c r="Z5" s="45">
        <v>1</v>
      </c>
      <c r="AA5" s="45">
        <v>1</v>
      </c>
      <c r="AB5" s="45">
        <v>1</v>
      </c>
      <c r="AC5" s="45">
        <v>1</v>
      </c>
      <c r="AD5" s="45">
        <v>0</v>
      </c>
      <c r="AE5" s="45">
        <v>0</v>
      </c>
      <c r="AF5" s="45">
        <v>1</v>
      </c>
      <c r="AG5" s="45">
        <v>0</v>
      </c>
      <c r="AH5" s="45">
        <v>0</v>
      </c>
      <c r="AI5" s="45">
        <v>1</v>
      </c>
      <c r="AJ5" s="33">
        <f t="shared" si="0"/>
        <v>94.936708860759495</v>
      </c>
      <c r="AK5" s="32" t="str">
        <f t="shared" ref="AK5:AK10" si="1">IF(AND(AJ5&lt;=100,AJ5&gt;=80),"Ótimo",IF(AND(AJ5&lt;=79,AJ5&gt;=60),"Bom",IF(AND(AJ5&lt;=59,AJ5&gt;=40),"Regular",IF(AND(AJ5&lt;=39,AJ5&gt;=20),"Ruim",IF(AND(AJ5&lt;=19,AJ5&gt;=0),"Péssimo","")))))</f>
        <v>Ótimo</v>
      </c>
      <c r="AL5" s="34"/>
    </row>
    <row r="6" spans="1:40" s="32" customFormat="1" x14ac:dyDescent="0.35">
      <c r="A6" s="31" t="s">
        <v>99</v>
      </c>
      <c r="B6" s="45">
        <v>1</v>
      </c>
      <c r="C6" s="45">
        <v>1</v>
      </c>
      <c r="D6" s="45">
        <v>1</v>
      </c>
      <c r="E6" s="45">
        <v>0.5</v>
      </c>
      <c r="F6" s="45">
        <v>1</v>
      </c>
      <c r="G6" s="45">
        <v>1</v>
      </c>
      <c r="H6" s="45">
        <v>1</v>
      </c>
      <c r="I6" s="45">
        <v>1</v>
      </c>
      <c r="J6" s="45">
        <v>0</v>
      </c>
      <c r="K6" s="45">
        <v>1</v>
      </c>
      <c r="L6" s="45">
        <v>1</v>
      </c>
      <c r="M6" s="45">
        <v>1</v>
      </c>
      <c r="N6" s="45">
        <v>1</v>
      </c>
      <c r="O6" s="45">
        <v>1</v>
      </c>
      <c r="P6" s="45">
        <v>1</v>
      </c>
      <c r="Q6" s="45">
        <v>1</v>
      </c>
      <c r="R6" s="45">
        <v>1</v>
      </c>
      <c r="S6" s="45">
        <v>1</v>
      </c>
      <c r="T6" s="45">
        <v>1</v>
      </c>
      <c r="U6" s="45">
        <v>1</v>
      </c>
      <c r="V6" s="45">
        <v>1</v>
      </c>
      <c r="W6" s="45">
        <v>1</v>
      </c>
      <c r="X6" s="45">
        <v>1</v>
      </c>
      <c r="Y6" s="45">
        <v>1</v>
      </c>
      <c r="Z6" s="45">
        <v>1</v>
      </c>
      <c r="AA6" s="45">
        <v>1</v>
      </c>
      <c r="AB6" s="45">
        <v>0</v>
      </c>
      <c r="AC6" s="45">
        <v>1</v>
      </c>
      <c r="AD6" s="45">
        <v>1</v>
      </c>
      <c r="AE6" s="45">
        <v>1</v>
      </c>
      <c r="AF6" s="45">
        <v>1</v>
      </c>
      <c r="AG6" s="45">
        <v>1</v>
      </c>
      <c r="AH6" s="45">
        <v>1</v>
      </c>
      <c r="AI6" s="45">
        <v>1</v>
      </c>
      <c r="AJ6" s="33">
        <f t="shared" si="0"/>
        <v>93.670886075949369</v>
      </c>
      <c r="AK6" s="32" t="str">
        <f t="shared" si="1"/>
        <v>Ótimo</v>
      </c>
      <c r="AL6" s="34"/>
    </row>
    <row r="7" spans="1:40" s="32" customFormat="1" x14ac:dyDescent="0.35">
      <c r="A7" s="31" t="s">
        <v>84</v>
      </c>
      <c r="B7" s="45">
        <v>1</v>
      </c>
      <c r="C7" s="45">
        <v>1</v>
      </c>
      <c r="D7" s="45">
        <v>1</v>
      </c>
      <c r="E7" s="45">
        <v>1</v>
      </c>
      <c r="F7" s="45">
        <v>1</v>
      </c>
      <c r="G7" s="45">
        <v>0.5</v>
      </c>
      <c r="H7" s="45">
        <v>1</v>
      </c>
      <c r="I7" s="45">
        <v>1</v>
      </c>
      <c r="J7" s="45">
        <v>1</v>
      </c>
      <c r="K7" s="45">
        <v>1</v>
      </c>
      <c r="L7" s="45">
        <v>1</v>
      </c>
      <c r="M7" s="45">
        <v>0</v>
      </c>
      <c r="N7" s="45">
        <v>1</v>
      </c>
      <c r="O7" s="45">
        <v>1</v>
      </c>
      <c r="P7" s="45">
        <v>1</v>
      </c>
      <c r="Q7" s="45">
        <v>1</v>
      </c>
      <c r="R7" s="45">
        <v>1</v>
      </c>
      <c r="S7" s="45">
        <v>1</v>
      </c>
      <c r="T7" s="45">
        <v>1</v>
      </c>
      <c r="U7" s="45">
        <v>1</v>
      </c>
      <c r="V7" s="45">
        <v>0</v>
      </c>
      <c r="W7" s="45">
        <v>1</v>
      </c>
      <c r="X7" s="45">
        <v>1</v>
      </c>
      <c r="Y7" s="45">
        <v>1</v>
      </c>
      <c r="Z7" s="45">
        <v>1</v>
      </c>
      <c r="AA7" s="45">
        <v>1</v>
      </c>
      <c r="AB7" s="45">
        <v>1</v>
      </c>
      <c r="AC7" s="45">
        <v>1</v>
      </c>
      <c r="AD7" s="45">
        <v>1</v>
      </c>
      <c r="AE7" s="45">
        <v>1</v>
      </c>
      <c r="AF7" s="45">
        <v>1</v>
      </c>
      <c r="AG7" s="45">
        <v>1</v>
      </c>
      <c r="AH7" s="45">
        <v>1</v>
      </c>
      <c r="AI7" s="45">
        <v>0</v>
      </c>
      <c r="AJ7" s="33">
        <f t="shared" si="0"/>
        <v>91.139240506329116</v>
      </c>
      <c r="AK7" s="32" t="str">
        <f t="shared" si="1"/>
        <v>Ótimo</v>
      </c>
      <c r="AL7" s="34"/>
    </row>
    <row r="8" spans="1:40" s="32" customFormat="1" x14ac:dyDescent="0.35">
      <c r="A8" s="31" t="s">
        <v>90</v>
      </c>
      <c r="B8" s="45">
        <v>1</v>
      </c>
      <c r="C8" s="45">
        <v>1</v>
      </c>
      <c r="D8" s="45">
        <v>1</v>
      </c>
      <c r="E8" s="45">
        <v>1</v>
      </c>
      <c r="F8" s="45">
        <v>1</v>
      </c>
      <c r="G8" s="45">
        <v>0.5</v>
      </c>
      <c r="H8" s="45">
        <v>1</v>
      </c>
      <c r="I8" s="45">
        <v>1</v>
      </c>
      <c r="J8" s="45">
        <v>1</v>
      </c>
      <c r="K8" s="45">
        <v>1</v>
      </c>
      <c r="L8" s="45">
        <v>1</v>
      </c>
      <c r="M8" s="45">
        <v>1</v>
      </c>
      <c r="N8" s="45">
        <v>1</v>
      </c>
      <c r="O8" s="45">
        <v>1</v>
      </c>
      <c r="P8" s="45">
        <v>1</v>
      </c>
      <c r="Q8" s="45">
        <v>0</v>
      </c>
      <c r="R8" s="45">
        <v>1</v>
      </c>
      <c r="S8" s="45">
        <v>1</v>
      </c>
      <c r="T8" s="45">
        <v>1</v>
      </c>
      <c r="U8" s="45">
        <v>1</v>
      </c>
      <c r="V8" s="45">
        <v>0.5</v>
      </c>
      <c r="W8" s="45">
        <v>1</v>
      </c>
      <c r="X8" s="45">
        <v>1</v>
      </c>
      <c r="Y8" s="45">
        <v>1</v>
      </c>
      <c r="Z8" s="45">
        <v>1</v>
      </c>
      <c r="AA8" s="45">
        <v>1</v>
      </c>
      <c r="AB8" s="45">
        <v>0</v>
      </c>
      <c r="AC8" s="45">
        <v>1</v>
      </c>
      <c r="AD8" s="45">
        <v>1</v>
      </c>
      <c r="AE8" s="45">
        <v>1</v>
      </c>
      <c r="AF8" s="45">
        <v>1</v>
      </c>
      <c r="AG8" s="45">
        <v>0</v>
      </c>
      <c r="AH8" s="45">
        <v>1</v>
      </c>
      <c r="AI8" s="45">
        <v>0</v>
      </c>
      <c r="AJ8" s="33">
        <f t="shared" si="0"/>
        <v>87.341772151898738</v>
      </c>
      <c r="AK8" s="32" t="str">
        <f t="shared" si="1"/>
        <v>Ótimo</v>
      </c>
      <c r="AL8" s="34"/>
    </row>
    <row r="9" spans="1:40" s="32" customFormat="1" x14ac:dyDescent="0.35">
      <c r="A9" s="31" t="s">
        <v>91</v>
      </c>
      <c r="B9" s="45">
        <v>1</v>
      </c>
      <c r="C9" s="45">
        <v>1</v>
      </c>
      <c r="D9" s="45">
        <v>1</v>
      </c>
      <c r="E9" s="45">
        <v>0.5</v>
      </c>
      <c r="F9" s="45">
        <v>1</v>
      </c>
      <c r="G9" s="45">
        <v>0.5</v>
      </c>
      <c r="H9" s="45">
        <v>1</v>
      </c>
      <c r="I9" s="45">
        <v>1</v>
      </c>
      <c r="J9" s="45">
        <v>0</v>
      </c>
      <c r="K9" s="45">
        <v>1</v>
      </c>
      <c r="L9" s="45">
        <v>1</v>
      </c>
      <c r="M9" s="45">
        <v>1</v>
      </c>
      <c r="N9" s="45">
        <v>1</v>
      </c>
      <c r="O9" s="45">
        <v>1</v>
      </c>
      <c r="P9" s="45">
        <v>1</v>
      </c>
      <c r="Q9" s="45">
        <v>1</v>
      </c>
      <c r="R9" s="45">
        <v>1</v>
      </c>
      <c r="S9" s="45">
        <v>1</v>
      </c>
      <c r="T9" s="45">
        <v>1</v>
      </c>
      <c r="U9" s="45">
        <v>1</v>
      </c>
      <c r="V9" s="45">
        <v>0</v>
      </c>
      <c r="W9" s="45">
        <v>0</v>
      </c>
      <c r="X9" s="45">
        <v>1</v>
      </c>
      <c r="Y9" s="45">
        <v>1</v>
      </c>
      <c r="Z9" s="45">
        <v>1</v>
      </c>
      <c r="AA9" s="45">
        <v>1</v>
      </c>
      <c r="AB9" s="45">
        <v>0</v>
      </c>
      <c r="AC9" s="45">
        <v>1</v>
      </c>
      <c r="AD9" s="45">
        <v>1</v>
      </c>
      <c r="AE9" s="45">
        <v>1</v>
      </c>
      <c r="AF9" s="45">
        <v>1</v>
      </c>
      <c r="AG9" s="45">
        <v>1</v>
      </c>
      <c r="AH9" s="45">
        <v>1</v>
      </c>
      <c r="AI9" s="45">
        <v>0</v>
      </c>
      <c r="AJ9" s="33">
        <f t="shared" si="0"/>
        <v>84.810126582278471</v>
      </c>
      <c r="AK9" s="32" t="str">
        <f t="shared" si="1"/>
        <v>Ótimo</v>
      </c>
      <c r="AL9" s="34"/>
    </row>
    <row r="10" spans="1:40" s="32" customFormat="1" x14ac:dyDescent="0.35">
      <c r="A10" s="35" t="s">
        <v>102</v>
      </c>
      <c r="B10" s="45">
        <v>1</v>
      </c>
      <c r="C10" s="45">
        <v>1</v>
      </c>
      <c r="D10" s="45">
        <v>1</v>
      </c>
      <c r="E10" s="45">
        <v>1</v>
      </c>
      <c r="F10" s="45">
        <v>1</v>
      </c>
      <c r="G10" s="45">
        <v>1</v>
      </c>
      <c r="H10" s="45">
        <v>1</v>
      </c>
      <c r="I10" s="45">
        <v>1</v>
      </c>
      <c r="J10" s="45">
        <v>1</v>
      </c>
      <c r="K10" s="45">
        <v>1</v>
      </c>
      <c r="L10" s="45">
        <v>1</v>
      </c>
      <c r="M10" s="45">
        <v>1</v>
      </c>
      <c r="N10" s="45">
        <v>1</v>
      </c>
      <c r="O10" s="45">
        <v>1</v>
      </c>
      <c r="P10" s="45">
        <v>1</v>
      </c>
      <c r="Q10" s="45">
        <v>0</v>
      </c>
      <c r="R10" s="45">
        <v>0</v>
      </c>
      <c r="S10" s="45">
        <v>1</v>
      </c>
      <c r="T10" s="45">
        <v>0</v>
      </c>
      <c r="U10" s="45">
        <v>1</v>
      </c>
      <c r="V10" s="45">
        <v>0</v>
      </c>
      <c r="W10" s="45">
        <v>1</v>
      </c>
      <c r="X10" s="45">
        <v>1</v>
      </c>
      <c r="Y10" s="45">
        <v>1</v>
      </c>
      <c r="Z10" s="45">
        <v>1</v>
      </c>
      <c r="AA10" s="45">
        <v>1</v>
      </c>
      <c r="AB10" s="45">
        <v>1</v>
      </c>
      <c r="AC10" s="45">
        <v>1</v>
      </c>
      <c r="AD10" s="45">
        <v>1</v>
      </c>
      <c r="AE10" s="45">
        <v>1</v>
      </c>
      <c r="AF10" s="45">
        <v>1</v>
      </c>
      <c r="AG10" s="45">
        <v>1</v>
      </c>
      <c r="AH10" s="45">
        <v>1</v>
      </c>
      <c r="AI10" s="45">
        <v>0</v>
      </c>
      <c r="AJ10" s="33">
        <f t="shared" si="0"/>
        <v>83.544303797468359</v>
      </c>
      <c r="AK10" s="32" t="str">
        <f t="shared" si="1"/>
        <v>Ótimo</v>
      </c>
      <c r="AL10" s="37"/>
    </row>
    <row r="11" spans="1:40" s="32" customFormat="1" x14ac:dyDescent="0.35">
      <c r="A11" s="31" t="s">
        <v>75</v>
      </c>
      <c r="B11" s="45">
        <v>1</v>
      </c>
      <c r="C11" s="45">
        <v>1</v>
      </c>
      <c r="D11" s="45">
        <v>1</v>
      </c>
      <c r="E11" s="45">
        <v>1</v>
      </c>
      <c r="F11" s="45">
        <v>1</v>
      </c>
      <c r="G11" s="45">
        <v>0.5</v>
      </c>
      <c r="H11" s="45">
        <v>1</v>
      </c>
      <c r="I11" s="45">
        <v>1</v>
      </c>
      <c r="J11" s="45">
        <v>1</v>
      </c>
      <c r="K11" s="45">
        <v>1</v>
      </c>
      <c r="L11" s="45">
        <v>1</v>
      </c>
      <c r="M11" s="45">
        <v>1</v>
      </c>
      <c r="N11" s="45">
        <v>1</v>
      </c>
      <c r="O11" s="45">
        <v>1</v>
      </c>
      <c r="P11" s="45">
        <v>1</v>
      </c>
      <c r="Q11" s="45">
        <v>0</v>
      </c>
      <c r="R11" s="45">
        <v>0</v>
      </c>
      <c r="S11" s="45">
        <v>1</v>
      </c>
      <c r="T11" s="45">
        <v>1</v>
      </c>
      <c r="U11" s="45">
        <v>1</v>
      </c>
      <c r="V11" s="45">
        <v>1</v>
      </c>
      <c r="W11" s="45">
        <v>1</v>
      </c>
      <c r="X11" s="45">
        <v>1</v>
      </c>
      <c r="Y11" s="45">
        <v>1</v>
      </c>
      <c r="Z11" s="45">
        <v>1</v>
      </c>
      <c r="AA11" s="45">
        <v>1</v>
      </c>
      <c r="AB11" s="45">
        <v>1</v>
      </c>
      <c r="AC11" s="45">
        <v>1</v>
      </c>
      <c r="AD11" s="45">
        <v>1</v>
      </c>
      <c r="AE11" s="45">
        <v>0</v>
      </c>
      <c r="AF11" s="45">
        <v>1</v>
      </c>
      <c r="AG11" s="45">
        <v>0</v>
      </c>
      <c r="AH11" s="45">
        <v>0</v>
      </c>
      <c r="AI11" s="45">
        <v>0</v>
      </c>
      <c r="AJ11" s="33">
        <f t="shared" si="0"/>
        <v>82.278481012658233</v>
      </c>
      <c r="AK11" s="32" t="str">
        <f>IF(AND(AJ11&lt;=100,AJ11&gt;=80),"Ótimo",IF(AND(AJ11&lt;=79,AJ11&gt;=60),"Bom",IF(AND(AJ11&lt;=59,AJ11&gt;=40),"Regular",IF(AND(AJ11&lt;=39.99,AJ11&gt;=20),"Ruim",IF(AND(AJ11&lt;=19,AJ11&gt;=0),"Péssimo","")))))</f>
        <v>Ótimo</v>
      </c>
      <c r="AL11" s="34"/>
    </row>
    <row r="12" spans="1:40" s="32" customFormat="1" x14ac:dyDescent="0.35">
      <c r="A12" s="31" t="s">
        <v>83</v>
      </c>
      <c r="B12" s="45">
        <v>1</v>
      </c>
      <c r="C12" s="45">
        <v>1</v>
      </c>
      <c r="D12" s="45">
        <v>1</v>
      </c>
      <c r="E12" s="45">
        <v>0.5</v>
      </c>
      <c r="F12" s="45">
        <v>1</v>
      </c>
      <c r="G12" s="45">
        <v>0.5</v>
      </c>
      <c r="H12" s="45">
        <v>1</v>
      </c>
      <c r="I12" s="45">
        <v>1</v>
      </c>
      <c r="J12" s="45">
        <v>0</v>
      </c>
      <c r="K12" s="45">
        <v>1</v>
      </c>
      <c r="L12" s="45">
        <v>0</v>
      </c>
      <c r="M12" s="45">
        <v>0</v>
      </c>
      <c r="N12" s="45">
        <v>0</v>
      </c>
      <c r="O12" s="45">
        <v>1</v>
      </c>
      <c r="P12" s="45">
        <v>1</v>
      </c>
      <c r="Q12" s="45">
        <v>1</v>
      </c>
      <c r="R12" s="45">
        <v>1</v>
      </c>
      <c r="S12" s="45">
        <v>1</v>
      </c>
      <c r="T12" s="45">
        <v>1</v>
      </c>
      <c r="U12" s="45">
        <v>1</v>
      </c>
      <c r="V12" s="45">
        <v>1</v>
      </c>
      <c r="W12" s="45">
        <v>1</v>
      </c>
      <c r="X12" s="45">
        <v>1</v>
      </c>
      <c r="Y12" s="45">
        <v>1</v>
      </c>
      <c r="Z12" s="45">
        <v>1</v>
      </c>
      <c r="AA12" s="45">
        <v>1</v>
      </c>
      <c r="AB12" s="45">
        <v>1</v>
      </c>
      <c r="AC12" s="45">
        <v>1</v>
      </c>
      <c r="AD12" s="45">
        <v>0</v>
      </c>
      <c r="AE12" s="45">
        <v>0</v>
      </c>
      <c r="AF12" s="45">
        <v>1</v>
      </c>
      <c r="AG12" s="45">
        <v>0</v>
      </c>
      <c r="AH12" s="45">
        <v>1</v>
      </c>
      <c r="AI12" s="45">
        <v>0</v>
      </c>
      <c r="AJ12" s="33">
        <f t="shared" si="0"/>
        <v>79.74683544303798</v>
      </c>
      <c r="AK12" s="32" t="str">
        <f>IF(AND(AJ12&lt;=100,AJ12&gt;=80),"Ótimo",IF(AND(AJ12&lt;=79.99,AJ12&gt;=60),"Bom",IF(AND(AJ12&lt;=59,AJ12&gt;=40),"Regular",IF(AND(AJ12&lt;=39.99,AJ12&gt;=20),"Ruim",IF(AND(AJ12&lt;=19,AJ12&gt;=0),"Péssimo","")))))</f>
        <v>Bom</v>
      </c>
      <c r="AL12" s="34"/>
    </row>
    <row r="13" spans="1:40" s="32" customFormat="1" x14ac:dyDescent="0.35">
      <c r="A13" s="35" t="s">
        <v>85</v>
      </c>
      <c r="B13" s="45">
        <v>1</v>
      </c>
      <c r="C13" s="45">
        <v>1</v>
      </c>
      <c r="D13" s="45">
        <v>1</v>
      </c>
      <c r="E13" s="45">
        <v>0.5</v>
      </c>
      <c r="F13" s="45">
        <v>1</v>
      </c>
      <c r="G13" s="45">
        <v>0.5</v>
      </c>
      <c r="H13" s="45">
        <v>1</v>
      </c>
      <c r="I13" s="45">
        <v>1</v>
      </c>
      <c r="J13" s="45">
        <v>0</v>
      </c>
      <c r="K13" s="45">
        <v>1</v>
      </c>
      <c r="L13" s="45">
        <v>1</v>
      </c>
      <c r="M13" s="45">
        <v>1</v>
      </c>
      <c r="N13" s="45">
        <v>1</v>
      </c>
      <c r="O13" s="45">
        <v>1</v>
      </c>
      <c r="P13" s="45">
        <v>1</v>
      </c>
      <c r="Q13" s="45">
        <v>0</v>
      </c>
      <c r="R13" s="45">
        <v>0</v>
      </c>
      <c r="S13" s="45">
        <v>1</v>
      </c>
      <c r="T13" s="45">
        <v>1</v>
      </c>
      <c r="U13" s="45">
        <v>1</v>
      </c>
      <c r="V13" s="45">
        <v>1</v>
      </c>
      <c r="W13" s="45">
        <v>1</v>
      </c>
      <c r="X13" s="45">
        <v>1</v>
      </c>
      <c r="Y13" s="45">
        <v>1</v>
      </c>
      <c r="Z13" s="45">
        <v>1</v>
      </c>
      <c r="AA13" s="45">
        <v>1</v>
      </c>
      <c r="AB13" s="45">
        <v>0</v>
      </c>
      <c r="AC13" s="45">
        <v>1</v>
      </c>
      <c r="AD13" s="45">
        <v>1</v>
      </c>
      <c r="AE13" s="45">
        <v>1</v>
      </c>
      <c r="AF13" s="45">
        <v>1</v>
      </c>
      <c r="AG13" s="45">
        <v>1</v>
      </c>
      <c r="AH13" s="45">
        <v>1</v>
      </c>
      <c r="AI13" s="45">
        <v>0</v>
      </c>
      <c r="AJ13" s="33">
        <f t="shared" si="0"/>
        <v>79.74683544303798</v>
      </c>
      <c r="AK13" s="32" t="str">
        <f>IF(AND(AJ13&lt;=100,AJ13&gt;=80),"Ótimo",IF(AND(AJ13&lt;=79.99,AJ13&gt;=60),"Bom",IF(AND(AJ13&lt;=59.99,AJ13&gt;=40),"Regular",IF(AND(AJ13&lt;=39,AJ13&gt;=20),"Ruim",IF(AND(AJ13&lt;=19,AJ13&gt;=0),"Péssimo","")))))</f>
        <v>Bom</v>
      </c>
      <c r="AL13" s="34"/>
    </row>
    <row r="14" spans="1:40" s="32" customFormat="1" x14ac:dyDescent="0.35">
      <c r="A14" s="31" t="s">
        <v>82</v>
      </c>
      <c r="B14" s="45">
        <v>1</v>
      </c>
      <c r="C14" s="45">
        <v>1</v>
      </c>
      <c r="D14" s="45">
        <v>0</v>
      </c>
      <c r="E14" s="45">
        <v>0.5</v>
      </c>
      <c r="F14" s="45">
        <v>1</v>
      </c>
      <c r="G14" s="45">
        <v>1</v>
      </c>
      <c r="H14" s="45">
        <v>1</v>
      </c>
      <c r="I14" s="45">
        <v>1</v>
      </c>
      <c r="J14" s="45">
        <v>0</v>
      </c>
      <c r="K14" s="45">
        <v>1</v>
      </c>
      <c r="L14" s="45">
        <v>0</v>
      </c>
      <c r="M14" s="45">
        <v>0</v>
      </c>
      <c r="N14" s="45">
        <v>1</v>
      </c>
      <c r="O14" s="45">
        <v>1</v>
      </c>
      <c r="P14" s="45">
        <v>1</v>
      </c>
      <c r="Q14" s="45">
        <v>1</v>
      </c>
      <c r="R14" s="45">
        <v>1</v>
      </c>
      <c r="S14" s="45">
        <v>0</v>
      </c>
      <c r="T14" s="45">
        <v>1</v>
      </c>
      <c r="U14" s="45">
        <v>1</v>
      </c>
      <c r="V14" s="45">
        <v>1</v>
      </c>
      <c r="W14" s="45">
        <v>1</v>
      </c>
      <c r="X14" s="45">
        <v>1</v>
      </c>
      <c r="Y14" s="45">
        <v>1</v>
      </c>
      <c r="Z14" s="45">
        <v>1</v>
      </c>
      <c r="AA14" s="45">
        <v>1</v>
      </c>
      <c r="AB14" s="45">
        <v>0</v>
      </c>
      <c r="AC14" s="45">
        <v>1</v>
      </c>
      <c r="AD14" s="45">
        <v>1</v>
      </c>
      <c r="AE14" s="45">
        <v>1</v>
      </c>
      <c r="AF14" s="45">
        <v>1</v>
      </c>
      <c r="AG14" s="45">
        <v>0</v>
      </c>
      <c r="AH14" s="45">
        <v>0</v>
      </c>
      <c r="AI14" s="45">
        <v>1</v>
      </c>
      <c r="AJ14" s="33">
        <f t="shared" si="0"/>
        <v>75.949367088607602</v>
      </c>
      <c r="AK14" s="32" t="str">
        <f>IF(AND(AJ14&lt;=100,AJ14&gt;=80),"Ótimo",IF(AND(AJ14&lt;=79,AJ14&gt;=60),"Bom",IF(AND(AJ14&lt;=59,AJ14&gt;=40),"Regular",IF(AND(AJ14&lt;=39,AJ14&gt;=20),"Ruim",IF(AND(AJ14&lt;=19,AJ14&gt;=0),"Péssimo","")))))</f>
        <v>Bom</v>
      </c>
      <c r="AL14" s="34"/>
    </row>
    <row r="15" spans="1:40" s="32" customFormat="1" x14ac:dyDescent="0.35">
      <c r="A15" s="31" t="s">
        <v>73</v>
      </c>
      <c r="B15" s="45">
        <v>1</v>
      </c>
      <c r="C15" s="45">
        <v>1</v>
      </c>
      <c r="D15" s="45">
        <v>1</v>
      </c>
      <c r="E15" s="45">
        <v>0.5</v>
      </c>
      <c r="F15" s="45">
        <v>1</v>
      </c>
      <c r="G15" s="45">
        <v>0.5</v>
      </c>
      <c r="H15" s="45">
        <v>1</v>
      </c>
      <c r="I15" s="45">
        <v>1</v>
      </c>
      <c r="J15" s="45">
        <v>0</v>
      </c>
      <c r="K15" s="45">
        <v>1</v>
      </c>
      <c r="L15" s="45">
        <v>0</v>
      </c>
      <c r="M15" s="45">
        <v>0</v>
      </c>
      <c r="N15" s="45">
        <v>1</v>
      </c>
      <c r="O15" s="45">
        <v>1</v>
      </c>
      <c r="P15" s="45">
        <v>1</v>
      </c>
      <c r="Q15" s="45">
        <v>1</v>
      </c>
      <c r="R15" s="45">
        <v>0</v>
      </c>
      <c r="S15" s="45">
        <v>1</v>
      </c>
      <c r="T15" s="45">
        <v>1</v>
      </c>
      <c r="U15" s="45">
        <v>1</v>
      </c>
      <c r="V15" s="45">
        <v>1</v>
      </c>
      <c r="W15" s="45">
        <v>1</v>
      </c>
      <c r="X15" s="45">
        <v>1</v>
      </c>
      <c r="Y15" s="45">
        <v>1</v>
      </c>
      <c r="Z15" s="45">
        <v>1</v>
      </c>
      <c r="AA15" s="45">
        <v>1</v>
      </c>
      <c r="AB15" s="45">
        <v>1</v>
      </c>
      <c r="AC15" s="45">
        <v>1</v>
      </c>
      <c r="AD15" s="45">
        <v>0</v>
      </c>
      <c r="AE15" s="45">
        <v>0</v>
      </c>
      <c r="AF15" s="45">
        <v>1</v>
      </c>
      <c r="AG15" s="45">
        <v>0</v>
      </c>
      <c r="AH15" s="45">
        <v>0</v>
      </c>
      <c r="AI15" s="45">
        <v>0</v>
      </c>
      <c r="AJ15" s="33">
        <f t="shared" si="0"/>
        <v>75.949367088607602</v>
      </c>
      <c r="AK15" s="32" t="str">
        <f>IF(AND(AJ15&lt;=100,AJ15&gt;=80),"Ótimo",IF(AND(AJ15&lt;=79,AJ15&gt;=60),"Bom",IF(AND(AJ15&lt;=59,AJ15&gt;=40),"Regular",IF(AND(AJ15&lt;=39,AJ15&gt;=20),"Ruim",IF(AND(AJ15&lt;=19,AJ15&gt;=0),"Péssimo","")))))</f>
        <v>Bom</v>
      </c>
      <c r="AL15" s="34"/>
    </row>
    <row r="16" spans="1:40" s="32" customFormat="1" x14ac:dyDescent="0.35">
      <c r="A16" s="31" t="s">
        <v>86</v>
      </c>
      <c r="B16" s="45">
        <v>1</v>
      </c>
      <c r="C16" s="45">
        <v>1</v>
      </c>
      <c r="D16" s="45">
        <v>1</v>
      </c>
      <c r="E16" s="45">
        <v>0.5</v>
      </c>
      <c r="F16" s="45">
        <v>1</v>
      </c>
      <c r="G16" s="45">
        <v>0.5</v>
      </c>
      <c r="H16" s="45">
        <v>1</v>
      </c>
      <c r="I16" s="45">
        <v>1</v>
      </c>
      <c r="J16" s="45">
        <v>0</v>
      </c>
      <c r="K16" s="45">
        <v>1</v>
      </c>
      <c r="L16" s="45">
        <v>0</v>
      </c>
      <c r="M16" s="45">
        <v>0</v>
      </c>
      <c r="N16" s="45">
        <v>1</v>
      </c>
      <c r="O16" s="45">
        <v>1</v>
      </c>
      <c r="P16" s="45">
        <v>1</v>
      </c>
      <c r="Q16" s="45">
        <v>0</v>
      </c>
      <c r="R16" s="45">
        <v>1</v>
      </c>
      <c r="S16" s="45">
        <v>1</v>
      </c>
      <c r="T16" s="45">
        <v>1</v>
      </c>
      <c r="U16" s="45">
        <v>1</v>
      </c>
      <c r="V16" s="45">
        <v>0</v>
      </c>
      <c r="W16" s="45">
        <v>1</v>
      </c>
      <c r="X16" s="45">
        <v>1</v>
      </c>
      <c r="Y16" s="45">
        <v>1</v>
      </c>
      <c r="Z16" s="45">
        <v>1</v>
      </c>
      <c r="AA16" s="45">
        <v>1</v>
      </c>
      <c r="AB16" s="45">
        <v>0</v>
      </c>
      <c r="AC16" s="45">
        <v>1</v>
      </c>
      <c r="AD16" s="45">
        <v>1</v>
      </c>
      <c r="AE16" s="45">
        <v>0</v>
      </c>
      <c r="AF16" s="45">
        <v>1</v>
      </c>
      <c r="AG16" s="45">
        <v>0</v>
      </c>
      <c r="AH16" s="45">
        <v>0</v>
      </c>
      <c r="AI16" s="45">
        <v>0</v>
      </c>
      <c r="AJ16" s="33">
        <f t="shared" si="0"/>
        <v>73.417721518987349</v>
      </c>
      <c r="AK16" s="32" t="str">
        <f>IF(AND(AJ16&lt;=100,AJ16&gt;=80),"Ótimo",IF(AND(AJ16&lt;=79,AJ16&gt;=60),"Bom",IF(AND(AJ16&lt;=59,AJ16&gt;=40),"Regular",IF(AND(AJ16&lt;=39,AJ16&gt;=20),"Ruim",IF(AND(AJ16&lt;=19,AJ16&gt;=0),"Péssimo","")))))</f>
        <v>Bom</v>
      </c>
      <c r="AL16" s="34"/>
    </row>
    <row r="17" spans="1:38" s="32" customFormat="1" x14ac:dyDescent="0.35">
      <c r="A17" s="31" t="s">
        <v>81</v>
      </c>
      <c r="B17" s="45">
        <v>1</v>
      </c>
      <c r="C17" s="45">
        <v>0</v>
      </c>
      <c r="D17" s="45">
        <v>0</v>
      </c>
      <c r="E17" s="45">
        <v>0</v>
      </c>
      <c r="F17" s="45">
        <v>1</v>
      </c>
      <c r="G17" s="45">
        <v>1</v>
      </c>
      <c r="H17" s="45">
        <v>1</v>
      </c>
      <c r="I17" s="45">
        <v>1</v>
      </c>
      <c r="J17" s="45">
        <v>0</v>
      </c>
      <c r="K17" s="45">
        <v>1</v>
      </c>
      <c r="L17" s="45">
        <v>0</v>
      </c>
      <c r="M17" s="45">
        <v>0</v>
      </c>
      <c r="N17" s="45">
        <v>1</v>
      </c>
      <c r="O17" s="45">
        <v>1</v>
      </c>
      <c r="P17" s="45">
        <v>1</v>
      </c>
      <c r="Q17" s="45">
        <v>0</v>
      </c>
      <c r="R17" s="45">
        <v>1</v>
      </c>
      <c r="S17" s="45">
        <v>1</v>
      </c>
      <c r="T17" s="45">
        <v>1</v>
      </c>
      <c r="U17" s="45">
        <v>1</v>
      </c>
      <c r="V17" s="45">
        <v>1</v>
      </c>
      <c r="W17" s="45">
        <v>1</v>
      </c>
      <c r="X17" s="45">
        <v>1</v>
      </c>
      <c r="Y17" s="45">
        <v>1</v>
      </c>
      <c r="Z17" s="45">
        <v>1</v>
      </c>
      <c r="AA17" s="45">
        <v>1</v>
      </c>
      <c r="AB17" s="45">
        <v>1</v>
      </c>
      <c r="AC17" s="45">
        <v>1</v>
      </c>
      <c r="AD17" s="45">
        <v>1</v>
      </c>
      <c r="AE17" s="45">
        <v>1</v>
      </c>
      <c r="AF17" s="45">
        <v>1</v>
      </c>
      <c r="AG17" s="45">
        <v>1</v>
      </c>
      <c r="AH17" s="45">
        <v>1</v>
      </c>
      <c r="AI17" s="45">
        <v>0</v>
      </c>
      <c r="AJ17" s="33">
        <f t="shared" si="0"/>
        <v>70.886075949367083</v>
      </c>
      <c r="AK17" s="32" t="str">
        <f>IF(AND(AJ17&lt;=100,AJ17&gt;=80),"Ótimo",IF(AND(AJ17&lt;=79,AJ17&gt;=60),"Bom",IF(AND(AJ17&lt;=59.99,AJ17&gt;=40),"Regular",IF(AND(AJ17&lt;=39,AJ17&gt;=20),"Ruim",IF(AND(AJ17&lt;=19,AJ17&gt;=0),"Péssimo","")))))</f>
        <v>Bom</v>
      </c>
      <c r="AL17" s="34"/>
    </row>
    <row r="18" spans="1:38" s="32" customFormat="1" x14ac:dyDescent="0.35">
      <c r="A18" s="31" t="s">
        <v>100</v>
      </c>
      <c r="B18" s="45">
        <v>1</v>
      </c>
      <c r="C18" s="45">
        <v>1</v>
      </c>
      <c r="D18" s="45">
        <v>1</v>
      </c>
      <c r="E18" s="45">
        <v>1</v>
      </c>
      <c r="F18" s="45">
        <v>0</v>
      </c>
      <c r="G18" s="45">
        <v>0.5</v>
      </c>
      <c r="H18" s="45">
        <v>1</v>
      </c>
      <c r="I18" s="45">
        <v>1</v>
      </c>
      <c r="J18" s="45">
        <v>1</v>
      </c>
      <c r="K18" s="45">
        <v>1</v>
      </c>
      <c r="L18" s="45">
        <v>1</v>
      </c>
      <c r="M18" s="45">
        <v>1</v>
      </c>
      <c r="N18" s="45">
        <v>1</v>
      </c>
      <c r="O18" s="45">
        <v>1</v>
      </c>
      <c r="P18" s="45">
        <v>1</v>
      </c>
      <c r="Q18" s="45">
        <v>1</v>
      </c>
      <c r="R18" s="45">
        <v>0</v>
      </c>
      <c r="S18" s="45">
        <v>0</v>
      </c>
      <c r="T18" s="45">
        <v>1</v>
      </c>
      <c r="U18" s="45">
        <v>1</v>
      </c>
      <c r="V18" s="45">
        <v>0</v>
      </c>
      <c r="W18" s="45">
        <v>0</v>
      </c>
      <c r="X18" s="45">
        <v>1</v>
      </c>
      <c r="Y18" s="45">
        <v>1</v>
      </c>
      <c r="Z18" s="45">
        <v>1</v>
      </c>
      <c r="AA18" s="45">
        <v>1</v>
      </c>
      <c r="AB18" s="45">
        <v>1</v>
      </c>
      <c r="AC18" s="45">
        <v>1</v>
      </c>
      <c r="AD18" s="45">
        <v>0</v>
      </c>
      <c r="AE18" s="45">
        <v>0</v>
      </c>
      <c r="AF18" s="45">
        <v>1</v>
      </c>
      <c r="AG18" s="45">
        <v>0</v>
      </c>
      <c r="AH18" s="45">
        <v>0</v>
      </c>
      <c r="AI18" s="45">
        <v>0</v>
      </c>
      <c r="AJ18" s="33">
        <f t="shared" si="0"/>
        <v>70.886075949367083</v>
      </c>
      <c r="AK18" s="32" t="str">
        <f>IF(AND(AJ18&lt;=100,AJ18&gt;=80),"Ótimo",IF(AND(AJ18&lt;=79,AJ18&gt;=60),"Bom",IF(AND(AJ18&lt;=59,AJ18&gt;=40),"Regular",IF(AND(AJ18&lt;=39,AJ18&gt;=20),"Ruim",IF(AND(AJ18&lt;=19,AJ18&gt;=0),"Péssimo","")))))</f>
        <v>Bom</v>
      </c>
      <c r="AL18" s="34"/>
    </row>
    <row r="19" spans="1:38" s="32" customFormat="1" x14ac:dyDescent="0.35">
      <c r="A19" s="31" t="s">
        <v>88</v>
      </c>
      <c r="B19" s="45">
        <v>1</v>
      </c>
      <c r="C19" s="45">
        <v>1</v>
      </c>
      <c r="D19" s="45">
        <v>1</v>
      </c>
      <c r="E19" s="45">
        <v>0.5</v>
      </c>
      <c r="F19" s="45">
        <v>0</v>
      </c>
      <c r="G19" s="45">
        <v>0.5</v>
      </c>
      <c r="H19" s="45">
        <v>1</v>
      </c>
      <c r="I19" s="45">
        <v>1</v>
      </c>
      <c r="J19" s="45">
        <v>0</v>
      </c>
      <c r="K19" s="45">
        <v>1</v>
      </c>
      <c r="L19" s="45">
        <v>0</v>
      </c>
      <c r="M19" s="45">
        <v>0</v>
      </c>
      <c r="N19" s="45">
        <v>0</v>
      </c>
      <c r="O19" s="45">
        <v>1</v>
      </c>
      <c r="P19" s="45">
        <v>1</v>
      </c>
      <c r="Q19" s="45">
        <v>1</v>
      </c>
      <c r="R19" s="45">
        <v>1</v>
      </c>
      <c r="S19" s="45">
        <v>0</v>
      </c>
      <c r="T19" s="45">
        <v>1</v>
      </c>
      <c r="U19" s="45">
        <v>1</v>
      </c>
      <c r="V19" s="45">
        <v>1</v>
      </c>
      <c r="W19" s="45">
        <v>0</v>
      </c>
      <c r="X19" s="45">
        <v>1</v>
      </c>
      <c r="Y19" s="45">
        <v>1</v>
      </c>
      <c r="Z19" s="45">
        <v>1</v>
      </c>
      <c r="AA19" s="45">
        <v>1</v>
      </c>
      <c r="AB19" s="45">
        <v>0</v>
      </c>
      <c r="AC19" s="45">
        <v>1</v>
      </c>
      <c r="AD19" s="45">
        <v>1</v>
      </c>
      <c r="AE19" s="45">
        <v>1</v>
      </c>
      <c r="AF19" s="45">
        <v>1</v>
      </c>
      <c r="AG19" s="45">
        <v>0</v>
      </c>
      <c r="AH19" s="45">
        <v>0</v>
      </c>
      <c r="AI19" s="45">
        <v>0</v>
      </c>
      <c r="AJ19" s="33">
        <f t="shared" si="0"/>
        <v>67.088607594936718</v>
      </c>
      <c r="AK19" s="32" t="str">
        <f>IF(AND(AJ19&lt;=100,AJ19&gt;=80),"Ótimo",IF(AND(AJ19&lt;=79,AJ19&gt;=60),"Bom",IF(AND(AJ19&lt;=59,AJ19&gt;=40),"Regular",IF(AND(AJ19&lt;=39,AJ19&gt;=20),"Ruim",IF(AND(AJ19&lt;=19,AJ19&gt;=0),"Péssimo","")))))</f>
        <v>Bom</v>
      </c>
      <c r="AL19" s="34"/>
    </row>
    <row r="20" spans="1:38" s="32" customFormat="1" x14ac:dyDescent="0.35">
      <c r="A20" s="31" t="s">
        <v>87</v>
      </c>
      <c r="B20" s="45">
        <v>1</v>
      </c>
      <c r="C20" s="45">
        <v>1</v>
      </c>
      <c r="D20" s="45">
        <v>0</v>
      </c>
      <c r="E20" s="45">
        <v>0.5</v>
      </c>
      <c r="F20" s="45">
        <v>1</v>
      </c>
      <c r="G20" s="45">
        <v>0</v>
      </c>
      <c r="H20" s="45">
        <v>0</v>
      </c>
      <c r="I20" s="45">
        <v>1</v>
      </c>
      <c r="J20" s="45">
        <v>0</v>
      </c>
      <c r="K20" s="45">
        <v>1</v>
      </c>
      <c r="L20" s="45">
        <v>0</v>
      </c>
      <c r="M20" s="45">
        <v>0</v>
      </c>
      <c r="N20" s="45">
        <v>0</v>
      </c>
      <c r="O20" s="45">
        <v>1</v>
      </c>
      <c r="P20" s="45">
        <v>1</v>
      </c>
      <c r="Q20" s="45">
        <v>1</v>
      </c>
      <c r="R20" s="45">
        <v>1</v>
      </c>
      <c r="S20" s="45">
        <v>0</v>
      </c>
      <c r="T20" s="45">
        <v>1</v>
      </c>
      <c r="U20" s="45">
        <v>1</v>
      </c>
      <c r="V20" s="45">
        <v>1</v>
      </c>
      <c r="W20" s="45">
        <v>1</v>
      </c>
      <c r="X20" s="45">
        <v>1</v>
      </c>
      <c r="Y20" s="45">
        <v>1</v>
      </c>
      <c r="Z20" s="45">
        <v>0</v>
      </c>
      <c r="AA20" s="45">
        <v>1</v>
      </c>
      <c r="AB20" s="45">
        <v>0</v>
      </c>
      <c r="AC20" s="45">
        <v>1</v>
      </c>
      <c r="AD20" s="45">
        <v>1</v>
      </c>
      <c r="AE20" s="45">
        <v>1</v>
      </c>
      <c r="AF20" s="45">
        <v>0</v>
      </c>
      <c r="AG20" s="45">
        <v>1</v>
      </c>
      <c r="AH20" s="45">
        <v>1</v>
      </c>
      <c r="AI20" s="45">
        <v>0</v>
      </c>
      <c r="AJ20" s="33">
        <f t="shared" si="0"/>
        <v>64.556962025316452</v>
      </c>
      <c r="AK20" s="32" t="str">
        <f>IF(AND(AJ20&lt;=100,AJ20&gt;=80),"Ótimo",IF(AND(AJ20&lt;=79,AJ20&gt;=60),"Bom",IF(AND(AJ20&lt;=59,AJ20&gt;=40),"Regular",IF(AND(AJ20&lt;=39,AJ20&gt;=20),"Ruim",IF(AND(AJ20&lt;=19,AJ20&gt;=0),"Péssimo","")))))</f>
        <v>Bom</v>
      </c>
      <c r="AL20" s="34"/>
    </row>
    <row r="21" spans="1:38" s="32" customFormat="1" x14ac:dyDescent="0.35">
      <c r="A21" s="31" t="s">
        <v>101</v>
      </c>
      <c r="B21" s="45">
        <v>1</v>
      </c>
      <c r="C21" s="45">
        <v>1</v>
      </c>
      <c r="D21" s="45">
        <v>1</v>
      </c>
      <c r="E21" s="45">
        <v>0.5</v>
      </c>
      <c r="F21" s="45">
        <v>0</v>
      </c>
      <c r="G21" s="45">
        <v>0</v>
      </c>
      <c r="H21" s="45">
        <v>0</v>
      </c>
      <c r="I21" s="45">
        <v>1</v>
      </c>
      <c r="J21" s="45">
        <v>0</v>
      </c>
      <c r="K21" s="45">
        <v>0</v>
      </c>
      <c r="L21" s="45">
        <v>0</v>
      </c>
      <c r="M21" s="45">
        <v>0</v>
      </c>
      <c r="N21" s="45">
        <v>0</v>
      </c>
      <c r="O21" s="45">
        <v>1</v>
      </c>
      <c r="P21" s="45">
        <v>1</v>
      </c>
      <c r="Q21" s="45">
        <v>1</v>
      </c>
      <c r="R21" s="45">
        <v>1</v>
      </c>
      <c r="S21" s="45">
        <v>0</v>
      </c>
      <c r="T21" s="45">
        <v>1</v>
      </c>
      <c r="U21" s="45">
        <v>1</v>
      </c>
      <c r="V21" s="45">
        <v>1</v>
      </c>
      <c r="W21" s="45">
        <v>1</v>
      </c>
      <c r="X21" s="45">
        <v>1</v>
      </c>
      <c r="Y21" s="45">
        <v>1</v>
      </c>
      <c r="Z21" s="45">
        <v>1</v>
      </c>
      <c r="AA21" s="45">
        <v>1</v>
      </c>
      <c r="AB21" s="45">
        <v>0</v>
      </c>
      <c r="AC21" s="45">
        <v>1</v>
      </c>
      <c r="AD21" s="45">
        <v>1</v>
      </c>
      <c r="AE21" s="45">
        <v>1</v>
      </c>
      <c r="AF21" s="45">
        <v>1</v>
      </c>
      <c r="AG21" s="45">
        <v>0</v>
      </c>
      <c r="AH21" s="45">
        <v>1</v>
      </c>
      <c r="AI21" s="45">
        <v>0</v>
      </c>
      <c r="AJ21" s="33">
        <f t="shared" si="0"/>
        <v>63.291139240506332</v>
      </c>
      <c r="AK21" s="32" t="str">
        <f>IF(AND(AJ21&lt;=100,AJ21&gt;=80),"Ótimo",IF(AND(AJ21&lt;=79,AJ21&gt;=60),"Bom",IF(AND(AJ21&lt;=59.9,AJ21&gt;=40),"Regular",IF(AND(AJ21&lt;=39,AJ21&gt;=20),"Ruim",IF(AND(AJ21&lt;=19,AJ21&gt;=0),"Péssimo","")))))</f>
        <v>Bom</v>
      </c>
      <c r="AL21" s="34"/>
    </row>
    <row r="22" spans="1:38" s="32" customFormat="1" x14ac:dyDescent="0.35">
      <c r="A22" s="31" t="s">
        <v>96</v>
      </c>
      <c r="B22" s="45">
        <v>1</v>
      </c>
      <c r="C22" s="45">
        <v>1</v>
      </c>
      <c r="D22" s="45">
        <v>1</v>
      </c>
      <c r="E22" s="45">
        <v>0.5</v>
      </c>
      <c r="F22" s="45">
        <v>1</v>
      </c>
      <c r="G22" s="45">
        <v>0</v>
      </c>
      <c r="H22" s="45">
        <v>0</v>
      </c>
      <c r="I22" s="45">
        <v>1</v>
      </c>
      <c r="J22" s="45">
        <v>0</v>
      </c>
      <c r="K22" s="45">
        <v>1</v>
      </c>
      <c r="L22" s="45">
        <v>0</v>
      </c>
      <c r="M22" s="45">
        <v>0</v>
      </c>
      <c r="N22" s="45">
        <v>1</v>
      </c>
      <c r="O22" s="45">
        <v>1</v>
      </c>
      <c r="P22" s="45">
        <v>1</v>
      </c>
      <c r="Q22" s="45">
        <v>1</v>
      </c>
      <c r="R22" s="45">
        <v>0</v>
      </c>
      <c r="S22" s="45">
        <v>0</v>
      </c>
      <c r="T22" s="45">
        <v>1</v>
      </c>
      <c r="U22" s="45">
        <v>1</v>
      </c>
      <c r="V22" s="45">
        <v>1</v>
      </c>
      <c r="W22" s="45">
        <v>0</v>
      </c>
      <c r="X22" s="45">
        <v>1</v>
      </c>
      <c r="Y22" s="45">
        <v>0</v>
      </c>
      <c r="Z22" s="45">
        <v>0</v>
      </c>
      <c r="AA22" s="45">
        <v>1</v>
      </c>
      <c r="AB22" s="45">
        <v>0</v>
      </c>
      <c r="AC22" s="45">
        <v>1</v>
      </c>
      <c r="AD22" s="45">
        <v>1</v>
      </c>
      <c r="AE22" s="45">
        <v>0</v>
      </c>
      <c r="AF22" s="45">
        <v>1</v>
      </c>
      <c r="AG22" s="45">
        <v>0</v>
      </c>
      <c r="AH22" s="45">
        <v>0</v>
      </c>
      <c r="AI22" s="45">
        <v>0</v>
      </c>
      <c r="AJ22" s="33">
        <f t="shared" si="0"/>
        <v>60.75949367088608</v>
      </c>
      <c r="AK22" s="32" t="str">
        <f>IF(AND(AJ22&lt;=100,AJ22&gt;=80),"Ótimo",IF(AND(AJ22&lt;=79,AJ22&gt;=60),"Bom",IF(AND(AJ22&lt;=59,AJ22&gt;=40),"Regular",IF(AND(AJ22&lt;=39,AJ22&gt;=20),"Ruim",IF(AND(AJ22&lt;=19,AJ22&gt;=0),"Péssimo","")))))</f>
        <v>Bom</v>
      </c>
      <c r="AL22" s="34"/>
    </row>
    <row r="23" spans="1:38" s="32" customFormat="1" x14ac:dyDescent="0.35">
      <c r="A23" s="31" t="s">
        <v>89</v>
      </c>
      <c r="B23" s="45">
        <v>1</v>
      </c>
      <c r="C23" s="45">
        <v>1</v>
      </c>
      <c r="D23" s="45">
        <v>1</v>
      </c>
      <c r="E23" s="45">
        <v>1</v>
      </c>
      <c r="F23" s="45">
        <v>1</v>
      </c>
      <c r="G23" s="45">
        <v>0.5</v>
      </c>
      <c r="H23" s="45">
        <v>1</v>
      </c>
      <c r="I23" s="45">
        <v>1</v>
      </c>
      <c r="J23" s="45">
        <v>1</v>
      </c>
      <c r="K23" s="45">
        <v>1</v>
      </c>
      <c r="L23" s="45">
        <v>0</v>
      </c>
      <c r="M23" s="45">
        <v>0</v>
      </c>
      <c r="N23" s="45">
        <v>1</v>
      </c>
      <c r="O23" s="45">
        <v>0</v>
      </c>
      <c r="P23" s="45">
        <v>1</v>
      </c>
      <c r="Q23" s="45">
        <v>0</v>
      </c>
      <c r="R23" s="45">
        <v>1</v>
      </c>
      <c r="S23" s="45">
        <v>0</v>
      </c>
      <c r="T23" s="45">
        <v>0</v>
      </c>
      <c r="U23" s="45">
        <v>0</v>
      </c>
      <c r="V23" s="45">
        <v>0</v>
      </c>
      <c r="W23" s="45">
        <v>1</v>
      </c>
      <c r="X23" s="45">
        <v>1</v>
      </c>
      <c r="Y23" s="45">
        <v>0</v>
      </c>
      <c r="Z23" s="45">
        <v>0</v>
      </c>
      <c r="AA23" s="45">
        <v>1</v>
      </c>
      <c r="AB23" s="45">
        <v>0</v>
      </c>
      <c r="AC23" s="45">
        <v>1</v>
      </c>
      <c r="AD23" s="45">
        <v>1</v>
      </c>
      <c r="AE23" s="45">
        <v>0</v>
      </c>
      <c r="AF23" s="45">
        <v>1</v>
      </c>
      <c r="AG23" s="45">
        <v>0</v>
      </c>
      <c r="AH23" s="45">
        <v>0</v>
      </c>
      <c r="AI23" s="45">
        <v>0</v>
      </c>
      <c r="AJ23" s="33">
        <f t="shared" si="0"/>
        <v>60.75949367088608</v>
      </c>
      <c r="AK23" s="32" t="str">
        <f>IF(AND(AJ23&lt;=100,AJ23&gt;=80),"Ótimo",IF(AND(AJ23&lt;=79,AJ23&gt;=60),"Bom",IF(AND(AJ23&lt;=59,AJ23&gt;=40),"Regular",IF(AND(AJ23&lt;=39.99,AJ23&gt;=20),"Ruim",IF(AND(AJ23&lt;=19,AJ23&gt;=0),"Péssimo","")))))</f>
        <v>Bom</v>
      </c>
      <c r="AL23" s="34"/>
    </row>
    <row r="24" spans="1:38" s="32" customFormat="1" x14ac:dyDescent="0.35">
      <c r="A24" s="31" t="s">
        <v>103</v>
      </c>
      <c r="B24" s="45">
        <v>1</v>
      </c>
      <c r="C24" s="45">
        <v>1</v>
      </c>
      <c r="D24" s="45">
        <v>1</v>
      </c>
      <c r="E24" s="45">
        <v>0.5</v>
      </c>
      <c r="F24" s="45">
        <v>0</v>
      </c>
      <c r="G24" s="45">
        <v>0</v>
      </c>
      <c r="H24" s="45">
        <v>0</v>
      </c>
      <c r="I24" s="45">
        <v>0</v>
      </c>
      <c r="J24" s="45">
        <v>0</v>
      </c>
      <c r="K24" s="45">
        <v>1</v>
      </c>
      <c r="L24" s="45">
        <v>0</v>
      </c>
      <c r="M24" s="45">
        <v>0</v>
      </c>
      <c r="N24" s="45">
        <v>1</v>
      </c>
      <c r="O24" s="45">
        <v>0</v>
      </c>
      <c r="P24" s="45">
        <v>1</v>
      </c>
      <c r="Q24" s="45">
        <v>1</v>
      </c>
      <c r="R24" s="45">
        <v>1</v>
      </c>
      <c r="S24" s="45">
        <v>0</v>
      </c>
      <c r="T24" s="45">
        <v>1</v>
      </c>
      <c r="U24" s="45">
        <v>1</v>
      </c>
      <c r="V24" s="45">
        <v>0</v>
      </c>
      <c r="W24" s="45">
        <v>1</v>
      </c>
      <c r="X24" s="45">
        <v>1</v>
      </c>
      <c r="Y24" s="45">
        <v>1</v>
      </c>
      <c r="Z24" s="45">
        <v>0</v>
      </c>
      <c r="AA24" s="45">
        <v>1</v>
      </c>
      <c r="AB24" s="45">
        <v>0</v>
      </c>
      <c r="AC24" s="45">
        <v>1</v>
      </c>
      <c r="AD24" s="45">
        <v>0</v>
      </c>
      <c r="AE24" s="45">
        <v>0</v>
      </c>
      <c r="AF24" s="45">
        <v>1</v>
      </c>
      <c r="AG24" s="45">
        <v>1</v>
      </c>
      <c r="AH24" s="45">
        <v>0</v>
      </c>
      <c r="AI24" s="45">
        <v>0</v>
      </c>
      <c r="AJ24" s="33">
        <f t="shared" si="0"/>
        <v>54.430379746835442</v>
      </c>
      <c r="AK24" s="32" t="str">
        <f>IF(AND(AJ24&lt;=100,AJ24&gt;=80),"Ótimo",IF(AND(AJ24&lt;=79,AJ24&gt;=60),"Bom",IF(AND(AJ24&lt;=59,AJ24&gt;=40),"Regular",IF(AND(AJ24&lt;=39,AJ24&gt;=20),"Ruim",IF(AND(AJ24&lt;=19,AJ24&gt;=0),"Péssimo","")))))</f>
        <v>Regular</v>
      </c>
      <c r="AL24" s="34"/>
    </row>
    <row r="25" spans="1:38" s="32" customFormat="1" x14ac:dyDescent="0.35">
      <c r="A25" s="35" t="s">
        <v>95</v>
      </c>
      <c r="B25" s="45">
        <v>0</v>
      </c>
      <c r="C25" s="45">
        <v>1</v>
      </c>
      <c r="D25" s="45">
        <v>1</v>
      </c>
      <c r="E25" s="45">
        <v>0</v>
      </c>
      <c r="F25" s="45">
        <v>0</v>
      </c>
      <c r="G25" s="45">
        <v>0.5</v>
      </c>
      <c r="H25" s="45">
        <v>1</v>
      </c>
      <c r="I25" s="45">
        <v>0</v>
      </c>
      <c r="J25" s="45">
        <v>0</v>
      </c>
      <c r="K25" s="45">
        <v>1</v>
      </c>
      <c r="L25" s="45">
        <v>0</v>
      </c>
      <c r="M25" s="45">
        <v>1</v>
      </c>
      <c r="N25" s="45">
        <v>1</v>
      </c>
      <c r="O25" s="45">
        <v>0</v>
      </c>
      <c r="P25" s="45">
        <v>0</v>
      </c>
      <c r="Q25" s="45">
        <v>1</v>
      </c>
      <c r="R25" s="45">
        <v>1</v>
      </c>
      <c r="S25" s="45">
        <v>0</v>
      </c>
      <c r="T25" s="45">
        <v>1</v>
      </c>
      <c r="U25" s="45">
        <v>0</v>
      </c>
      <c r="V25" s="45">
        <v>0</v>
      </c>
      <c r="W25" s="45">
        <v>0</v>
      </c>
      <c r="X25" s="45">
        <v>1</v>
      </c>
      <c r="Y25" s="45">
        <v>1</v>
      </c>
      <c r="Z25" s="45">
        <v>0</v>
      </c>
      <c r="AA25" s="45">
        <v>1</v>
      </c>
      <c r="AB25" s="45">
        <v>0</v>
      </c>
      <c r="AC25" s="45">
        <v>1</v>
      </c>
      <c r="AD25" s="45">
        <v>1</v>
      </c>
      <c r="AE25" s="45">
        <v>1</v>
      </c>
      <c r="AF25" s="45">
        <v>1</v>
      </c>
      <c r="AG25" s="45">
        <v>0</v>
      </c>
      <c r="AH25" s="45">
        <v>0</v>
      </c>
      <c r="AI25" s="45">
        <v>0</v>
      </c>
      <c r="AJ25" s="33">
        <f t="shared" si="0"/>
        <v>45.569620253164558</v>
      </c>
      <c r="AK25" s="32" t="str">
        <f>IF(AND(AJ25&lt;=100,AJ25&gt;=80),"Ótimo",IF(AND(AJ25&lt;=79,AJ25&gt;=60),"Bom",IF(AND(AJ25&lt;=59,AJ25&gt;=40),"Regular",IF(AND(AJ25&lt;=39.99,AJ25&gt;=20),"Ruim",IF(AND(AJ25&lt;=19,AJ25&gt;=0),"Péssimo","")))))</f>
        <v>Regular</v>
      </c>
      <c r="AL25" s="34"/>
    </row>
    <row r="26" spans="1:38" s="32" customFormat="1" x14ac:dyDescent="0.35">
      <c r="A26" s="31" t="s">
        <v>93</v>
      </c>
      <c r="B26" s="45">
        <v>1</v>
      </c>
      <c r="C26" s="45">
        <v>1</v>
      </c>
      <c r="D26" s="45">
        <v>1</v>
      </c>
      <c r="E26" s="45">
        <v>0.5</v>
      </c>
      <c r="F26" s="45">
        <v>1</v>
      </c>
      <c r="G26" s="45">
        <v>0</v>
      </c>
      <c r="H26" s="45">
        <v>0</v>
      </c>
      <c r="I26" s="45">
        <v>0</v>
      </c>
      <c r="J26" s="45">
        <v>0</v>
      </c>
      <c r="K26" s="45">
        <v>0</v>
      </c>
      <c r="L26" s="45">
        <v>0</v>
      </c>
      <c r="M26" s="45">
        <v>0</v>
      </c>
      <c r="N26" s="45">
        <v>0</v>
      </c>
      <c r="O26" s="45">
        <v>0</v>
      </c>
      <c r="P26" s="45">
        <v>0</v>
      </c>
      <c r="Q26" s="45">
        <v>0</v>
      </c>
      <c r="R26" s="45">
        <v>1</v>
      </c>
      <c r="S26" s="45">
        <v>0</v>
      </c>
      <c r="T26" s="45">
        <v>1</v>
      </c>
      <c r="U26" s="45">
        <v>1</v>
      </c>
      <c r="V26" s="45">
        <v>0</v>
      </c>
      <c r="W26" s="45">
        <v>0</v>
      </c>
      <c r="X26" s="45">
        <v>1</v>
      </c>
      <c r="Y26" s="45">
        <v>1</v>
      </c>
      <c r="Z26" s="45">
        <v>1</v>
      </c>
      <c r="AA26" s="45">
        <v>1</v>
      </c>
      <c r="AB26" s="45">
        <v>0</v>
      </c>
      <c r="AC26" s="45">
        <v>1</v>
      </c>
      <c r="AD26" s="45">
        <v>1</v>
      </c>
      <c r="AE26" s="45">
        <v>0</v>
      </c>
      <c r="AF26" s="45">
        <v>1</v>
      </c>
      <c r="AG26" s="45">
        <v>0</v>
      </c>
      <c r="AH26" s="45">
        <v>0</v>
      </c>
      <c r="AI26" s="45">
        <v>0</v>
      </c>
      <c r="AJ26" s="33">
        <f t="shared" si="0"/>
        <v>43.037974683544306</v>
      </c>
      <c r="AK26" s="32" t="str">
        <f>IF(AND(AJ26&lt;=100,AJ26&gt;=80),"Ótimo",IF(AND(AJ26&lt;=79,AJ26&gt;=60),"Bom",IF(AND(AJ26&lt;=59,AJ26&gt;=40),"Regular",IF(AND(AJ26&lt;=39,AJ26&gt;=20),"Ruim",IF(AND(AJ26&lt;=19,AJ26&gt;=0),"Péssimo","")))))</f>
        <v>Regular</v>
      </c>
      <c r="AL26" s="34"/>
    </row>
    <row r="27" spans="1:38" s="32" customFormat="1" x14ac:dyDescent="0.35">
      <c r="A27" s="31" t="s">
        <v>94</v>
      </c>
      <c r="B27" s="45">
        <v>1</v>
      </c>
      <c r="C27" s="45">
        <v>0</v>
      </c>
      <c r="D27" s="45">
        <v>0</v>
      </c>
      <c r="E27" s="45">
        <v>0</v>
      </c>
      <c r="F27" s="45">
        <v>0</v>
      </c>
      <c r="G27" s="45">
        <v>0</v>
      </c>
      <c r="H27" s="45">
        <v>0</v>
      </c>
      <c r="I27" s="45">
        <v>1</v>
      </c>
      <c r="J27" s="45">
        <v>0</v>
      </c>
      <c r="K27" s="45">
        <v>1</v>
      </c>
      <c r="L27" s="45">
        <v>0</v>
      </c>
      <c r="M27" s="45">
        <v>1</v>
      </c>
      <c r="N27" s="45">
        <v>1</v>
      </c>
      <c r="O27" s="45">
        <v>1</v>
      </c>
      <c r="P27" s="45">
        <v>1</v>
      </c>
      <c r="Q27" s="45">
        <v>1</v>
      </c>
      <c r="R27" s="45">
        <v>0</v>
      </c>
      <c r="S27" s="45">
        <v>0</v>
      </c>
      <c r="T27" s="45">
        <v>1</v>
      </c>
      <c r="U27" s="45">
        <v>1</v>
      </c>
      <c r="V27" s="45">
        <v>0</v>
      </c>
      <c r="W27" s="45">
        <v>0</v>
      </c>
      <c r="X27" s="45">
        <v>1</v>
      </c>
      <c r="Y27" s="45">
        <v>1</v>
      </c>
      <c r="Z27" s="45">
        <v>1</v>
      </c>
      <c r="AA27" s="45">
        <v>1</v>
      </c>
      <c r="AB27" s="45">
        <v>0</v>
      </c>
      <c r="AC27" s="45">
        <v>0</v>
      </c>
      <c r="AD27" s="45">
        <v>1</v>
      </c>
      <c r="AE27" s="45">
        <v>0</v>
      </c>
      <c r="AF27" s="45">
        <v>0</v>
      </c>
      <c r="AG27" s="45">
        <v>0</v>
      </c>
      <c r="AH27" s="45">
        <v>0</v>
      </c>
      <c r="AI27" s="45">
        <v>0</v>
      </c>
      <c r="AJ27" s="33">
        <f t="shared" si="0"/>
        <v>43.037974683544306</v>
      </c>
      <c r="AK27" s="32" t="str">
        <f>IF(AND(AJ27&lt;=100,AJ27&gt;=80),"Ótimo",IF(AND(AJ27&lt;=79,AJ27&gt;=60),"Bom",IF(AND(AJ27&lt;=59,AJ27&gt;=40),"Regular",IF(AND(AJ27&lt;=39.99,AJ27&gt;=20),"Ruim",IF(AND(AJ27&lt;=19,AJ27&gt;=0),"Péssimo","")))))</f>
        <v>Regular</v>
      </c>
      <c r="AL27" s="34"/>
    </row>
    <row r="28" spans="1:38" s="32" customFormat="1" x14ac:dyDescent="0.35">
      <c r="A28" s="31" t="s">
        <v>97</v>
      </c>
      <c r="B28" s="45">
        <v>1</v>
      </c>
      <c r="C28" s="45">
        <v>0</v>
      </c>
      <c r="D28" s="45">
        <v>0</v>
      </c>
      <c r="E28" s="45">
        <v>0.5</v>
      </c>
      <c r="F28" s="45">
        <v>0</v>
      </c>
      <c r="G28" s="45">
        <v>0.5</v>
      </c>
      <c r="H28" s="45">
        <v>0</v>
      </c>
      <c r="I28" s="45">
        <v>0</v>
      </c>
      <c r="J28" s="45">
        <v>0</v>
      </c>
      <c r="K28" s="45">
        <v>1</v>
      </c>
      <c r="L28" s="45">
        <v>0</v>
      </c>
      <c r="M28" s="45">
        <v>1</v>
      </c>
      <c r="N28" s="45">
        <v>1</v>
      </c>
      <c r="O28" s="45">
        <v>1</v>
      </c>
      <c r="P28" s="45">
        <v>1</v>
      </c>
      <c r="Q28" s="45">
        <v>0</v>
      </c>
      <c r="R28" s="45">
        <v>0</v>
      </c>
      <c r="S28" s="45">
        <v>0</v>
      </c>
      <c r="T28" s="45">
        <v>1</v>
      </c>
      <c r="U28" s="45">
        <v>1</v>
      </c>
      <c r="V28" s="45">
        <v>0</v>
      </c>
      <c r="W28" s="45">
        <v>0</v>
      </c>
      <c r="X28" s="45">
        <v>0</v>
      </c>
      <c r="Y28" s="45">
        <v>1</v>
      </c>
      <c r="Z28" s="45">
        <v>0</v>
      </c>
      <c r="AA28" s="45">
        <v>1</v>
      </c>
      <c r="AB28" s="45">
        <v>0</v>
      </c>
      <c r="AC28" s="45">
        <v>1</v>
      </c>
      <c r="AD28" s="45">
        <v>0</v>
      </c>
      <c r="AE28" s="45">
        <v>1</v>
      </c>
      <c r="AF28" s="45">
        <v>1</v>
      </c>
      <c r="AG28" s="45">
        <v>0</v>
      </c>
      <c r="AH28" s="45">
        <v>1</v>
      </c>
      <c r="AI28" s="45">
        <v>0</v>
      </c>
      <c r="AJ28" s="33">
        <f t="shared" si="0"/>
        <v>40.506329113924053</v>
      </c>
      <c r="AK28" s="32" t="str">
        <f>IF(AND(AJ28&lt;=100,AJ28&gt;=80),"Ótimo",IF(AND(AJ28&lt;=79,AJ28&gt;=60),"Bom",IF(AND(AJ28&lt;=59,AJ28&gt;=40),"Regular",IF(AND(AJ28&lt;=39,AJ28&gt;=20),"Ruim",IF(AND(AJ28&lt;=19,AJ28&gt;=0),"Péssimo","")))))</f>
        <v>Regular</v>
      </c>
      <c r="AL28" s="34"/>
    </row>
    <row r="29" spans="1:38" s="32" customFormat="1" x14ac:dyDescent="0.35">
      <c r="A29" s="31" t="s">
        <v>92</v>
      </c>
      <c r="B29" s="45">
        <v>1</v>
      </c>
      <c r="C29" s="45">
        <v>0</v>
      </c>
      <c r="D29" s="45">
        <v>0</v>
      </c>
      <c r="E29" s="45">
        <v>0</v>
      </c>
      <c r="F29" s="45">
        <v>0</v>
      </c>
      <c r="G29" s="45">
        <v>0.5</v>
      </c>
      <c r="H29" s="45">
        <v>1</v>
      </c>
      <c r="I29" s="45">
        <v>1</v>
      </c>
      <c r="J29" s="45">
        <v>0</v>
      </c>
      <c r="K29" s="45">
        <v>0</v>
      </c>
      <c r="L29" s="45">
        <v>0</v>
      </c>
      <c r="M29" s="45">
        <v>0</v>
      </c>
      <c r="N29" s="45">
        <v>0</v>
      </c>
      <c r="O29" s="45">
        <v>1</v>
      </c>
      <c r="P29" s="45">
        <v>1</v>
      </c>
      <c r="Q29" s="45">
        <v>1</v>
      </c>
      <c r="R29" s="45">
        <v>0</v>
      </c>
      <c r="S29" s="45">
        <v>0</v>
      </c>
      <c r="T29" s="45">
        <v>1</v>
      </c>
      <c r="U29" s="45">
        <v>0</v>
      </c>
      <c r="V29" s="45">
        <v>0</v>
      </c>
      <c r="W29" s="45">
        <v>0</v>
      </c>
      <c r="X29" s="45">
        <v>1</v>
      </c>
      <c r="Y29" s="45">
        <v>1</v>
      </c>
      <c r="Z29" s="45">
        <v>1</v>
      </c>
      <c r="AA29" s="45">
        <v>1</v>
      </c>
      <c r="AB29" s="45">
        <v>0</v>
      </c>
      <c r="AC29" s="45">
        <v>0</v>
      </c>
      <c r="AD29" s="45">
        <v>1</v>
      </c>
      <c r="AE29" s="45">
        <v>1</v>
      </c>
      <c r="AF29" s="45">
        <v>0</v>
      </c>
      <c r="AG29" s="45">
        <v>0</v>
      </c>
      <c r="AH29" s="45">
        <v>0</v>
      </c>
      <c r="AI29" s="45">
        <v>0</v>
      </c>
      <c r="AJ29" s="33">
        <f t="shared" si="0"/>
        <v>39.24050632911392</v>
      </c>
      <c r="AK29" s="32" t="str">
        <f>IF(AND(AJ29&lt;=100,AJ29&gt;=80),"Ótimo",IF(AND(AJ29&lt;=79,AJ29&gt;=60),"Bom",IF(AND(AJ29&lt;=59,AJ29&gt;=40),"Regular",IF(AND(AJ29&lt;=39.9,AJ29&gt;=20),"Ruim",IF(AND(AJ29&lt;=19,AJ29&gt;=0),"Péssimo","")))))</f>
        <v>Ruim</v>
      </c>
      <c r="AL29" s="34"/>
    </row>
    <row r="30" spans="1:38" s="32" customFormat="1" x14ac:dyDescent="0.35">
      <c r="AJ30" s="33"/>
    </row>
  </sheetData>
  <mergeCells count="14">
    <mergeCell ref="A1:A3"/>
    <mergeCell ref="B1:N1"/>
    <mergeCell ref="O1:S1"/>
    <mergeCell ref="T1:X1"/>
    <mergeCell ref="Y1:AI1"/>
    <mergeCell ref="AF2:AH2"/>
    <mergeCell ref="AK1:AK2"/>
    <mergeCell ref="B2:G2"/>
    <mergeCell ref="H2:N2"/>
    <mergeCell ref="O2:S2"/>
    <mergeCell ref="T2:X2"/>
    <mergeCell ref="Y2:AB2"/>
    <mergeCell ref="AC2:AE2"/>
    <mergeCell ref="AJ1:AJ2"/>
  </mergeCells>
  <conditionalFormatting sqref="AK1">
    <cfRule type="containsText" dxfId="79" priority="16" operator="containsText" text="Péssimo/Opaco">
      <formula>NOT(ISERROR(SEARCH("Péssimo/Opaco",AK1)))</formula>
    </cfRule>
    <cfRule type="containsText" dxfId="78" priority="17" operator="containsText" text="Regular">
      <formula>NOT(ISERROR(SEARCH("Regular",AK1)))</formula>
    </cfRule>
    <cfRule type="containsText" dxfId="77" priority="18" operator="containsText" text="Bom">
      <formula>NOT(ISERROR(SEARCH("Bom",AK1)))</formula>
    </cfRule>
    <cfRule type="containsText" dxfId="76" priority="19" operator="containsText" text="Muito Bom">
      <formula>NOT(ISERROR(SEARCH("Muito Bom",AK1)))</formula>
    </cfRule>
    <cfRule type="containsText" dxfId="75" priority="20" operator="containsText" text="Ótimo/Transparente">
      <formula>NOT(ISERROR(SEARCH("Ótimo/Transparente",AK1)))</formula>
    </cfRule>
  </conditionalFormatting>
  <conditionalFormatting sqref="AK3">
    <cfRule type="containsText" dxfId="74" priority="11" operator="containsText" text="Péssimo/Opaco">
      <formula>NOT(ISERROR(SEARCH("Péssimo/Opaco",AK3)))</formula>
    </cfRule>
    <cfRule type="containsText" dxfId="73" priority="12" operator="containsText" text="Regular">
      <formula>NOT(ISERROR(SEARCH("Regular",AK3)))</formula>
    </cfRule>
    <cfRule type="containsText" dxfId="72" priority="13" operator="containsText" text="Bom">
      <formula>NOT(ISERROR(SEARCH("Bom",AK3)))</formula>
    </cfRule>
    <cfRule type="containsText" dxfId="71" priority="14" operator="containsText" text="Muito Bom">
      <formula>NOT(ISERROR(SEARCH("Muito Bom",AK3)))</formula>
    </cfRule>
    <cfRule type="containsText" dxfId="70" priority="15" operator="containsText" text="Ótimo/Transparente">
      <formula>NOT(ISERROR(SEARCH("Ótimo/Transparente",AK3)))</formula>
    </cfRule>
  </conditionalFormatting>
  <conditionalFormatting sqref="AK30">
    <cfRule type="containsText" dxfId="69" priority="6" operator="containsText" text="Péssimo/Opaco">
      <formula>NOT(ISERROR(SEARCH("Péssimo/Opaco",AK30)))</formula>
    </cfRule>
    <cfRule type="containsText" dxfId="68" priority="7" operator="containsText" text="Regular">
      <formula>NOT(ISERROR(SEARCH("Regular",AK30)))</formula>
    </cfRule>
    <cfRule type="containsText" dxfId="67" priority="8" operator="containsText" text="Bom">
      <formula>NOT(ISERROR(SEARCH("Bom",AK30)))</formula>
    </cfRule>
    <cfRule type="containsText" dxfId="66" priority="9" operator="containsText" text="Muito Bom">
      <formula>NOT(ISERROR(SEARCH("Muito Bom",AK30)))</formula>
    </cfRule>
    <cfRule type="containsText" dxfId="65" priority="10" operator="containsText" text="Ótimo/Transparente">
      <formula>NOT(ISERROR(SEARCH("Ótimo/Transparente",AK30)))</formula>
    </cfRule>
  </conditionalFormatting>
  <conditionalFormatting sqref="AK5:AK29">
    <cfRule type="containsText" dxfId="64" priority="1" operator="containsText" text="Péssimo/Opaco">
      <formula>NOT(ISERROR(SEARCH("Péssimo/Opaco",AK5)))</formula>
    </cfRule>
    <cfRule type="containsText" dxfId="63" priority="2" operator="containsText" text="Regular">
      <formula>NOT(ISERROR(SEARCH("Regular",AK5)))</formula>
    </cfRule>
    <cfRule type="containsText" dxfId="62" priority="3" operator="containsText" text="Bom">
      <formula>NOT(ISERROR(SEARCH("Bom",AK5)))</formula>
    </cfRule>
    <cfRule type="containsText" dxfId="61" priority="4" operator="containsText" text="Muito Bom">
      <formula>NOT(ISERROR(SEARCH("Muito Bom",AK5)))</formula>
    </cfRule>
    <cfRule type="containsText" dxfId="60" priority="5" operator="containsText" text="Ótimo/Transparente">
      <formula>NOT(ISERROR(SEARCH("Ótimo/Transparente",AK5)))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C0E6C-2C5A-4FDF-B2A7-E1338391E652}">
  <dimension ref="A1:AK30"/>
  <sheetViews>
    <sheetView zoomScaleNormal="100" workbookViewId="0">
      <selection activeCell="H7" sqref="H7"/>
    </sheetView>
  </sheetViews>
  <sheetFormatPr defaultRowHeight="14.5" x14ac:dyDescent="0.35"/>
  <cols>
    <col min="1" max="1" width="13.7265625" bestFit="1" customWidth="1"/>
    <col min="35" max="35" width="13.1796875" bestFit="1" customWidth="1"/>
    <col min="36" max="36" width="14.90625" customWidth="1"/>
    <col min="37" max="37" width="9.08984375" bestFit="1" customWidth="1"/>
  </cols>
  <sheetData>
    <row r="1" spans="1:37" x14ac:dyDescent="0.35">
      <c r="A1" s="68" t="s">
        <v>0</v>
      </c>
      <c r="B1" s="58" t="s">
        <v>15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5" t="s">
        <v>1</v>
      </c>
      <c r="P1" s="55"/>
      <c r="Q1" s="55"/>
      <c r="R1" s="55"/>
      <c r="S1" s="55"/>
      <c r="T1" s="61" t="s">
        <v>2</v>
      </c>
      <c r="U1" s="61"/>
      <c r="V1" s="61"/>
      <c r="W1" s="61"/>
      <c r="X1" s="61"/>
      <c r="Y1" s="64" t="s">
        <v>3</v>
      </c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2" t="s">
        <v>4</v>
      </c>
      <c r="AK1" s="62" t="s">
        <v>5</v>
      </c>
    </row>
    <row r="2" spans="1:37" x14ac:dyDescent="0.35">
      <c r="A2" s="68"/>
      <c r="B2" s="59" t="s">
        <v>6</v>
      </c>
      <c r="C2" s="59"/>
      <c r="D2" s="59"/>
      <c r="E2" s="59"/>
      <c r="F2" s="59"/>
      <c r="G2" s="59"/>
      <c r="H2" s="57" t="s">
        <v>7</v>
      </c>
      <c r="I2" s="57"/>
      <c r="J2" s="57"/>
      <c r="K2" s="57"/>
      <c r="L2" s="57"/>
      <c r="M2" s="57"/>
      <c r="N2" s="57"/>
      <c r="O2" s="56" t="s">
        <v>8</v>
      </c>
      <c r="P2" s="56"/>
      <c r="Q2" s="56"/>
      <c r="R2" s="56"/>
      <c r="S2" s="56"/>
      <c r="T2" s="60"/>
      <c r="U2" s="60"/>
      <c r="V2" s="60"/>
      <c r="W2" s="60"/>
      <c r="X2" s="60"/>
      <c r="Y2" s="65" t="s">
        <v>16</v>
      </c>
      <c r="Z2" s="65"/>
      <c r="AA2" s="65"/>
      <c r="AB2" s="65"/>
      <c r="AC2" s="66" t="s">
        <v>11</v>
      </c>
      <c r="AD2" s="66"/>
      <c r="AE2" s="66"/>
      <c r="AF2" s="54" t="s">
        <v>12</v>
      </c>
      <c r="AG2" s="54"/>
      <c r="AH2" s="54"/>
      <c r="AI2" s="1" t="s">
        <v>13</v>
      </c>
      <c r="AJ2" s="62"/>
      <c r="AK2" s="62"/>
    </row>
    <row r="3" spans="1:37" ht="108.5" x14ac:dyDescent="0.35">
      <c r="A3" s="68"/>
      <c r="B3" s="1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  <c r="O3" s="2" t="s">
        <v>30</v>
      </c>
      <c r="P3" s="3" t="s">
        <v>31</v>
      </c>
      <c r="Q3" s="2" t="s">
        <v>32</v>
      </c>
      <c r="R3" s="2" t="s">
        <v>33</v>
      </c>
      <c r="S3" s="2" t="s">
        <v>34</v>
      </c>
      <c r="T3" s="2" t="s">
        <v>35</v>
      </c>
      <c r="U3" s="2" t="s">
        <v>36</v>
      </c>
      <c r="V3" s="2" t="s">
        <v>37</v>
      </c>
      <c r="W3" s="2" t="s">
        <v>38</v>
      </c>
      <c r="X3" s="2" t="s">
        <v>39</v>
      </c>
      <c r="Y3" s="2" t="s">
        <v>40</v>
      </c>
      <c r="Z3" s="2" t="s">
        <v>41</v>
      </c>
      <c r="AA3" s="2" t="s">
        <v>42</v>
      </c>
      <c r="AB3" s="2" t="s">
        <v>43</v>
      </c>
      <c r="AC3" s="2" t="s">
        <v>44</v>
      </c>
      <c r="AD3" s="2" t="s">
        <v>45</v>
      </c>
      <c r="AE3" s="2" t="s">
        <v>46</v>
      </c>
      <c r="AF3" s="2" t="s">
        <v>47</v>
      </c>
      <c r="AG3" s="2" t="s">
        <v>48</v>
      </c>
      <c r="AH3" s="2" t="s">
        <v>46</v>
      </c>
      <c r="AI3" s="2" t="s">
        <v>49</v>
      </c>
    </row>
    <row r="4" spans="1:37" x14ac:dyDescent="0.35">
      <c r="A4" s="49" t="s">
        <v>104</v>
      </c>
      <c r="B4" s="47">
        <v>1</v>
      </c>
      <c r="C4" s="47">
        <v>1</v>
      </c>
      <c r="D4" s="47">
        <v>1</v>
      </c>
      <c r="E4" s="47">
        <v>1</v>
      </c>
      <c r="F4" s="47">
        <v>1</v>
      </c>
      <c r="G4" s="47">
        <v>1</v>
      </c>
      <c r="H4" s="47">
        <v>1</v>
      </c>
      <c r="I4" s="47">
        <v>1</v>
      </c>
      <c r="J4" s="47">
        <v>1</v>
      </c>
      <c r="K4" s="47">
        <v>1</v>
      </c>
      <c r="L4" s="47">
        <v>1</v>
      </c>
      <c r="M4" s="47">
        <v>1</v>
      </c>
      <c r="N4" s="47">
        <v>1</v>
      </c>
      <c r="O4" s="47">
        <v>1</v>
      </c>
      <c r="P4" s="47">
        <v>1</v>
      </c>
      <c r="Q4" s="47">
        <v>1</v>
      </c>
      <c r="R4" s="47">
        <v>1</v>
      </c>
      <c r="S4" s="47">
        <v>1</v>
      </c>
      <c r="T4" s="47">
        <v>1</v>
      </c>
      <c r="U4" s="47">
        <v>1</v>
      </c>
      <c r="V4" s="47">
        <v>1</v>
      </c>
      <c r="W4" s="47">
        <v>1</v>
      </c>
      <c r="X4" s="47">
        <v>1</v>
      </c>
      <c r="Y4" s="47">
        <v>1</v>
      </c>
      <c r="Z4" s="47">
        <v>1</v>
      </c>
      <c r="AA4" s="47">
        <v>1</v>
      </c>
      <c r="AB4" s="47">
        <v>1</v>
      </c>
      <c r="AC4" s="47">
        <v>1</v>
      </c>
      <c r="AD4" s="47">
        <v>1</v>
      </c>
      <c r="AE4" s="47">
        <v>1</v>
      </c>
      <c r="AF4" s="47">
        <v>1</v>
      </c>
      <c r="AG4" s="47">
        <v>1</v>
      </c>
      <c r="AH4" s="47">
        <v>1</v>
      </c>
      <c r="AI4" s="47">
        <v>1</v>
      </c>
      <c r="AJ4" s="48">
        <f t="shared" ref="AJ4:AJ29" si="0">(((SUM(B4:G4)*4)+(SUM(H4:N4)*2)+(SUM(O4:S4)*4)+(SUM(T4:X4)*2)+(SUM(Y4:AI4)))/79)*100</f>
        <v>100</v>
      </c>
      <c r="AK4" s="47" t="str">
        <f>IF(AND(AJ4&lt;=100,AJ4&gt;=80),"Ótimo",IF(AND(AJ4&lt;=79.99,AJ4&gt;=60),"Bom",IF(AND(AJ4&lt;=59,AJ4&gt;=40),"Regular",IF(AND(AJ4&lt;=39,AJ4&gt;=20),"Ruim",IF(AND(AJ4&lt;=19,AJ4&gt;=0),"Péssimo","")))))</f>
        <v>Ótimo</v>
      </c>
    </row>
    <row r="5" spans="1:37" x14ac:dyDescent="0.35">
      <c r="A5" s="46" t="s">
        <v>99</v>
      </c>
      <c r="B5" s="47">
        <v>1</v>
      </c>
      <c r="C5" s="47">
        <v>1</v>
      </c>
      <c r="D5" s="47">
        <v>1</v>
      </c>
      <c r="E5" s="47">
        <v>1</v>
      </c>
      <c r="F5" s="47">
        <v>1</v>
      </c>
      <c r="G5" s="47">
        <v>1</v>
      </c>
      <c r="H5" s="47">
        <v>1</v>
      </c>
      <c r="I5" s="47">
        <v>1</v>
      </c>
      <c r="J5" s="47">
        <v>1</v>
      </c>
      <c r="K5" s="47">
        <v>1</v>
      </c>
      <c r="L5" s="47">
        <v>1</v>
      </c>
      <c r="M5" s="47">
        <v>1</v>
      </c>
      <c r="N5" s="47">
        <v>1</v>
      </c>
      <c r="O5" s="47">
        <v>1</v>
      </c>
      <c r="P5" s="47">
        <v>1</v>
      </c>
      <c r="Q5" s="47">
        <v>1</v>
      </c>
      <c r="R5" s="47">
        <v>1</v>
      </c>
      <c r="S5" s="47">
        <v>1</v>
      </c>
      <c r="T5" s="47">
        <v>1</v>
      </c>
      <c r="U5" s="47">
        <v>1</v>
      </c>
      <c r="V5" s="47">
        <v>1</v>
      </c>
      <c r="W5" s="47">
        <v>1</v>
      </c>
      <c r="X5" s="47">
        <v>1</v>
      </c>
      <c r="Y5" s="47">
        <v>1</v>
      </c>
      <c r="Z5" s="47">
        <v>1</v>
      </c>
      <c r="AA5" s="47">
        <v>1</v>
      </c>
      <c r="AB5" s="47">
        <v>1</v>
      </c>
      <c r="AC5" s="47">
        <v>1</v>
      </c>
      <c r="AD5" s="47">
        <v>1</v>
      </c>
      <c r="AE5" s="47">
        <v>1</v>
      </c>
      <c r="AF5" s="47">
        <v>1</v>
      </c>
      <c r="AG5" s="47">
        <v>1</v>
      </c>
      <c r="AH5" s="47">
        <v>1</v>
      </c>
      <c r="AI5" s="47">
        <v>1</v>
      </c>
      <c r="AJ5" s="48">
        <f t="shared" si="0"/>
        <v>100</v>
      </c>
      <c r="AK5" s="47" t="str">
        <f>IF(AND(AJ5&lt;=100,AJ5&gt;=80),"Ótimo",IF(AND(AJ5&lt;=79,AJ5&gt;=60),"Bom",IF(AND(AJ5&lt;=59,AJ5&gt;=40),"Regular",IF(AND(AJ5&lt;=39,AJ5&gt;=20),"Ruim",IF(AND(AJ5&lt;=19,AJ5&gt;=0),"Péssimo","")))))</f>
        <v>Ótimo</v>
      </c>
    </row>
    <row r="6" spans="1:37" x14ac:dyDescent="0.35">
      <c r="A6" s="46" t="s">
        <v>84</v>
      </c>
      <c r="B6" s="47">
        <v>1</v>
      </c>
      <c r="C6" s="47">
        <v>1</v>
      </c>
      <c r="D6" s="47">
        <v>1</v>
      </c>
      <c r="E6" s="47">
        <v>1</v>
      </c>
      <c r="F6" s="47">
        <v>1</v>
      </c>
      <c r="G6" s="47">
        <v>1</v>
      </c>
      <c r="H6" s="47">
        <v>1</v>
      </c>
      <c r="I6" s="47">
        <v>1</v>
      </c>
      <c r="J6" s="47">
        <v>1</v>
      </c>
      <c r="K6" s="47">
        <v>1</v>
      </c>
      <c r="L6" s="47">
        <v>1</v>
      </c>
      <c r="M6" s="47">
        <v>1</v>
      </c>
      <c r="N6" s="47">
        <v>1</v>
      </c>
      <c r="O6" s="47">
        <v>1</v>
      </c>
      <c r="P6" s="47">
        <v>1</v>
      </c>
      <c r="Q6" s="47">
        <v>1</v>
      </c>
      <c r="R6" s="47">
        <v>1</v>
      </c>
      <c r="S6" s="47">
        <v>1</v>
      </c>
      <c r="T6" s="47">
        <v>1</v>
      </c>
      <c r="U6" s="47">
        <v>1</v>
      </c>
      <c r="V6" s="47">
        <v>1</v>
      </c>
      <c r="W6" s="47">
        <v>1</v>
      </c>
      <c r="X6" s="47">
        <v>1</v>
      </c>
      <c r="Y6" s="47">
        <v>1</v>
      </c>
      <c r="Z6" s="47">
        <v>1</v>
      </c>
      <c r="AA6" s="47">
        <v>1</v>
      </c>
      <c r="AB6" s="47">
        <v>1</v>
      </c>
      <c r="AC6" s="47">
        <v>1</v>
      </c>
      <c r="AD6" s="47">
        <v>1</v>
      </c>
      <c r="AE6" s="47">
        <v>1</v>
      </c>
      <c r="AF6" s="47">
        <v>1</v>
      </c>
      <c r="AG6" s="47">
        <v>1</v>
      </c>
      <c r="AH6" s="47">
        <v>1</v>
      </c>
      <c r="AI6" s="47">
        <v>1</v>
      </c>
      <c r="AJ6" s="48">
        <f t="shared" si="0"/>
        <v>100</v>
      </c>
      <c r="AK6" s="47" t="str">
        <f>IF(AND(AJ6&lt;=100,AJ6&gt;=80),"Ótimo",IF(AND(AJ6&lt;=79,AJ6&gt;=60),"Bom",IF(AND(AJ6&lt;=59,AJ6&gt;=40),"Regular",IF(AND(AJ6&lt;=39,AJ6&gt;=20),"Ruim",IF(AND(AJ6&lt;=19,AJ6&gt;=0),"Péssimo","")))))</f>
        <v>Ótimo</v>
      </c>
    </row>
    <row r="7" spans="1:37" x14ac:dyDescent="0.35">
      <c r="A7" s="49" t="s">
        <v>90</v>
      </c>
      <c r="B7" s="47">
        <v>1</v>
      </c>
      <c r="C7" s="47">
        <v>1</v>
      </c>
      <c r="D7" s="47">
        <v>1</v>
      </c>
      <c r="E7" s="47">
        <v>1</v>
      </c>
      <c r="F7" s="47">
        <v>1</v>
      </c>
      <c r="G7" s="47">
        <v>1</v>
      </c>
      <c r="H7" s="47">
        <v>1</v>
      </c>
      <c r="I7" s="47">
        <v>1</v>
      </c>
      <c r="J7" s="47">
        <v>1</v>
      </c>
      <c r="K7" s="47">
        <v>1</v>
      </c>
      <c r="L7" s="47">
        <v>1</v>
      </c>
      <c r="M7" s="47">
        <v>1</v>
      </c>
      <c r="N7" s="47">
        <v>1</v>
      </c>
      <c r="O7" s="47">
        <v>1</v>
      </c>
      <c r="P7" s="47">
        <v>1</v>
      </c>
      <c r="Q7" s="47">
        <v>1</v>
      </c>
      <c r="R7" s="47">
        <v>1</v>
      </c>
      <c r="S7" s="47">
        <v>1</v>
      </c>
      <c r="T7" s="47">
        <v>1</v>
      </c>
      <c r="U7" s="47">
        <v>1</v>
      </c>
      <c r="V7" s="47">
        <v>1</v>
      </c>
      <c r="W7" s="47">
        <v>1</v>
      </c>
      <c r="X7" s="47">
        <v>1</v>
      </c>
      <c r="Y7" s="47">
        <v>1</v>
      </c>
      <c r="Z7" s="47">
        <v>1</v>
      </c>
      <c r="AA7" s="47">
        <v>1</v>
      </c>
      <c r="AB7" s="47">
        <v>1</v>
      </c>
      <c r="AC7" s="47">
        <v>1</v>
      </c>
      <c r="AD7" s="47">
        <v>1</v>
      </c>
      <c r="AE7" s="47">
        <v>1</v>
      </c>
      <c r="AF7" s="47">
        <v>1</v>
      </c>
      <c r="AG7" s="47">
        <v>1</v>
      </c>
      <c r="AH7" s="47">
        <v>1</v>
      </c>
      <c r="AI7" s="47">
        <v>0</v>
      </c>
      <c r="AJ7" s="48">
        <f t="shared" si="0"/>
        <v>98.734177215189874</v>
      </c>
      <c r="AK7" s="47" t="str">
        <f>IF(AND(AJ7&lt;=100,AJ7&gt;=80),"Ótimo",IF(AND(AJ7&lt;=79,AJ7&gt;=60),"Bom",IF(AND(AJ7&lt;=59,AJ7&gt;=40),"Regular",IF(AND(AJ7&lt;=39,AJ7&gt;=20),"Ruim",IF(AND(AJ7&lt;=19,AJ7&gt;=0),"Péssimo","")))))</f>
        <v>Ótimo</v>
      </c>
    </row>
    <row r="8" spans="1:37" x14ac:dyDescent="0.35">
      <c r="A8" s="46" t="s">
        <v>81</v>
      </c>
      <c r="B8" s="47">
        <v>1</v>
      </c>
      <c r="C8" s="47">
        <v>1</v>
      </c>
      <c r="D8" s="47">
        <v>1</v>
      </c>
      <c r="E8" s="47">
        <v>1</v>
      </c>
      <c r="F8" s="47">
        <v>1</v>
      </c>
      <c r="G8" s="47">
        <v>1</v>
      </c>
      <c r="H8" s="47">
        <v>1</v>
      </c>
      <c r="I8" s="47">
        <v>1</v>
      </c>
      <c r="J8" s="47">
        <v>1</v>
      </c>
      <c r="K8" s="47">
        <v>1</v>
      </c>
      <c r="L8" s="47">
        <v>1</v>
      </c>
      <c r="M8" s="47">
        <v>1</v>
      </c>
      <c r="N8" s="47">
        <v>1</v>
      </c>
      <c r="O8" s="47">
        <v>1</v>
      </c>
      <c r="P8" s="47">
        <v>1</v>
      </c>
      <c r="Q8" s="47">
        <v>1</v>
      </c>
      <c r="R8" s="47">
        <v>1</v>
      </c>
      <c r="S8" s="47">
        <v>1</v>
      </c>
      <c r="T8" s="47">
        <v>1</v>
      </c>
      <c r="U8" s="47">
        <v>1</v>
      </c>
      <c r="V8" s="47">
        <v>1</v>
      </c>
      <c r="W8" s="47">
        <v>1</v>
      </c>
      <c r="X8" s="47">
        <v>1</v>
      </c>
      <c r="Y8" s="47">
        <v>1</v>
      </c>
      <c r="Z8" s="47">
        <v>1</v>
      </c>
      <c r="AA8" s="47">
        <v>1</v>
      </c>
      <c r="AB8" s="47">
        <v>1</v>
      </c>
      <c r="AC8" s="47">
        <v>1</v>
      </c>
      <c r="AD8" s="47">
        <v>1</v>
      </c>
      <c r="AE8" s="47">
        <v>1</v>
      </c>
      <c r="AF8" s="47">
        <v>1</v>
      </c>
      <c r="AG8" s="47">
        <v>1</v>
      </c>
      <c r="AH8" s="47">
        <v>1</v>
      </c>
      <c r="AI8" s="47">
        <v>0</v>
      </c>
      <c r="AJ8" s="48">
        <f t="shared" si="0"/>
        <v>98.734177215189874</v>
      </c>
      <c r="AK8" s="47" t="str">
        <f>IF(AND(AJ8&lt;=100,AJ8&gt;=80),"Ótimo",IF(AND(AJ8&lt;=79,AJ8&gt;=60),"Bom",IF(AND(AJ8&lt;=59.99,AJ8&gt;=40),"Regular",IF(AND(AJ8&lt;=39,AJ8&gt;=20),"Ruim",IF(AND(AJ8&lt;=19,AJ8&gt;=0),"Péssimo","")))))</f>
        <v>Ótimo</v>
      </c>
    </row>
    <row r="9" spans="1:37" x14ac:dyDescent="0.35">
      <c r="A9" s="49" t="s">
        <v>82</v>
      </c>
      <c r="B9" s="47">
        <v>1</v>
      </c>
      <c r="C9" s="47">
        <v>1</v>
      </c>
      <c r="D9" s="47">
        <v>1</v>
      </c>
      <c r="E9" s="47">
        <v>1</v>
      </c>
      <c r="F9" s="47">
        <v>1</v>
      </c>
      <c r="G9" s="47">
        <v>1</v>
      </c>
      <c r="H9" s="47">
        <v>1</v>
      </c>
      <c r="I9" s="47">
        <v>1</v>
      </c>
      <c r="J9" s="47">
        <v>1</v>
      </c>
      <c r="K9" s="47">
        <v>1</v>
      </c>
      <c r="L9" s="47">
        <v>1</v>
      </c>
      <c r="M9" s="47">
        <v>1</v>
      </c>
      <c r="N9" s="47">
        <v>1</v>
      </c>
      <c r="O9" s="47">
        <v>1</v>
      </c>
      <c r="P9" s="47">
        <v>1</v>
      </c>
      <c r="Q9" s="47">
        <v>1</v>
      </c>
      <c r="R9" s="47">
        <v>1</v>
      </c>
      <c r="S9" s="47">
        <v>1</v>
      </c>
      <c r="T9" s="47">
        <v>1</v>
      </c>
      <c r="U9" s="47">
        <v>1</v>
      </c>
      <c r="V9" s="47">
        <v>1</v>
      </c>
      <c r="W9" s="47">
        <v>1</v>
      </c>
      <c r="X9" s="47">
        <v>1</v>
      </c>
      <c r="Y9" s="47">
        <v>1</v>
      </c>
      <c r="Z9" s="47">
        <v>1</v>
      </c>
      <c r="AA9" s="47">
        <v>1</v>
      </c>
      <c r="AB9" s="47">
        <v>1</v>
      </c>
      <c r="AC9" s="47">
        <v>1</v>
      </c>
      <c r="AD9" s="47">
        <v>1</v>
      </c>
      <c r="AE9" s="47">
        <v>1</v>
      </c>
      <c r="AF9" s="47">
        <v>1</v>
      </c>
      <c r="AG9" s="47">
        <v>0</v>
      </c>
      <c r="AH9" s="47">
        <v>1</v>
      </c>
      <c r="AI9" s="47">
        <v>1</v>
      </c>
      <c r="AJ9" s="48">
        <f t="shared" si="0"/>
        <v>98.734177215189874</v>
      </c>
      <c r="AK9" s="47" t="str">
        <f>IF(AND(AJ9&lt;=100,AJ9&gt;=80),"Ótimo",IF(AND(AJ9&lt;=79,AJ9&gt;=60),"Bom",IF(AND(AJ9&lt;=59,AJ9&gt;=40),"Regular",IF(AND(AJ9&lt;=39,AJ9&gt;=20),"Ruim",IF(AND(AJ9&lt;=19,AJ9&gt;=0),"Péssimo","")))))</f>
        <v>Ótimo</v>
      </c>
    </row>
    <row r="10" spans="1:37" x14ac:dyDescent="0.35">
      <c r="A10" s="46" t="s">
        <v>91</v>
      </c>
      <c r="B10" s="47">
        <v>1</v>
      </c>
      <c r="C10" s="47">
        <v>1</v>
      </c>
      <c r="D10" s="47">
        <v>1</v>
      </c>
      <c r="E10" s="47">
        <v>1</v>
      </c>
      <c r="F10" s="47">
        <v>1</v>
      </c>
      <c r="G10" s="47">
        <v>0.5</v>
      </c>
      <c r="H10" s="47">
        <v>1</v>
      </c>
      <c r="I10" s="47">
        <v>1</v>
      </c>
      <c r="J10" s="47">
        <v>1</v>
      </c>
      <c r="K10" s="47">
        <v>1</v>
      </c>
      <c r="L10" s="47">
        <v>1</v>
      </c>
      <c r="M10" s="47">
        <v>1</v>
      </c>
      <c r="N10" s="47">
        <v>1</v>
      </c>
      <c r="O10" s="47">
        <v>1</v>
      </c>
      <c r="P10" s="47">
        <v>1</v>
      </c>
      <c r="Q10" s="47">
        <v>1</v>
      </c>
      <c r="R10" s="47">
        <v>1</v>
      </c>
      <c r="S10" s="47">
        <v>1</v>
      </c>
      <c r="T10" s="47">
        <v>1</v>
      </c>
      <c r="U10" s="47">
        <v>1</v>
      </c>
      <c r="V10" s="47">
        <v>1</v>
      </c>
      <c r="W10" s="47">
        <v>1</v>
      </c>
      <c r="X10" s="47">
        <v>1</v>
      </c>
      <c r="Y10" s="47">
        <v>1</v>
      </c>
      <c r="Z10" s="47">
        <v>1</v>
      </c>
      <c r="AA10" s="47">
        <v>1</v>
      </c>
      <c r="AB10" s="47">
        <v>1</v>
      </c>
      <c r="AC10" s="47">
        <v>1</v>
      </c>
      <c r="AD10" s="47">
        <v>1</v>
      </c>
      <c r="AE10" s="47">
        <v>1</v>
      </c>
      <c r="AF10" s="47">
        <v>1</v>
      </c>
      <c r="AG10" s="47">
        <v>1</v>
      </c>
      <c r="AH10" s="47">
        <v>1</v>
      </c>
      <c r="AI10" s="47">
        <v>0</v>
      </c>
      <c r="AJ10" s="48">
        <f t="shared" si="0"/>
        <v>96.202531645569621</v>
      </c>
      <c r="AK10" s="47" t="str">
        <f>IF(AND(AJ10&lt;=100,AJ10&gt;=80),"Ótimo",IF(AND(AJ10&lt;=79,AJ10&gt;=60),"Bom",IF(AND(AJ10&lt;=59,AJ10&gt;=40),"Regular",IF(AND(AJ10&lt;=39,AJ10&gt;=20),"Ruim",IF(AND(AJ10&lt;=19,AJ10&gt;=0),"Péssimo","")))))</f>
        <v>Ótimo</v>
      </c>
    </row>
    <row r="11" spans="1:37" x14ac:dyDescent="0.35">
      <c r="A11" s="46" t="s">
        <v>97</v>
      </c>
      <c r="B11" s="47">
        <v>1</v>
      </c>
      <c r="C11" s="47">
        <v>1</v>
      </c>
      <c r="D11" s="47">
        <v>1</v>
      </c>
      <c r="E11" s="47">
        <v>1</v>
      </c>
      <c r="F11" s="47">
        <v>1</v>
      </c>
      <c r="G11" s="47">
        <v>0.5</v>
      </c>
      <c r="H11" s="47">
        <v>1</v>
      </c>
      <c r="I11" s="47">
        <v>1</v>
      </c>
      <c r="J11" s="47">
        <v>1</v>
      </c>
      <c r="K11" s="47">
        <v>1</v>
      </c>
      <c r="L11" s="47">
        <v>1</v>
      </c>
      <c r="M11" s="47">
        <v>1</v>
      </c>
      <c r="N11" s="47">
        <v>1</v>
      </c>
      <c r="O11" s="47">
        <v>1</v>
      </c>
      <c r="P11" s="47">
        <v>1</v>
      </c>
      <c r="Q11" s="47">
        <v>1</v>
      </c>
      <c r="R11" s="47">
        <v>1</v>
      </c>
      <c r="S11" s="47">
        <v>1</v>
      </c>
      <c r="T11" s="47">
        <v>1</v>
      </c>
      <c r="U11" s="47">
        <v>1</v>
      </c>
      <c r="V11" s="47">
        <v>1</v>
      </c>
      <c r="W11" s="47">
        <v>1</v>
      </c>
      <c r="X11" s="47">
        <v>1</v>
      </c>
      <c r="Y11" s="47">
        <v>1</v>
      </c>
      <c r="Z11" s="47">
        <v>1</v>
      </c>
      <c r="AA11" s="47">
        <v>1</v>
      </c>
      <c r="AB11" s="47">
        <v>1</v>
      </c>
      <c r="AC11" s="47">
        <v>1</v>
      </c>
      <c r="AD11" s="47">
        <v>0</v>
      </c>
      <c r="AE11" s="47">
        <v>1</v>
      </c>
      <c r="AF11" s="47">
        <v>1</v>
      </c>
      <c r="AG11" s="47">
        <v>1</v>
      </c>
      <c r="AH11" s="47">
        <v>1</v>
      </c>
      <c r="AI11" s="47">
        <v>0</v>
      </c>
      <c r="AJ11" s="48">
        <f t="shared" si="0"/>
        <v>94.936708860759495</v>
      </c>
      <c r="AK11" s="47" t="str">
        <f>IF(AND(AJ11&lt;=100,AJ11&gt;=80),"Ótimo",IF(AND(AJ11&lt;=79,AJ11&gt;=60),"Bom",IF(AND(AJ11&lt;=59,AJ11&gt;=40),"Regular",IF(AND(AJ11&lt;=39,AJ11&gt;=20),"Ruim",IF(AND(AJ11&lt;=19,AJ11&gt;=0),"Péssimo","")))))</f>
        <v>Ótimo</v>
      </c>
    </row>
    <row r="12" spans="1:37" x14ac:dyDescent="0.35">
      <c r="A12" s="46" t="s">
        <v>98</v>
      </c>
      <c r="B12" s="47">
        <v>1</v>
      </c>
      <c r="C12" s="47">
        <v>1</v>
      </c>
      <c r="D12" s="47">
        <v>1</v>
      </c>
      <c r="E12" s="47">
        <v>1</v>
      </c>
      <c r="F12" s="47">
        <v>1</v>
      </c>
      <c r="G12" s="47">
        <v>1</v>
      </c>
      <c r="H12" s="47">
        <v>1</v>
      </c>
      <c r="I12" s="47">
        <v>1</v>
      </c>
      <c r="J12" s="47">
        <v>1</v>
      </c>
      <c r="K12" s="47">
        <v>1</v>
      </c>
      <c r="L12" s="47">
        <v>1</v>
      </c>
      <c r="M12" s="47">
        <v>1</v>
      </c>
      <c r="N12" s="47">
        <v>1</v>
      </c>
      <c r="O12" s="47">
        <v>1</v>
      </c>
      <c r="P12" s="47">
        <v>1</v>
      </c>
      <c r="Q12" s="47">
        <v>1</v>
      </c>
      <c r="R12" s="47">
        <v>1</v>
      </c>
      <c r="S12" s="47">
        <v>1</v>
      </c>
      <c r="T12" s="47">
        <v>1</v>
      </c>
      <c r="U12" s="47">
        <v>1</v>
      </c>
      <c r="V12" s="47">
        <v>1</v>
      </c>
      <c r="W12" s="47">
        <v>1</v>
      </c>
      <c r="X12" s="47">
        <v>1</v>
      </c>
      <c r="Y12" s="47">
        <v>1</v>
      </c>
      <c r="Z12" s="47">
        <v>1</v>
      </c>
      <c r="AA12" s="47">
        <v>1</v>
      </c>
      <c r="AB12" s="47">
        <v>1</v>
      </c>
      <c r="AC12" s="47">
        <v>1</v>
      </c>
      <c r="AD12" s="47">
        <v>0</v>
      </c>
      <c r="AE12" s="47">
        <v>0</v>
      </c>
      <c r="AF12" s="47">
        <v>1</v>
      </c>
      <c r="AG12" s="47">
        <v>0</v>
      </c>
      <c r="AH12" s="47">
        <v>0</v>
      </c>
      <c r="AI12" s="47">
        <v>1</v>
      </c>
      <c r="AJ12" s="48">
        <f t="shared" si="0"/>
        <v>94.936708860759495</v>
      </c>
      <c r="AK12" s="47" t="str">
        <f>IF(AND(AJ12&lt;=100,AJ12&gt;=80),"Ótimo",IF(AND(AJ12&lt;=79,AJ12&gt;=60),"Bom",IF(AND(AJ12&lt;=59,AJ12&gt;=40),"Regular",IF(AND(AJ12&lt;=39,AJ12&gt;=20),"Ruim",IF(AND(AJ12&lt;=19,AJ12&gt;=0),"Péssimo","")))))</f>
        <v>Ótimo</v>
      </c>
    </row>
    <row r="13" spans="1:37" x14ac:dyDescent="0.35">
      <c r="A13" s="46" t="s">
        <v>75</v>
      </c>
      <c r="B13" s="47">
        <v>1</v>
      </c>
      <c r="C13" s="47">
        <v>1</v>
      </c>
      <c r="D13" s="47">
        <v>1</v>
      </c>
      <c r="E13" s="47">
        <v>1</v>
      </c>
      <c r="F13" s="47">
        <v>1</v>
      </c>
      <c r="G13" s="47">
        <v>1</v>
      </c>
      <c r="H13" s="47">
        <v>1</v>
      </c>
      <c r="I13" s="47">
        <v>1</v>
      </c>
      <c r="J13" s="47">
        <v>1</v>
      </c>
      <c r="K13" s="47">
        <v>1</v>
      </c>
      <c r="L13" s="47">
        <v>1</v>
      </c>
      <c r="M13" s="47">
        <v>1</v>
      </c>
      <c r="N13" s="47">
        <v>1</v>
      </c>
      <c r="O13" s="47">
        <v>1</v>
      </c>
      <c r="P13" s="47">
        <v>1</v>
      </c>
      <c r="Q13" s="47">
        <v>1</v>
      </c>
      <c r="R13" s="47">
        <v>1</v>
      </c>
      <c r="S13" s="47">
        <v>1</v>
      </c>
      <c r="T13" s="47">
        <v>1</v>
      </c>
      <c r="U13" s="47">
        <v>1</v>
      </c>
      <c r="V13" s="47">
        <v>1</v>
      </c>
      <c r="W13" s="47">
        <v>1</v>
      </c>
      <c r="X13" s="47">
        <v>1</v>
      </c>
      <c r="Y13" s="47">
        <v>1</v>
      </c>
      <c r="Z13" s="47">
        <v>1</v>
      </c>
      <c r="AA13" s="47">
        <v>1</v>
      </c>
      <c r="AB13" s="47">
        <v>1</v>
      </c>
      <c r="AC13" s="47">
        <v>1</v>
      </c>
      <c r="AD13" s="47">
        <v>1</v>
      </c>
      <c r="AE13" s="47">
        <v>0</v>
      </c>
      <c r="AF13" s="47">
        <v>1</v>
      </c>
      <c r="AG13" s="47">
        <v>0</v>
      </c>
      <c r="AH13" s="47">
        <v>0</v>
      </c>
      <c r="AI13" s="47">
        <v>0</v>
      </c>
      <c r="AJ13" s="48">
        <f t="shared" si="0"/>
        <v>94.936708860759495</v>
      </c>
      <c r="AK13" s="47" t="str">
        <f>IF(AND(AJ13&lt;=100,AJ13&gt;=80),"Ótimo",IF(AND(AJ13&lt;=79,AJ13&gt;=60),"Bom",IF(AND(AJ13&lt;=59,AJ13&gt;=40),"Regular",IF(AND(AJ13&lt;=39.99,AJ13&gt;=20),"Ruim",IF(AND(AJ13&lt;=19,AJ13&gt;=0),"Péssimo","")))))</f>
        <v>Ótimo</v>
      </c>
    </row>
    <row r="14" spans="1:37" x14ac:dyDescent="0.35">
      <c r="A14" s="49" t="s">
        <v>101</v>
      </c>
      <c r="B14" s="47">
        <v>1</v>
      </c>
      <c r="C14" s="47">
        <v>1</v>
      </c>
      <c r="D14" s="47">
        <v>1</v>
      </c>
      <c r="E14" s="47">
        <v>1</v>
      </c>
      <c r="F14" s="47">
        <v>1</v>
      </c>
      <c r="G14" s="47">
        <v>0.5</v>
      </c>
      <c r="H14" s="47">
        <v>1</v>
      </c>
      <c r="I14" s="47">
        <v>1</v>
      </c>
      <c r="J14" s="47">
        <v>1</v>
      </c>
      <c r="K14" s="47">
        <v>1</v>
      </c>
      <c r="L14" s="47">
        <v>0</v>
      </c>
      <c r="M14" s="47">
        <v>1</v>
      </c>
      <c r="N14" s="47">
        <v>1</v>
      </c>
      <c r="O14" s="47">
        <v>1</v>
      </c>
      <c r="P14" s="47">
        <v>1</v>
      </c>
      <c r="Q14" s="47">
        <v>1</v>
      </c>
      <c r="R14" s="47">
        <v>1</v>
      </c>
      <c r="S14" s="47">
        <v>1</v>
      </c>
      <c r="T14" s="47">
        <v>1</v>
      </c>
      <c r="U14" s="47">
        <v>1</v>
      </c>
      <c r="V14" s="47">
        <v>1</v>
      </c>
      <c r="W14" s="47">
        <v>1</v>
      </c>
      <c r="X14" s="47">
        <v>1</v>
      </c>
      <c r="Y14" s="47">
        <v>1</v>
      </c>
      <c r="Z14" s="47">
        <v>1</v>
      </c>
      <c r="AA14" s="47">
        <v>1</v>
      </c>
      <c r="AB14" s="47">
        <v>1</v>
      </c>
      <c r="AC14" s="47">
        <v>1</v>
      </c>
      <c r="AD14" s="47">
        <v>1</v>
      </c>
      <c r="AE14" s="47">
        <v>1</v>
      </c>
      <c r="AF14" s="47">
        <v>1</v>
      </c>
      <c r="AG14" s="47">
        <v>0</v>
      </c>
      <c r="AH14" s="47">
        <v>1</v>
      </c>
      <c r="AI14" s="47">
        <v>0</v>
      </c>
      <c r="AJ14" s="48">
        <f t="shared" si="0"/>
        <v>92.405063291139243</v>
      </c>
      <c r="AK14" s="47" t="str">
        <f>IF(AND(AJ14&lt;=100,AJ14&gt;=80),"Ótimo",IF(AND(AJ14&lt;=79,AJ14&gt;=60),"Bom",IF(AND(AJ14&lt;=59.9,AJ14&gt;=40),"Regular",IF(AND(AJ14&lt;=39,AJ14&gt;=20),"Ruim",IF(AND(AJ14&lt;=19,AJ14&gt;=0),"Péssimo","")))))</f>
        <v>Ótimo</v>
      </c>
    </row>
    <row r="15" spans="1:37" x14ac:dyDescent="0.35">
      <c r="A15" s="49" t="s">
        <v>95</v>
      </c>
      <c r="B15" s="47">
        <v>1</v>
      </c>
      <c r="C15" s="47">
        <v>1</v>
      </c>
      <c r="D15" s="47">
        <v>1</v>
      </c>
      <c r="E15" s="47">
        <v>1</v>
      </c>
      <c r="F15" s="47">
        <v>1</v>
      </c>
      <c r="G15" s="47">
        <v>1</v>
      </c>
      <c r="H15" s="47">
        <v>1</v>
      </c>
      <c r="I15" s="47">
        <v>1</v>
      </c>
      <c r="J15" s="47">
        <v>1</v>
      </c>
      <c r="K15" s="47">
        <v>1</v>
      </c>
      <c r="L15" s="47">
        <v>1</v>
      </c>
      <c r="M15" s="47">
        <v>1</v>
      </c>
      <c r="N15" s="47">
        <v>1</v>
      </c>
      <c r="O15" s="47">
        <v>1</v>
      </c>
      <c r="P15" s="47">
        <v>1</v>
      </c>
      <c r="Q15" s="47">
        <v>0</v>
      </c>
      <c r="R15" s="47">
        <v>1</v>
      </c>
      <c r="S15" s="47">
        <v>1</v>
      </c>
      <c r="T15" s="47">
        <v>1</v>
      </c>
      <c r="U15" s="47">
        <v>1</v>
      </c>
      <c r="V15" s="47">
        <v>0.5</v>
      </c>
      <c r="W15" s="47">
        <v>1</v>
      </c>
      <c r="X15" s="47">
        <v>1</v>
      </c>
      <c r="Y15" s="47">
        <v>1</v>
      </c>
      <c r="Z15" s="47">
        <v>1</v>
      </c>
      <c r="AA15" s="47">
        <v>1</v>
      </c>
      <c r="AB15" s="47">
        <v>1</v>
      </c>
      <c r="AC15" s="47">
        <v>1</v>
      </c>
      <c r="AD15" s="47">
        <v>1</v>
      </c>
      <c r="AE15" s="47">
        <v>1</v>
      </c>
      <c r="AF15" s="47">
        <v>1</v>
      </c>
      <c r="AG15" s="47">
        <v>1</v>
      </c>
      <c r="AH15" s="47">
        <v>1</v>
      </c>
      <c r="AI15" s="47">
        <v>0</v>
      </c>
      <c r="AJ15" s="48">
        <f t="shared" si="0"/>
        <v>92.405063291139243</v>
      </c>
      <c r="AK15" s="47" t="str">
        <f>IF(AND(AJ15&lt;=100,AJ15&gt;=80),"Ótimo",IF(AND(AJ15&lt;=79.99,AJ15&gt;=60),"Bom",IF(AND(AJ15&lt;=59,AJ15&gt;=40),"Regular",IF(AND(AJ15&lt;=39.99,AJ15&gt;=20),"Ruim",IF(AND(AJ15&lt;=19,AJ15&gt;=0),"Péssimo","")))))</f>
        <v>Ótimo</v>
      </c>
    </row>
    <row r="16" spans="1:37" x14ac:dyDescent="0.35">
      <c r="A16" s="49" t="s">
        <v>106</v>
      </c>
      <c r="B16" s="47">
        <v>1</v>
      </c>
      <c r="C16" s="47">
        <v>1</v>
      </c>
      <c r="D16" s="47">
        <v>1</v>
      </c>
      <c r="E16" s="47">
        <v>1</v>
      </c>
      <c r="F16" s="47">
        <v>1</v>
      </c>
      <c r="G16" s="47">
        <v>1</v>
      </c>
      <c r="H16" s="47">
        <v>1</v>
      </c>
      <c r="I16" s="47">
        <v>1</v>
      </c>
      <c r="J16" s="47">
        <v>1</v>
      </c>
      <c r="K16" s="47">
        <v>1</v>
      </c>
      <c r="L16" s="47">
        <v>1</v>
      </c>
      <c r="M16" s="47">
        <v>1</v>
      </c>
      <c r="N16" s="47">
        <v>1</v>
      </c>
      <c r="O16" s="47">
        <v>1</v>
      </c>
      <c r="P16" s="47">
        <v>1</v>
      </c>
      <c r="Q16" s="47">
        <v>0</v>
      </c>
      <c r="R16" s="47">
        <v>1</v>
      </c>
      <c r="S16" s="47">
        <v>1</v>
      </c>
      <c r="T16" s="47">
        <v>0</v>
      </c>
      <c r="U16" s="47">
        <v>1</v>
      </c>
      <c r="V16" s="47">
        <v>1</v>
      </c>
      <c r="W16" s="47">
        <v>1</v>
      </c>
      <c r="X16" s="47">
        <v>1</v>
      </c>
      <c r="Y16" s="47">
        <v>1</v>
      </c>
      <c r="Z16" s="47">
        <v>1</v>
      </c>
      <c r="AA16" s="47">
        <v>1</v>
      </c>
      <c r="AB16" s="47">
        <v>1</v>
      </c>
      <c r="AC16" s="47">
        <v>1</v>
      </c>
      <c r="AD16" s="47">
        <v>1</v>
      </c>
      <c r="AE16" s="47">
        <v>1</v>
      </c>
      <c r="AF16" s="47">
        <v>1</v>
      </c>
      <c r="AG16" s="47">
        <v>1</v>
      </c>
      <c r="AH16" s="47">
        <v>1</v>
      </c>
      <c r="AI16" s="47">
        <v>0</v>
      </c>
      <c r="AJ16" s="48">
        <f t="shared" si="0"/>
        <v>91.139240506329116</v>
      </c>
      <c r="AK16" s="47" t="str">
        <f>IF(AND(AJ16&lt;=100,AJ16&gt;=80),"Ótimo",IF(AND(AJ16&lt;=79,AJ16&gt;=60),"Bom",IF(AND(AJ16&lt;=59,AJ16&gt;=40),"Regular",IF(AND(AJ16&lt;=39,AJ16&gt;=20),"Ruim",IF(AND(AJ16&lt;=19,AJ16&gt;=0),"Péssimo","")))))</f>
        <v>Ótimo</v>
      </c>
    </row>
    <row r="17" spans="1:37" x14ac:dyDescent="0.35">
      <c r="A17" s="49" t="s">
        <v>85</v>
      </c>
      <c r="B17" s="47">
        <v>1</v>
      </c>
      <c r="C17" s="47">
        <v>1</v>
      </c>
      <c r="D17" s="47">
        <v>1</v>
      </c>
      <c r="E17" s="47">
        <v>0.5</v>
      </c>
      <c r="F17" s="47">
        <v>1</v>
      </c>
      <c r="G17" s="47">
        <v>0.5</v>
      </c>
      <c r="H17" s="47">
        <v>1</v>
      </c>
      <c r="I17" s="47">
        <v>1</v>
      </c>
      <c r="J17" s="47">
        <v>0</v>
      </c>
      <c r="K17" s="47">
        <v>1</v>
      </c>
      <c r="L17" s="47">
        <v>1</v>
      </c>
      <c r="M17" s="47">
        <v>1</v>
      </c>
      <c r="N17" s="47">
        <v>1</v>
      </c>
      <c r="O17" s="47">
        <v>1</v>
      </c>
      <c r="P17" s="47">
        <v>1</v>
      </c>
      <c r="Q17" s="47">
        <v>1</v>
      </c>
      <c r="R17" s="47">
        <v>1</v>
      </c>
      <c r="S17" s="47">
        <v>1</v>
      </c>
      <c r="T17" s="47">
        <v>1</v>
      </c>
      <c r="U17" s="47">
        <v>1</v>
      </c>
      <c r="V17" s="47">
        <v>1</v>
      </c>
      <c r="W17" s="47">
        <v>1</v>
      </c>
      <c r="X17" s="47">
        <v>1</v>
      </c>
      <c r="Y17" s="47">
        <v>1</v>
      </c>
      <c r="Z17" s="47">
        <v>1</v>
      </c>
      <c r="AA17" s="47">
        <v>1</v>
      </c>
      <c r="AB17" s="47">
        <v>1</v>
      </c>
      <c r="AC17" s="47">
        <v>1</v>
      </c>
      <c r="AD17" s="47">
        <v>1</v>
      </c>
      <c r="AE17" s="47">
        <v>1</v>
      </c>
      <c r="AF17" s="47">
        <v>1</v>
      </c>
      <c r="AG17" s="47">
        <v>1</v>
      </c>
      <c r="AH17" s="47">
        <v>1</v>
      </c>
      <c r="AI17" s="47">
        <v>0</v>
      </c>
      <c r="AJ17" s="48">
        <f t="shared" si="0"/>
        <v>91.139240506329116</v>
      </c>
      <c r="AK17" s="47" t="str">
        <f>IF(AND(AJ17&lt;=100,AJ17&gt;=80),"Ótimo",IF(AND(AJ17&lt;=79.99,AJ17&gt;=60),"Bom",IF(AND(AJ17&lt;=59.99,AJ17&gt;=40),"Regular",IF(AND(AJ17&lt;=39,AJ17&gt;=20),"Ruim",IF(AND(AJ17&lt;=19,AJ17&gt;=0),"Péssimo","")))))</f>
        <v>Ótimo</v>
      </c>
    </row>
    <row r="18" spans="1:37" x14ac:dyDescent="0.35">
      <c r="A18" s="46" t="s">
        <v>86</v>
      </c>
      <c r="B18" s="47">
        <v>1</v>
      </c>
      <c r="C18" s="47">
        <v>1</v>
      </c>
      <c r="D18" s="47">
        <v>1</v>
      </c>
      <c r="E18" s="47">
        <v>1</v>
      </c>
      <c r="F18" s="47">
        <v>1</v>
      </c>
      <c r="G18" s="47">
        <v>1</v>
      </c>
      <c r="H18" s="47">
        <v>1</v>
      </c>
      <c r="I18" s="47">
        <v>1</v>
      </c>
      <c r="J18" s="47">
        <v>1</v>
      </c>
      <c r="K18" s="47">
        <v>1</v>
      </c>
      <c r="L18" s="47">
        <v>0</v>
      </c>
      <c r="M18" s="47">
        <v>1</v>
      </c>
      <c r="N18" s="47">
        <v>1</v>
      </c>
      <c r="O18" s="47">
        <v>1</v>
      </c>
      <c r="P18" s="47">
        <v>1</v>
      </c>
      <c r="Q18" s="47">
        <v>1</v>
      </c>
      <c r="R18" s="47">
        <v>1</v>
      </c>
      <c r="S18" s="47">
        <v>1</v>
      </c>
      <c r="T18" s="47">
        <v>1</v>
      </c>
      <c r="U18" s="47">
        <v>1</v>
      </c>
      <c r="V18" s="47">
        <v>0</v>
      </c>
      <c r="W18" s="47">
        <v>1</v>
      </c>
      <c r="X18" s="47">
        <v>1</v>
      </c>
      <c r="Y18" s="47">
        <v>1</v>
      </c>
      <c r="Z18" s="47">
        <v>1</v>
      </c>
      <c r="AA18" s="47">
        <v>1</v>
      </c>
      <c r="AB18" s="47">
        <v>0</v>
      </c>
      <c r="AC18" s="47">
        <v>1</v>
      </c>
      <c r="AD18" s="47">
        <v>1</v>
      </c>
      <c r="AE18" s="47">
        <v>0</v>
      </c>
      <c r="AF18" s="47">
        <v>1</v>
      </c>
      <c r="AG18" s="47">
        <v>0</v>
      </c>
      <c r="AH18" s="47">
        <v>1</v>
      </c>
      <c r="AI18" s="47">
        <v>0</v>
      </c>
      <c r="AJ18" s="48">
        <f t="shared" si="0"/>
        <v>89.87341772151899</v>
      </c>
      <c r="AK18" s="47" t="str">
        <f>IF(AND(AJ18&lt;=100,AJ18&gt;=80),"Ótimo",IF(AND(AJ18&lt;=79,AJ18&gt;=60),"Bom",IF(AND(AJ18&lt;=59,AJ18&gt;=40),"Regular",IF(AND(AJ18&lt;=39,AJ18&gt;=20),"Ruim",IF(AND(AJ18&lt;=19,AJ18&gt;=0),"Péssimo","")))))</f>
        <v>Ótimo</v>
      </c>
    </row>
    <row r="19" spans="1:37" x14ac:dyDescent="0.35">
      <c r="A19" s="46" t="s">
        <v>83</v>
      </c>
      <c r="B19" s="47">
        <v>1</v>
      </c>
      <c r="C19" s="47">
        <v>1</v>
      </c>
      <c r="D19" s="47">
        <v>1</v>
      </c>
      <c r="E19" s="47">
        <v>1</v>
      </c>
      <c r="F19" s="47">
        <v>1</v>
      </c>
      <c r="G19" s="47">
        <v>0.5</v>
      </c>
      <c r="H19" s="47">
        <v>1</v>
      </c>
      <c r="I19" s="47">
        <v>1</v>
      </c>
      <c r="J19" s="47">
        <v>1</v>
      </c>
      <c r="K19" s="47">
        <v>1</v>
      </c>
      <c r="L19" s="47">
        <v>0</v>
      </c>
      <c r="M19" s="47">
        <v>0</v>
      </c>
      <c r="N19" s="47">
        <v>1</v>
      </c>
      <c r="O19" s="47">
        <v>1</v>
      </c>
      <c r="P19" s="47">
        <v>1</v>
      </c>
      <c r="Q19" s="47">
        <v>1</v>
      </c>
      <c r="R19" s="47">
        <v>1</v>
      </c>
      <c r="S19" s="47">
        <v>1</v>
      </c>
      <c r="T19" s="47">
        <v>1</v>
      </c>
      <c r="U19" s="47">
        <v>1</v>
      </c>
      <c r="V19" s="47">
        <v>1</v>
      </c>
      <c r="W19" s="47">
        <v>1</v>
      </c>
      <c r="X19" s="47">
        <v>1</v>
      </c>
      <c r="Y19" s="47">
        <v>1</v>
      </c>
      <c r="Z19" s="47">
        <v>1</v>
      </c>
      <c r="AA19" s="47">
        <v>1</v>
      </c>
      <c r="AB19" s="47">
        <v>0</v>
      </c>
      <c r="AC19" s="47">
        <v>1</v>
      </c>
      <c r="AD19" s="47">
        <v>0</v>
      </c>
      <c r="AE19" s="47">
        <v>0</v>
      </c>
      <c r="AF19" s="47">
        <v>1</v>
      </c>
      <c r="AG19" s="47">
        <v>0</v>
      </c>
      <c r="AH19" s="47">
        <v>1</v>
      </c>
      <c r="AI19" s="47">
        <v>0</v>
      </c>
      <c r="AJ19" s="48">
        <f t="shared" si="0"/>
        <v>86.075949367088612</v>
      </c>
      <c r="AK19" s="47" t="str">
        <f>IF(AND(AJ19&lt;=100,AJ19&gt;=80),"Ótimo",IF(AND(AJ19&lt;=79.99,AJ19&gt;=60),"Bom",IF(AND(AJ19&lt;=59,AJ19&gt;=40),"Regular",IF(AND(AJ19&lt;=39.99,AJ19&gt;=20),"Ruim",IF(AND(AJ19&lt;=19,AJ19&gt;=0),"Péssimo","")))))</f>
        <v>Ótimo</v>
      </c>
    </row>
    <row r="20" spans="1:37" x14ac:dyDescent="0.35">
      <c r="A20" s="46" t="s">
        <v>100</v>
      </c>
      <c r="B20" s="47">
        <v>1</v>
      </c>
      <c r="C20" s="47">
        <v>1</v>
      </c>
      <c r="D20" s="47">
        <v>1</v>
      </c>
      <c r="E20" s="47">
        <v>1</v>
      </c>
      <c r="F20" s="47">
        <v>1</v>
      </c>
      <c r="G20" s="47">
        <v>0.5</v>
      </c>
      <c r="H20" s="47">
        <v>1</v>
      </c>
      <c r="I20" s="47">
        <v>1</v>
      </c>
      <c r="J20" s="47">
        <v>1</v>
      </c>
      <c r="K20" s="47">
        <v>1</v>
      </c>
      <c r="L20" s="47">
        <v>1</v>
      </c>
      <c r="M20" s="47">
        <v>1</v>
      </c>
      <c r="N20" s="47">
        <v>1</v>
      </c>
      <c r="O20" s="47">
        <v>0</v>
      </c>
      <c r="P20" s="47">
        <v>1</v>
      </c>
      <c r="Q20" s="47">
        <v>1</v>
      </c>
      <c r="R20" s="47">
        <v>1</v>
      </c>
      <c r="S20" s="47">
        <v>0</v>
      </c>
      <c r="T20" s="47">
        <v>1</v>
      </c>
      <c r="U20" s="47">
        <v>1</v>
      </c>
      <c r="V20" s="47">
        <v>1</v>
      </c>
      <c r="W20" s="47">
        <v>1</v>
      </c>
      <c r="X20" s="47">
        <v>1</v>
      </c>
      <c r="Y20" s="47">
        <v>1</v>
      </c>
      <c r="Z20" s="47">
        <v>1</v>
      </c>
      <c r="AA20" s="47">
        <v>1</v>
      </c>
      <c r="AB20" s="47">
        <v>0</v>
      </c>
      <c r="AC20" s="47">
        <v>1</v>
      </c>
      <c r="AD20" s="47">
        <v>1</v>
      </c>
      <c r="AE20" s="47">
        <v>1</v>
      </c>
      <c r="AF20" s="47">
        <v>1</v>
      </c>
      <c r="AG20" s="47">
        <v>0</v>
      </c>
      <c r="AH20" s="47">
        <v>0</v>
      </c>
      <c r="AI20" s="47">
        <v>0</v>
      </c>
      <c r="AJ20" s="48">
        <f t="shared" si="0"/>
        <v>82.278481012658233</v>
      </c>
      <c r="AK20" s="47" t="str">
        <f>IF(AND(AJ20&lt;=100,AJ20&gt;=80),"Ótimo",IF(AND(AJ20&lt;=79,AJ20&gt;=60),"Bom",IF(AND(AJ20&lt;=59,AJ20&gt;=40),"Regular",IF(AND(AJ20&lt;=39,AJ20&gt;=20),"Ruim",IF(AND(AJ20&lt;=19,AJ20&gt;=0),"Péssimo","")))))</f>
        <v>Ótimo</v>
      </c>
    </row>
    <row r="21" spans="1:37" x14ac:dyDescent="0.35">
      <c r="A21" s="46" t="s">
        <v>89</v>
      </c>
      <c r="B21" s="47">
        <v>1</v>
      </c>
      <c r="C21" s="47">
        <v>1</v>
      </c>
      <c r="D21" s="47">
        <v>1</v>
      </c>
      <c r="E21" s="47">
        <v>0.5</v>
      </c>
      <c r="F21" s="47">
        <v>1</v>
      </c>
      <c r="G21" s="47">
        <v>1</v>
      </c>
      <c r="H21" s="47">
        <v>1</v>
      </c>
      <c r="I21" s="47">
        <v>1</v>
      </c>
      <c r="J21" s="47">
        <v>0</v>
      </c>
      <c r="K21" s="47">
        <v>1</v>
      </c>
      <c r="L21" s="47">
        <v>0</v>
      </c>
      <c r="M21" s="47">
        <v>1</v>
      </c>
      <c r="N21" s="47">
        <v>1</v>
      </c>
      <c r="O21" s="47">
        <v>1</v>
      </c>
      <c r="P21" s="47">
        <v>1</v>
      </c>
      <c r="Q21" s="47">
        <v>1</v>
      </c>
      <c r="R21" s="47">
        <v>1</v>
      </c>
      <c r="S21" s="47">
        <v>1</v>
      </c>
      <c r="T21" s="47">
        <v>0</v>
      </c>
      <c r="U21" s="47">
        <v>0</v>
      </c>
      <c r="V21" s="47">
        <v>0</v>
      </c>
      <c r="W21" s="47">
        <v>1</v>
      </c>
      <c r="X21" s="47">
        <v>1</v>
      </c>
      <c r="Y21" s="47">
        <v>1</v>
      </c>
      <c r="Z21" s="47">
        <v>1</v>
      </c>
      <c r="AA21" s="47">
        <v>1</v>
      </c>
      <c r="AB21" s="47">
        <v>1</v>
      </c>
      <c r="AC21" s="47">
        <v>1</v>
      </c>
      <c r="AD21" s="47">
        <v>1</v>
      </c>
      <c r="AE21" s="47">
        <v>0</v>
      </c>
      <c r="AF21" s="47">
        <v>1</v>
      </c>
      <c r="AG21" s="47">
        <v>0</v>
      </c>
      <c r="AH21" s="47">
        <v>0</v>
      </c>
      <c r="AI21" s="47">
        <v>0</v>
      </c>
      <c r="AJ21" s="48">
        <f t="shared" si="0"/>
        <v>79.74683544303798</v>
      </c>
      <c r="AK21" s="47" t="str">
        <f>IF(AND(AJ21&lt;=100,AJ21&gt;=80),"Ótimo",IF(AND(AJ21&lt;=79.99,AJ21&gt;=60),"Bom",IF(AND(AJ21&lt;=59,AJ21&gt;=40),"Regular",IF(AND(AJ21&lt;=39.99,AJ21&gt;=20),"Ruim",IF(AND(AJ21&lt;=19,AJ21&gt;=0),"Péssimo","")))))</f>
        <v>Bom</v>
      </c>
    </row>
    <row r="22" spans="1:37" x14ac:dyDescent="0.35">
      <c r="A22" s="46" t="s">
        <v>73</v>
      </c>
      <c r="B22" s="47">
        <v>1</v>
      </c>
      <c r="C22" s="47">
        <v>1</v>
      </c>
      <c r="D22" s="47">
        <v>1</v>
      </c>
      <c r="E22" s="47">
        <v>0.5</v>
      </c>
      <c r="F22" s="47">
        <v>1</v>
      </c>
      <c r="G22" s="47">
        <v>0.5</v>
      </c>
      <c r="H22" s="47">
        <v>1</v>
      </c>
      <c r="I22" s="47">
        <v>1</v>
      </c>
      <c r="J22" s="47">
        <v>0</v>
      </c>
      <c r="K22" s="47">
        <v>1</v>
      </c>
      <c r="L22" s="47">
        <v>0</v>
      </c>
      <c r="M22" s="47">
        <v>0</v>
      </c>
      <c r="N22" s="47">
        <v>1</v>
      </c>
      <c r="O22" s="47">
        <v>1</v>
      </c>
      <c r="P22" s="47">
        <v>1</v>
      </c>
      <c r="Q22" s="47">
        <v>1</v>
      </c>
      <c r="R22" s="47">
        <v>0</v>
      </c>
      <c r="S22" s="47">
        <v>1</v>
      </c>
      <c r="T22" s="47">
        <v>1</v>
      </c>
      <c r="U22" s="47">
        <v>1</v>
      </c>
      <c r="V22" s="47">
        <v>1</v>
      </c>
      <c r="W22" s="47">
        <v>1</v>
      </c>
      <c r="X22" s="47">
        <v>1</v>
      </c>
      <c r="Y22" s="47">
        <v>1</v>
      </c>
      <c r="Z22" s="47">
        <v>1</v>
      </c>
      <c r="AA22" s="47">
        <v>1</v>
      </c>
      <c r="AB22" s="47">
        <v>1</v>
      </c>
      <c r="AC22" s="47">
        <v>1</v>
      </c>
      <c r="AD22" s="47">
        <v>1</v>
      </c>
      <c r="AE22" s="47">
        <v>1</v>
      </c>
      <c r="AF22" s="47">
        <v>1</v>
      </c>
      <c r="AG22" s="47">
        <v>0</v>
      </c>
      <c r="AH22" s="47">
        <v>1</v>
      </c>
      <c r="AI22" s="47">
        <v>0</v>
      </c>
      <c r="AJ22" s="48">
        <f t="shared" si="0"/>
        <v>79.74683544303798</v>
      </c>
      <c r="AK22" s="47" t="str">
        <f>IF(AND(AJ22&lt;=100,AJ22&gt;=80),"Ótimo",IF(AND(AJ22&lt;=79.9,AJ22&gt;=60),"Bom",IF(AND(AJ22&lt;=59,AJ22&gt;=40),"Regular",IF(AND(AJ22&lt;=39,AJ22&gt;=20),"Ruim",IF(AND(AJ22&lt;=19,AJ22&gt;=0),"Péssimo","")))))</f>
        <v>Bom</v>
      </c>
    </row>
    <row r="23" spans="1:37" x14ac:dyDescent="0.35">
      <c r="A23" s="46" t="s">
        <v>96</v>
      </c>
      <c r="B23" s="47">
        <v>1</v>
      </c>
      <c r="C23" s="47">
        <v>1</v>
      </c>
      <c r="D23" s="47">
        <v>1</v>
      </c>
      <c r="E23" s="47">
        <v>0.5</v>
      </c>
      <c r="F23" s="47">
        <v>1</v>
      </c>
      <c r="G23" s="47">
        <v>0</v>
      </c>
      <c r="H23" s="47">
        <v>1</v>
      </c>
      <c r="I23" s="47">
        <v>1</v>
      </c>
      <c r="J23" s="47">
        <v>0</v>
      </c>
      <c r="K23" s="47">
        <v>1</v>
      </c>
      <c r="L23" s="47">
        <v>0</v>
      </c>
      <c r="M23" s="47">
        <v>0</v>
      </c>
      <c r="N23" s="47">
        <v>1</v>
      </c>
      <c r="O23" s="47">
        <v>1</v>
      </c>
      <c r="P23" s="47">
        <v>1</v>
      </c>
      <c r="Q23" s="47">
        <v>1</v>
      </c>
      <c r="R23" s="47">
        <v>1</v>
      </c>
      <c r="S23" s="47">
        <v>1</v>
      </c>
      <c r="T23" s="47">
        <v>1</v>
      </c>
      <c r="U23" s="47">
        <v>1</v>
      </c>
      <c r="V23" s="47">
        <v>1</v>
      </c>
      <c r="W23" s="47">
        <v>0</v>
      </c>
      <c r="X23" s="47">
        <v>1</v>
      </c>
      <c r="Y23" s="47">
        <v>0</v>
      </c>
      <c r="Z23" s="47">
        <v>0</v>
      </c>
      <c r="AA23" s="47">
        <v>1</v>
      </c>
      <c r="AB23" s="47">
        <v>0</v>
      </c>
      <c r="AC23" s="47">
        <v>1</v>
      </c>
      <c r="AD23" s="47">
        <v>1</v>
      </c>
      <c r="AE23" s="47">
        <v>1</v>
      </c>
      <c r="AF23" s="47">
        <v>1</v>
      </c>
      <c r="AG23" s="47">
        <v>0</v>
      </c>
      <c r="AH23" s="47">
        <v>1</v>
      </c>
      <c r="AI23" s="47">
        <v>0</v>
      </c>
      <c r="AJ23" s="48">
        <f t="shared" si="0"/>
        <v>75.949367088607602</v>
      </c>
      <c r="AK23" s="47" t="str">
        <f>IF(AND(AJ23&lt;=100,AJ23&gt;=80),"Ótimo",IF(AND(AJ23&lt;=79,AJ23&gt;=60),"Bom",IF(AND(AJ23&lt;=59,AJ23&gt;=40),"Regular",IF(AND(AJ23&lt;=39,AJ23&gt;=20),"Ruim",IF(AND(AJ23&lt;=19,AJ23&gt;=0),"Péssimo","")))))</f>
        <v>Bom</v>
      </c>
    </row>
    <row r="24" spans="1:37" x14ac:dyDescent="0.35">
      <c r="A24" s="46" t="s">
        <v>88</v>
      </c>
      <c r="B24" s="47">
        <v>1</v>
      </c>
      <c r="C24" s="47">
        <v>1</v>
      </c>
      <c r="D24" s="47">
        <v>0</v>
      </c>
      <c r="E24" s="47">
        <v>0.5</v>
      </c>
      <c r="F24" s="47">
        <v>1</v>
      </c>
      <c r="G24" s="47">
        <v>0.5</v>
      </c>
      <c r="H24" s="47">
        <v>1</v>
      </c>
      <c r="I24" s="47">
        <v>1</v>
      </c>
      <c r="J24" s="47">
        <v>0</v>
      </c>
      <c r="K24" s="47">
        <v>1</v>
      </c>
      <c r="L24" s="47">
        <v>0</v>
      </c>
      <c r="M24" s="47">
        <v>1</v>
      </c>
      <c r="N24" s="47">
        <v>0</v>
      </c>
      <c r="O24" s="47">
        <v>1</v>
      </c>
      <c r="P24" s="47">
        <v>1</v>
      </c>
      <c r="Q24" s="47">
        <v>1</v>
      </c>
      <c r="R24" s="47">
        <v>1</v>
      </c>
      <c r="S24" s="47">
        <v>0</v>
      </c>
      <c r="T24" s="47">
        <v>1</v>
      </c>
      <c r="U24" s="47">
        <v>1</v>
      </c>
      <c r="V24" s="47">
        <v>1</v>
      </c>
      <c r="W24" s="47">
        <v>1</v>
      </c>
      <c r="X24" s="47">
        <v>1</v>
      </c>
      <c r="Y24" s="47">
        <v>1</v>
      </c>
      <c r="Z24" s="47">
        <v>1</v>
      </c>
      <c r="AA24" s="47">
        <v>1</v>
      </c>
      <c r="AB24" s="47">
        <v>0</v>
      </c>
      <c r="AC24" s="47">
        <v>1</v>
      </c>
      <c r="AD24" s="47">
        <v>1</v>
      </c>
      <c r="AE24" s="47">
        <v>1</v>
      </c>
      <c r="AF24" s="47">
        <v>1</v>
      </c>
      <c r="AG24" s="47">
        <v>0</v>
      </c>
      <c r="AH24" s="47">
        <v>0</v>
      </c>
      <c r="AI24" s="47">
        <v>0</v>
      </c>
      <c r="AJ24" s="48">
        <f t="shared" si="0"/>
        <v>72.151898734177209</v>
      </c>
      <c r="AK24" s="47" t="str">
        <f>IF(AND(AJ24&lt;=100,AJ24&gt;=80),"Ótimo",IF(AND(AJ24&lt;=79,AJ24&gt;=60),"Bom",IF(AND(AJ24&lt;=59,AJ24&gt;=40),"Regular",IF(AND(AJ24&lt;=39,AJ24&gt;=20),"Ruim",IF(AND(AJ24&lt;=19,AJ24&gt;=0),"Péssimo","")))))</f>
        <v>Bom</v>
      </c>
    </row>
    <row r="25" spans="1:37" x14ac:dyDescent="0.35">
      <c r="A25" s="46" t="s">
        <v>87</v>
      </c>
      <c r="B25" s="47">
        <v>1</v>
      </c>
      <c r="C25" s="47">
        <v>1</v>
      </c>
      <c r="D25" s="47">
        <v>0</v>
      </c>
      <c r="E25" s="47">
        <v>0.5</v>
      </c>
      <c r="F25" s="47">
        <v>1</v>
      </c>
      <c r="G25" s="47">
        <v>0</v>
      </c>
      <c r="H25" s="47">
        <v>0</v>
      </c>
      <c r="I25" s="47">
        <v>1</v>
      </c>
      <c r="J25" s="47">
        <v>0</v>
      </c>
      <c r="K25" s="47">
        <v>1</v>
      </c>
      <c r="L25" s="47">
        <v>0</v>
      </c>
      <c r="M25" s="47">
        <v>0</v>
      </c>
      <c r="N25" s="47">
        <v>0</v>
      </c>
      <c r="O25" s="47">
        <v>1</v>
      </c>
      <c r="P25" s="47">
        <v>1</v>
      </c>
      <c r="Q25" s="47">
        <v>1</v>
      </c>
      <c r="R25" s="47">
        <v>1</v>
      </c>
      <c r="S25" s="47">
        <v>0</v>
      </c>
      <c r="T25" s="47">
        <v>1</v>
      </c>
      <c r="U25" s="47">
        <v>1</v>
      </c>
      <c r="V25" s="47">
        <v>1</v>
      </c>
      <c r="W25" s="47">
        <v>1</v>
      </c>
      <c r="X25" s="47">
        <v>1</v>
      </c>
      <c r="Y25" s="47">
        <v>1</v>
      </c>
      <c r="Z25" s="47">
        <v>1</v>
      </c>
      <c r="AA25" s="47">
        <v>1</v>
      </c>
      <c r="AB25" s="47">
        <v>0</v>
      </c>
      <c r="AC25" s="47">
        <v>1</v>
      </c>
      <c r="AD25" s="47">
        <v>1</v>
      </c>
      <c r="AE25" s="47">
        <v>1</v>
      </c>
      <c r="AF25" s="47">
        <v>0</v>
      </c>
      <c r="AG25" s="47">
        <v>1</v>
      </c>
      <c r="AH25" s="47">
        <v>1</v>
      </c>
      <c r="AI25" s="47">
        <v>0</v>
      </c>
      <c r="AJ25" s="48">
        <f t="shared" si="0"/>
        <v>65.822784810126578</v>
      </c>
      <c r="AK25" s="47" t="s">
        <v>105</v>
      </c>
    </row>
    <row r="26" spans="1:37" x14ac:dyDescent="0.35">
      <c r="A26" s="49" t="s">
        <v>94</v>
      </c>
      <c r="B26" s="47">
        <v>1</v>
      </c>
      <c r="C26" s="47">
        <v>1</v>
      </c>
      <c r="D26" s="47">
        <v>1</v>
      </c>
      <c r="E26" s="47">
        <v>0.5</v>
      </c>
      <c r="F26" s="47">
        <v>1</v>
      </c>
      <c r="G26" s="47">
        <v>0</v>
      </c>
      <c r="H26" s="47">
        <v>1</v>
      </c>
      <c r="I26" s="47">
        <v>1</v>
      </c>
      <c r="J26" s="47">
        <v>0</v>
      </c>
      <c r="K26" s="47">
        <v>0</v>
      </c>
      <c r="L26" s="47">
        <v>0</v>
      </c>
      <c r="M26" s="47">
        <v>1</v>
      </c>
      <c r="N26" s="47">
        <v>0</v>
      </c>
      <c r="O26" s="47">
        <v>1</v>
      </c>
      <c r="P26" s="47">
        <v>1</v>
      </c>
      <c r="Q26" s="47">
        <v>1</v>
      </c>
      <c r="R26" s="47">
        <v>1</v>
      </c>
      <c r="S26" s="47">
        <v>0</v>
      </c>
      <c r="T26" s="47">
        <v>1</v>
      </c>
      <c r="U26" s="47">
        <v>1</v>
      </c>
      <c r="V26" s="47">
        <v>0</v>
      </c>
      <c r="W26" s="47">
        <v>0</v>
      </c>
      <c r="X26" s="47">
        <v>1</v>
      </c>
      <c r="Y26" s="47">
        <v>1</v>
      </c>
      <c r="Z26" s="47">
        <v>1</v>
      </c>
      <c r="AA26" s="47">
        <v>1</v>
      </c>
      <c r="AB26" s="47">
        <v>0</v>
      </c>
      <c r="AC26" s="47">
        <v>1</v>
      </c>
      <c r="AD26" s="47">
        <v>1</v>
      </c>
      <c r="AE26" s="47">
        <v>0</v>
      </c>
      <c r="AF26" s="47">
        <v>1</v>
      </c>
      <c r="AG26" s="47">
        <v>0</v>
      </c>
      <c r="AH26" s="47">
        <v>0</v>
      </c>
      <c r="AI26" s="47">
        <v>0</v>
      </c>
      <c r="AJ26" s="48">
        <f t="shared" si="0"/>
        <v>65.822784810126578</v>
      </c>
      <c r="AK26" s="47" t="str">
        <f>IF(AND(AJ26&lt;=100,AJ26&gt;=80),"Ótimo",IF(AND(AJ26&lt;=79,AJ26&gt;=60),"Bom",IF(AND(AJ26&lt;=59,AJ26&gt;=40),"Regular",IF(AND(AJ26&lt;=39.99,AJ26&gt;=20),"Ruim",IF(AND(AJ26&lt;=19,AJ26&gt;=0),"Péssimo","")))))</f>
        <v>Bom</v>
      </c>
    </row>
    <row r="27" spans="1:37" x14ac:dyDescent="0.35">
      <c r="A27" s="46" t="s">
        <v>103</v>
      </c>
      <c r="B27" s="47">
        <v>1</v>
      </c>
      <c r="C27" s="47">
        <v>1</v>
      </c>
      <c r="D27" s="47">
        <v>1</v>
      </c>
      <c r="E27" s="47">
        <v>0.5</v>
      </c>
      <c r="F27" s="47">
        <v>1</v>
      </c>
      <c r="G27" s="47">
        <v>0</v>
      </c>
      <c r="H27" s="47">
        <v>1</v>
      </c>
      <c r="I27" s="47">
        <v>0</v>
      </c>
      <c r="J27" s="47">
        <v>0</v>
      </c>
      <c r="K27" s="47">
        <v>1</v>
      </c>
      <c r="L27" s="47">
        <v>0</v>
      </c>
      <c r="M27" s="47">
        <v>0</v>
      </c>
      <c r="N27" s="47">
        <v>1</v>
      </c>
      <c r="O27" s="47">
        <v>0</v>
      </c>
      <c r="P27" s="47">
        <v>1</v>
      </c>
      <c r="Q27" s="47">
        <v>1</v>
      </c>
      <c r="R27" s="47">
        <v>1</v>
      </c>
      <c r="S27" s="47">
        <v>0</v>
      </c>
      <c r="T27" s="47">
        <v>1</v>
      </c>
      <c r="U27" s="47">
        <v>1</v>
      </c>
      <c r="V27" s="47">
        <v>0</v>
      </c>
      <c r="W27" s="47">
        <v>1</v>
      </c>
      <c r="X27" s="47">
        <v>1</v>
      </c>
      <c r="Y27" s="47">
        <v>1</v>
      </c>
      <c r="Z27" s="47">
        <v>1</v>
      </c>
      <c r="AA27" s="47">
        <v>1</v>
      </c>
      <c r="AB27" s="47">
        <v>0</v>
      </c>
      <c r="AC27" s="47">
        <v>1</v>
      </c>
      <c r="AD27" s="47">
        <v>0</v>
      </c>
      <c r="AE27" s="47">
        <v>0</v>
      </c>
      <c r="AF27" s="47">
        <v>1</v>
      </c>
      <c r="AG27" s="47">
        <v>1</v>
      </c>
      <c r="AH27" s="47">
        <v>0</v>
      </c>
      <c r="AI27" s="47">
        <v>0</v>
      </c>
      <c r="AJ27" s="48">
        <f t="shared" si="0"/>
        <v>63.291139240506332</v>
      </c>
      <c r="AK27" s="47" t="str">
        <f>IF(AND(AJ27&lt;=100,AJ27&gt;=80),"Ótimo",IF(AND(AJ27&lt;=79,AJ27&gt;=60),"Bom",IF(AND(AJ27&lt;=59,AJ27&gt;=40),"Regular",IF(AND(AJ27&lt;=39,AJ27&gt;=20),"Ruim",IF(AND(AJ27&lt;=19,AJ27&gt;=0),"Péssimo","")))))</f>
        <v>Bom</v>
      </c>
    </row>
    <row r="28" spans="1:37" x14ac:dyDescent="0.35">
      <c r="A28" s="46" t="s">
        <v>92</v>
      </c>
      <c r="B28" s="47">
        <v>1</v>
      </c>
      <c r="C28" s="47">
        <v>0</v>
      </c>
      <c r="D28" s="47">
        <v>0</v>
      </c>
      <c r="E28" s="47">
        <v>0</v>
      </c>
      <c r="F28" s="47">
        <v>0</v>
      </c>
      <c r="G28" s="47">
        <v>0.5</v>
      </c>
      <c r="H28" s="47">
        <v>1</v>
      </c>
      <c r="I28" s="47">
        <v>1</v>
      </c>
      <c r="J28" s="47">
        <v>0</v>
      </c>
      <c r="K28" s="47">
        <v>1</v>
      </c>
      <c r="L28" s="47">
        <v>0</v>
      </c>
      <c r="M28" s="47">
        <v>1</v>
      </c>
      <c r="N28" s="47">
        <v>1</v>
      </c>
      <c r="O28" s="47">
        <v>1</v>
      </c>
      <c r="P28" s="47">
        <v>1</v>
      </c>
      <c r="Q28" s="47">
        <v>1</v>
      </c>
      <c r="R28" s="47">
        <v>1</v>
      </c>
      <c r="S28" s="47">
        <v>0</v>
      </c>
      <c r="T28" s="47">
        <v>1</v>
      </c>
      <c r="U28" s="47">
        <v>1</v>
      </c>
      <c r="V28" s="47">
        <v>0</v>
      </c>
      <c r="W28" s="47">
        <v>1</v>
      </c>
      <c r="X28" s="47">
        <v>1</v>
      </c>
      <c r="Y28" s="47">
        <v>1</v>
      </c>
      <c r="Z28" s="47">
        <v>1</v>
      </c>
      <c r="AA28" s="47">
        <v>1</v>
      </c>
      <c r="AB28" s="47">
        <v>1</v>
      </c>
      <c r="AC28" s="47">
        <v>1</v>
      </c>
      <c r="AD28" s="47">
        <v>1</v>
      </c>
      <c r="AE28" s="47">
        <v>1</v>
      </c>
      <c r="AF28" s="47">
        <v>1</v>
      </c>
      <c r="AG28" s="47">
        <v>0</v>
      </c>
      <c r="AH28" s="47">
        <v>0</v>
      </c>
      <c r="AI28" s="47">
        <v>0</v>
      </c>
      <c r="AJ28" s="48">
        <f t="shared" si="0"/>
        <v>60.75949367088608</v>
      </c>
      <c r="AK28" s="47" t="str">
        <f>IF(AND(AJ28&lt;=100,AJ28&gt;=80),"Ótimo",IF(AND(AJ28&lt;=79,AJ28&gt;=60),"Bom",IF(AND(AJ28&lt;=59,AJ28&gt;=40),"Regular",IF(AND(AJ28&lt;=39.9,AJ28&gt;=20),"Ruim",IF(AND(AJ28&lt;=19,AJ28&gt;=0),"Péssimo","")))))</f>
        <v>Bom</v>
      </c>
    </row>
    <row r="29" spans="1:37" x14ac:dyDescent="0.35">
      <c r="A29" s="46" t="s">
        <v>93</v>
      </c>
      <c r="B29" s="47">
        <v>1</v>
      </c>
      <c r="C29" s="47">
        <v>1</v>
      </c>
      <c r="D29" s="47">
        <v>1</v>
      </c>
      <c r="E29" s="47">
        <v>0.5</v>
      </c>
      <c r="F29" s="47">
        <v>1</v>
      </c>
      <c r="G29" s="47">
        <v>0.5</v>
      </c>
      <c r="H29" s="47">
        <v>1</v>
      </c>
      <c r="I29" s="47">
        <v>1</v>
      </c>
      <c r="J29" s="47">
        <v>0</v>
      </c>
      <c r="K29" s="47">
        <v>0</v>
      </c>
      <c r="L29" s="47">
        <v>0</v>
      </c>
      <c r="M29" s="47">
        <v>0</v>
      </c>
      <c r="N29" s="47">
        <v>0</v>
      </c>
      <c r="O29" s="47">
        <v>0</v>
      </c>
      <c r="P29" s="47">
        <v>0</v>
      </c>
      <c r="Q29" s="47">
        <v>0</v>
      </c>
      <c r="R29" s="47">
        <v>1</v>
      </c>
      <c r="S29" s="47">
        <v>0</v>
      </c>
      <c r="T29" s="47">
        <v>1</v>
      </c>
      <c r="U29" s="47">
        <v>1</v>
      </c>
      <c r="V29" s="47">
        <v>0</v>
      </c>
      <c r="W29" s="47">
        <v>0</v>
      </c>
      <c r="X29" s="47">
        <v>1</v>
      </c>
      <c r="Y29" s="47">
        <v>1</v>
      </c>
      <c r="Z29" s="47">
        <v>1</v>
      </c>
      <c r="AA29" s="47">
        <v>1</v>
      </c>
      <c r="AB29" s="47">
        <v>0</v>
      </c>
      <c r="AC29" s="47">
        <v>1</v>
      </c>
      <c r="AD29" s="47">
        <v>1</v>
      </c>
      <c r="AE29" s="47">
        <v>0</v>
      </c>
      <c r="AF29" s="47">
        <v>1</v>
      </c>
      <c r="AG29" s="47">
        <v>0</v>
      </c>
      <c r="AH29" s="47">
        <v>0</v>
      </c>
      <c r="AI29" s="47">
        <v>0</v>
      </c>
      <c r="AJ29" s="48">
        <f t="shared" si="0"/>
        <v>50.632911392405063</v>
      </c>
      <c r="AK29" s="47" t="str">
        <f>IF(AND(AJ29&lt;=100,AJ29&gt;=80),"Ótimo",IF(AND(AJ29&lt;=79,AJ29&gt;=60),"Bom",IF(AND(AJ29&lt;=59,AJ29&gt;=40),"Regular",IF(AND(AJ29&lt;=39,AJ29&gt;=20),"Ruim",IF(AND(AJ29&lt;=19,AJ29&gt;=0),"Péssimo","")))))</f>
        <v>Regular</v>
      </c>
    </row>
    <row r="30" spans="1:37" s="47" customFormat="1" x14ac:dyDescent="0.35">
      <c r="AJ30" s="48"/>
    </row>
  </sheetData>
  <mergeCells count="14">
    <mergeCell ref="AK1:AK2"/>
    <mergeCell ref="B2:G2"/>
    <mergeCell ref="H2:N2"/>
    <mergeCell ref="O2:S2"/>
    <mergeCell ref="T2:X2"/>
    <mergeCell ref="Y2:AB2"/>
    <mergeCell ref="AC2:AE2"/>
    <mergeCell ref="AJ1:AJ2"/>
    <mergeCell ref="A1:A3"/>
    <mergeCell ref="B1:N1"/>
    <mergeCell ref="O1:S1"/>
    <mergeCell ref="T1:X1"/>
    <mergeCell ref="Y1:AI1"/>
    <mergeCell ref="AF2:AH2"/>
  </mergeCells>
  <conditionalFormatting sqref="AK1 AK4 AK13:AK14 AK6:AK11 AK16:AK17">
    <cfRule type="containsText" dxfId="59" priority="66" operator="containsText" text="Péssimo/Opaco">
      <formula>NOT(ISERROR(SEARCH("Péssimo/Opaco",AK1)))</formula>
    </cfRule>
    <cfRule type="containsText" dxfId="58" priority="67" operator="containsText" text="Regular">
      <formula>NOT(ISERROR(SEARCH("Regular",AK1)))</formula>
    </cfRule>
    <cfRule type="containsText" dxfId="57" priority="68" operator="containsText" text="Bom">
      <formula>NOT(ISERROR(SEARCH("Bom",AK1)))</formula>
    </cfRule>
    <cfRule type="containsText" dxfId="56" priority="69" operator="containsText" text="Muito Bom">
      <formula>NOT(ISERROR(SEARCH("Muito Bom",AK1)))</formula>
    </cfRule>
    <cfRule type="containsText" dxfId="55" priority="70" operator="containsText" text="Ótimo/Transparente">
      <formula>NOT(ISERROR(SEARCH("Ótimo/Transparente",AK1)))</formula>
    </cfRule>
  </conditionalFormatting>
  <conditionalFormatting sqref="AK3:AK4">
    <cfRule type="containsText" dxfId="54" priority="61" operator="containsText" text="Péssimo/Opaco">
      <formula>NOT(ISERROR(SEARCH("Péssimo/Opaco",AK3)))</formula>
    </cfRule>
    <cfRule type="containsText" dxfId="53" priority="62" operator="containsText" text="Regular">
      <formula>NOT(ISERROR(SEARCH("Regular",AK3)))</formula>
    </cfRule>
    <cfRule type="containsText" dxfId="52" priority="63" operator="containsText" text="Bom">
      <formula>NOT(ISERROR(SEARCH("Bom",AK3)))</formula>
    </cfRule>
    <cfRule type="containsText" dxfId="51" priority="64" operator="containsText" text="Muito Bom">
      <formula>NOT(ISERROR(SEARCH("Muito Bom",AK3)))</formula>
    </cfRule>
    <cfRule type="containsText" dxfId="50" priority="65" operator="containsText" text="Ótimo/Transparente">
      <formula>NOT(ISERROR(SEARCH("Ótimo/Transparente",AK3)))</formula>
    </cfRule>
  </conditionalFormatting>
  <conditionalFormatting sqref="AK30">
    <cfRule type="containsText" dxfId="49" priority="56" operator="containsText" text="Péssimo/Opaco">
      <formula>NOT(ISERROR(SEARCH("Péssimo/Opaco",AK30)))</formula>
    </cfRule>
    <cfRule type="containsText" dxfId="48" priority="57" operator="containsText" text="Regular">
      <formula>NOT(ISERROR(SEARCH("Regular",AK30)))</formula>
    </cfRule>
    <cfRule type="containsText" dxfId="47" priority="58" operator="containsText" text="Bom">
      <formula>NOT(ISERROR(SEARCH("Bom",AK30)))</formula>
    </cfRule>
    <cfRule type="containsText" dxfId="46" priority="59" operator="containsText" text="Muito Bom">
      <formula>NOT(ISERROR(SEARCH("Muito Bom",AK30)))</formula>
    </cfRule>
    <cfRule type="containsText" dxfId="45" priority="60" operator="containsText" text="Ótimo/Transparente">
      <formula>NOT(ISERROR(SEARCH("Ótimo/Transparente",AK30)))</formula>
    </cfRule>
  </conditionalFormatting>
  <conditionalFormatting sqref="AK18">
    <cfRule type="containsText" dxfId="44" priority="21" operator="containsText" text="Péssimo/Opaco">
      <formula>NOT(ISERROR(SEARCH("Péssimo/Opaco",AK18)))</formula>
    </cfRule>
    <cfRule type="containsText" dxfId="43" priority="22" operator="containsText" text="Regular">
      <formula>NOT(ISERROR(SEARCH("Regular",AK18)))</formula>
    </cfRule>
    <cfRule type="containsText" dxfId="42" priority="23" operator="containsText" text="Bom">
      <formula>NOT(ISERROR(SEARCH("Bom",AK18)))</formula>
    </cfRule>
    <cfRule type="containsText" dxfId="41" priority="24" operator="containsText" text="Muito Bom">
      <formula>NOT(ISERROR(SEARCH("Muito Bom",AK18)))</formula>
    </cfRule>
    <cfRule type="containsText" dxfId="40" priority="25" operator="containsText" text="Ótimo/Transparente">
      <formula>NOT(ISERROR(SEARCH("Ótimo/Transparente",AK18)))</formula>
    </cfRule>
  </conditionalFormatting>
  <conditionalFormatting sqref="AK15:AK16">
    <cfRule type="containsText" dxfId="39" priority="16" operator="containsText" text="Péssimo/Opaco">
      <formula>NOT(ISERROR(SEARCH("Péssimo/Opaco",AK15)))</formula>
    </cfRule>
    <cfRule type="containsText" dxfId="38" priority="17" operator="containsText" text="Regular">
      <formula>NOT(ISERROR(SEARCH("Regular",AK15)))</formula>
    </cfRule>
    <cfRule type="containsText" dxfId="37" priority="18" operator="containsText" text="Bom">
      <formula>NOT(ISERROR(SEARCH("Bom",AK15)))</formula>
    </cfRule>
    <cfRule type="containsText" dxfId="36" priority="19" operator="containsText" text="Muito Bom">
      <formula>NOT(ISERROR(SEARCH("Muito Bom",AK15)))</formula>
    </cfRule>
    <cfRule type="containsText" dxfId="35" priority="20" operator="containsText" text="Ótimo/Transparente">
      <formula>NOT(ISERROR(SEARCH("Ótimo/Transparente",AK15)))</formula>
    </cfRule>
  </conditionalFormatting>
  <conditionalFormatting sqref="AK12">
    <cfRule type="containsText" dxfId="34" priority="11" operator="containsText" text="Péssimo/Opaco">
      <formula>NOT(ISERROR(SEARCH("Péssimo/Opaco",AK12)))</formula>
    </cfRule>
    <cfRule type="containsText" dxfId="33" priority="12" operator="containsText" text="Regular">
      <formula>NOT(ISERROR(SEARCH("Regular",AK12)))</formula>
    </cfRule>
    <cfRule type="containsText" dxfId="32" priority="13" operator="containsText" text="Bom">
      <formula>NOT(ISERROR(SEARCH("Bom",AK12)))</formula>
    </cfRule>
    <cfRule type="containsText" dxfId="31" priority="14" operator="containsText" text="Muito Bom">
      <formula>NOT(ISERROR(SEARCH("Muito Bom",AK12)))</formula>
    </cfRule>
    <cfRule type="containsText" dxfId="30" priority="15" operator="containsText" text="Ótimo/Transparente">
      <formula>NOT(ISERROR(SEARCH("Ótimo/Transparente",AK12)))</formula>
    </cfRule>
  </conditionalFormatting>
  <conditionalFormatting sqref="AK19">
    <cfRule type="containsText" dxfId="29" priority="6" operator="containsText" text="Péssimo/Opaco">
      <formula>NOT(ISERROR(SEARCH("Péssimo/Opaco",AK19)))</formula>
    </cfRule>
    <cfRule type="containsText" dxfId="28" priority="7" operator="containsText" text="Regular">
      <formula>NOT(ISERROR(SEARCH("Regular",AK19)))</formula>
    </cfRule>
    <cfRule type="containsText" dxfId="27" priority="8" operator="containsText" text="Bom">
      <formula>NOT(ISERROR(SEARCH("Bom",AK19)))</formula>
    </cfRule>
    <cfRule type="containsText" dxfId="26" priority="9" operator="containsText" text="Muito Bom">
      <formula>NOT(ISERROR(SEARCH("Muito Bom",AK19)))</formula>
    </cfRule>
    <cfRule type="containsText" dxfId="25" priority="10" operator="containsText" text="Ótimo/Transparente">
      <formula>NOT(ISERROR(SEARCH("Ótimo/Transparente",AK19)))</formula>
    </cfRule>
  </conditionalFormatting>
  <conditionalFormatting sqref="AK27">
    <cfRule type="containsText" dxfId="24" priority="1" operator="containsText" text="Péssimo/Opaco">
      <formula>NOT(ISERROR(SEARCH("Péssimo/Opaco",AK27)))</formula>
    </cfRule>
    <cfRule type="containsText" dxfId="23" priority="2" operator="containsText" text="Regular">
      <formula>NOT(ISERROR(SEARCH("Regular",AK27)))</formula>
    </cfRule>
    <cfRule type="containsText" dxfId="22" priority="3" operator="containsText" text="Bom">
      <formula>NOT(ISERROR(SEARCH("Bom",AK27)))</formula>
    </cfRule>
    <cfRule type="containsText" dxfId="21" priority="4" operator="containsText" text="Muito Bom">
      <formula>NOT(ISERROR(SEARCH("Muito Bom",AK27)))</formula>
    </cfRule>
    <cfRule type="containsText" dxfId="20" priority="5" operator="containsText" text="Ótimo/Transparente">
      <formula>NOT(ISERROR(SEARCH("Ótimo/Transparente",AK27)))</formula>
    </cfRule>
  </conditionalFormatting>
  <conditionalFormatting sqref="AK20:AK26 AK28:AK29">
    <cfRule type="containsText" dxfId="19" priority="26" operator="containsText" text="Péssimo/Opaco">
      <formula>NOT(ISERROR(SEARCH("Péssimo/Opaco",AK20)))</formula>
    </cfRule>
    <cfRule type="containsText" dxfId="18" priority="27" operator="containsText" text="Regular">
      <formula>NOT(ISERROR(SEARCH("Regular",AK20)))</formula>
    </cfRule>
    <cfRule type="containsText" dxfId="17" priority="28" operator="containsText" text="Bom">
      <formula>NOT(ISERROR(SEARCH("Bom",AK20)))</formula>
    </cfRule>
    <cfRule type="containsText" dxfId="16" priority="29" operator="containsText" text="Muito Bom">
      <formula>NOT(ISERROR(SEARCH("Muito Bom",AK20)))</formula>
    </cfRule>
    <cfRule type="containsText" dxfId="15" priority="30" operator="containsText" text="Ótimo/Transparente">
      <formula>NOT(ISERROR(SEARCH("Ótimo/Transparente",AK20)))</formula>
    </cfRule>
  </conditionalFormatting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BFF418-3EBA-4890-9145-0E10FDE080BD}">
  <dimension ref="A1:AK4"/>
  <sheetViews>
    <sheetView workbookViewId="0">
      <selection activeCell="D7" sqref="D7"/>
    </sheetView>
  </sheetViews>
  <sheetFormatPr defaultRowHeight="14.5" x14ac:dyDescent="0.35"/>
  <cols>
    <col min="1" max="1" width="14.7265625" bestFit="1" customWidth="1"/>
    <col min="35" max="35" width="13.1796875" bestFit="1" customWidth="1"/>
    <col min="36" max="36" width="13.81640625" bestFit="1" customWidth="1"/>
    <col min="37" max="37" width="9.08984375" bestFit="1" customWidth="1"/>
  </cols>
  <sheetData>
    <row r="1" spans="1:37" x14ac:dyDescent="0.35">
      <c r="A1" s="68"/>
      <c r="B1" s="58" t="s">
        <v>15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5" t="s">
        <v>1</v>
      </c>
      <c r="P1" s="55"/>
      <c r="Q1" s="55"/>
      <c r="R1" s="55"/>
      <c r="S1" s="55"/>
      <c r="T1" s="61" t="s">
        <v>2</v>
      </c>
      <c r="U1" s="61"/>
      <c r="V1" s="61"/>
      <c r="W1" s="61"/>
      <c r="X1" s="61"/>
      <c r="Y1" s="64" t="s">
        <v>3</v>
      </c>
      <c r="Z1" s="64"/>
      <c r="AA1" s="64"/>
      <c r="AB1" s="64"/>
      <c r="AC1" s="64"/>
      <c r="AD1" s="64"/>
      <c r="AE1" s="64"/>
      <c r="AF1" s="64"/>
      <c r="AG1" s="64"/>
      <c r="AH1" s="64"/>
      <c r="AI1" s="64"/>
      <c r="AJ1" s="62" t="s">
        <v>4</v>
      </c>
      <c r="AK1" s="62" t="s">
        <v>5</v>
      </c>
    </row>
    <row r="2" spans="1:37" x14ac:dyDescent="0.35">
      <c r="A2" s="68"/>
      <c r="B2" s="59" t="s">
        <v>6</v>
      </c>
      <c r="C2" s="59"/>
      <c r="D2" s="59"/>
      <c r="E2" s="59"/>
      <c r="F2" s="59"/>
      <c r="G2" s="59"/>
      <c r="H2" s="57" t="s">
        <v>7</v>
      </c>
      <c r="I2" s="57"/>
      <c r="J2" s="57"/>
      <c r="K2" s="57"/>
      <c r="L2" s="57"/>
      <c r="M2" s="57"/>
      <c r="N2" s="57"/>
      <c r="O2" s="56" t="s">
        <v>8</v>
      </c>
      <c r="P2" s="56"/>
      <c r="Q2" s="56"/>
      <c r="R2" s="56"/>
      <c r="S2" s="56"/>
      <c r="T2" s="60"/>
      <c r="U2" s="60"/>
      <c r="V2" s="60"/>
      <c r="W2" s="60"/>
      <c r="X2" s="60"/>
      <c r="Y2" s="65" t="s">
        <v>16</v>
      </c>
      <c r="Z2" s="65"/>
      <c r="AA2" s="65"/>
      <c r="AB2" s="65"/>
      <c r="AC2" s="66" t="s">
        <v>11</v>
      </c>
      <c r="AD2" s="66"/>
      <c r="AE2" s="66"/>
      <c r="AF2" s="54" t="s">
        <v>12</v>
      </c>
      <c r="AG2" s="54"/>
      <c r="AH2" s="54"/>
      <c r="AI2" s="1" t="s">
        <v>13</v>
      </c>
      <c r="AJ2" s="62"/>
      <c r="AK2" s="62"/>
    </row>
    <row r="3" spans="1:37" ht="108.5" x14ac:dyDescent="0.35">
      <c r="A3" s="68"/>
      <c r="B3" s="12" t="s">
        <v>17</v>
      </c>
      <c r="C3" s="2" t="s">
        <v>18</v>
      </c>
      <c r="D3" s="2" t="s">
        <v>19</v>
      </c>
      <c r="E3" s="2" t="s">
        <v>20</v>
      </c>
      <c r="F3" s="2" t="s">
        <v>21</v>
      </c>
      <c r="G3" s="2" t="s">
        <v>22</v>
      </c>
      <c r="H3" s="2" t="s">
        <v>23</v>
      </c>
      <c r="I3" s="2" t="s">
        <v>24</v>
      </c>
      <c r="J3" s="2" t="s">
        <v>25</v>
      </c>
      <c r="K3" s="2" t="s">
        <v>26</v>
      </c>
      <c r="L3" s="2" t="s">
        <v>27</v>
      </c>
      <c r="M3" s="2" t="s">
        <v>28</v>
      </c>
      <c r="N3" s="2" t="s">
        <v>29</v>
      </c>
      <c r="O3" s="2" t="s">
        <v>30</v>
      </c>
      <c r="P3" s="3" t="s">
        <v>31</v>
      </c>
      <c r="Q3" s="2" t="s">
        <v>32</v>
      </c>
      <c r="R3" s="2" t="s">
        <v>33</v>
      </c>
      <c r="S3" s="2" t="s">
        <v>34</v>
      </c>
      <c r="T3" s="2" t="s">
        <v>109</v>
      </c>
      <c r="U3" s="2" t="s">
        <v>36</v>
      </c>
      <c r="V3" s="2" t="s">
        <v>37</v>
      </c>
      <c r="W3" s="2" t="s">
        <v>38</v>
      </c>
      <c r="X3" s="2" t="s">
        <v>39</v>
      </c>
      <c r="Y3" s="2" t="s">
        <v>40</v>
      </c>
      <c r="Z3" s="2" t="s">
        <v>110</v>
      </c>
      <c r="AA3" s="2" t="s">
        <v>42</v>
      </c>
      <c r="AB3" s="2" t="s">
        <v>43</v>
      </c>
      <c r="AC3" s="2" t="s">
        <v>44</v>
      </c>
      <c r="AD3" s="2" t="s">
        <v>45</v>
      </c>
      <c r="AE3" s="2" t="s">
        <v>46</v>
      </c>
      <c r="AF3" s="2" t="s">
        <v>47</v>
      </c>
      <c r="AG3" s="2" t="s">
        <v>48</v>
      </c>
      <c r="AH3" s="2" t="s">
        <v>46</v>
      </c>
      <c r="AI3" s="2" t="s">
        <v>49</v>
      </c>
    </row>
    <row r="4" spans="1:37" x14ac:dyDescent="0.35">
      <c r="A4" s="52" t="s">
        <v>112</v>
      </c>
      <c r="B4" s="32">
        <v>1</v>
      </c>
      <c r="C4" s="32">
        <v>1</v>
      </c>
      <c r="D4" s="32">
        <v>1</v>
      </c>
      <c r="E4" s="32">
        <v>0.5</v>
      </c>
      <c r="F4" s="32">
        <v>1</v>
      </c>
      <c r="G4" s="32">
        <v>0.5</v>
      </c>
      <c r="H4" s="32">
        <v>0</v>
      </c>
      <c r="I4" s="32">
        <v>0</v>
      </c>
      <c r="J4" s="32">
        <v>0</v>
      </c>
      <c r="K4" s="32">
        <v>0</v>
      </c>
      <c r="L4" s="32">
        <v>0</v>
      </c>
      <c r="M4" s="32">
        <v>0</v>
      </c>
      <c r="N4" s="32">
        <v>0</v>
      </c>
      <c r="O4" s="32">
        <v>0</v>
      </c>
      <c r="P4" s="32">
        <v>0</v>
      </c>
      <c r="Q4" s="32">
        <v>0</v>
      </c>
      <c r="R4" s="32">
        <v>1</v>
      </c>
      <c r="S4" s="32">
        <v>0</v>
      </c>
      <c r="T4" s="32">
        <v>1</v>
      </c>
      <c r="U4" s="32">
        <v>1</v>
      </c>
      <c r="V4" s="32">
        <v>0.5</v>
      </c>
      <c r="W4" s="32">
        <v>1</v>
      </c>
      <c r="X4" s="32">
        <v>1</v>
      </c>
      <c r="Y4" s="32">
        <v>0</v>
      </c>
      <c r="Z4" s="32">
        <v>1</v>
      </c>
      <c r="AA4" s="32">
        <v>1</v>
      </c>
      <c r="AB4" s="32">
        <v>0</v>
      </c>
      <c r="AC4" s="32">
        <v>0</v>
      </c>
      <c r="AD4" s="32">
        <v>1</v>
      </c>
      <c r="AE4" s="32">
        <v>1</v>
      </c>
      <c r="AF4" s="32">
        <v>1</v>
      </c>
      <c r="AG4" s="32">
        <v>1</v>
      </c>
      <c r="AH4" s="32">
        <v>0</v>
      </c>
      <c r="AI4" s="32">
        <v>0</v>
      </c>
      <c r="AJ4" s="33">
        <f>(((SUM(B4:G4)*4)+(SUM(H4:N4)*2)+(SUM(O4:S4)*4)+(SUM(T4:X4)*2)+(SUM(Y4:AI4)))/79)*100</f>
        <v>49.367088607594937</v>
      </c>
      <c r="AK4" s="32" t="s">
        <v>111</v>
      </c>
    </row>
  </sheetData>
  <sortState xmlns:xlrd2="http://schemas.microsoft.com/office/spreadsheetml/2017/richdata2" ref="A2:AK28">
    <sortCondition descending="1" ref="AJ1"/>
  </sortState>
  <mergeCells count="14">
    <mergeCell ref="AK1:AK2"/>
    <mergeCell ref="B2:G2"/>
    <mergeCell ref="H2:N2"/>
    <mergeCell ref="O2:S2"/>
    <mergeCell ref="T2:X2"/>
    <mergeCell ref="Y2:AB2"/>
    <mergeCell ref="AC2:AE2"/>
    <mergeCell ref="AF2:AH2"/>
    <mergeCell ref="AJ1:AJ2"/>
    <mergeCell ref="A1:A3"/>
    <mergeCell ref="B1:N1"/>
    <mergeCell ref="O1:S1"/>
    <mergeCell ref="T1:X1"/>
    <mergeCell ref="Y1:AI1"/>
  </mergeCells>
  <conditionalFormatting sqref="AK3">
    <cfRule type="containsText" dxfId="14" priority="6" operator="containsText" text="Péssimo/Opaco">
      <formula>NOT(ISERROR(SEARCH("Péssimo/Opaco",AK3)))</formula>
    </cfRule>
    <cfRule type="containsText" dxfId="13" priority="7" operator="containsText" text="Regular">
      <formula>NOT(ISERROR(SEARCH("Regular",AK3)))</formula>
    </cfRule>
    <cfRule type="containsText" dxfId="12" priority="8" operator="containsText" text="Bom">
      <formula>NOT(ISERROR(SEARCH("Bom",AK3)))</formula>
    </cfRule>
    <cfRule type="containsText" dxfId="11" priority="9" operator="containsText" text="Muito Bom">
      <formula>NOT(ISERROR(SEARCH("Muito Bom",AK3)))</formula>
    </cfRule>
    <cfRule type="containsText" dxfId="10" priority="10" operator="containsText" text="Ótimo/Transparente">
      <formula>NOT(ISERROR(SEARCH("Ótimo/Transparente",AK3)))</formula>
    </cfRule>
  </conditionalFormatting>
  <conditionalFormatting sqref="AK4">
    <cfRule type="containsText" dxfId="9" priority="1" operator="containsText" text="Péssimo/Opaco">
      <formula>NOT(ISERROR(SEARCH("Péssimo/Opaco",AK4)))</formula>
    </cfRule>
    <cfRule type="containsText" dxfId="8" priority="2" operator="containsText" text="Regular">
      <formula>NOT(ISERROR(SEARCH("Regular",AK4)))</formula>
    </cfRule>
    <cfRule type="containsText" dxfId="7" priority="3" operator="containsText" text="Bom">
      <formula>NOT(ISERROR(SEARCH("Bom",AK4)))</formula>
    </cfRule>
    <cfRule type="containsText" dxfId="6" priority="4" operator="containsText" text="Muito Bom">
      <formula>NOT(ISERROR(SEARCH("Muito Bom",AK4)))</formula>
    </cfRule>
    <cfRule type="containsText" dxfId="5" priority="5" operator="containsText" text="Ótimo/Transparente">
      <formula>NOT(ISERROR(SEARCH("Ótimo/Transparente",AK4)))</formula>
    </cfRule>
  </conditionalFormatting>
  <conditionalFormatting sqref="AK1">
    <cfRule type="containsText" dxfId="4" priority="11" operator="containsText" text="Péssimo/Opaco">
      <formula>NOT(ISERROR(SEARCH("Péssimo/Opaco",AK1)))</formula>
    </cfRule>
    <cfRule type="containsText" dxfId="3" priority="12" operator="containsText" text="Regular">
      <formula>NOT(ISERROR(SEARCH("Regular",AK1)))</formula>
    </cfRule>
    <cfRule type="containsText" dxfId="2" priority="13" operator="containsText" text="Bom">
      <formula>NOT(ISERROR(SEARCH("Bom",AK1)))</formula>
    </cfRule>
    <cfRule type="containsText" dxfId="1" priority="14" operator="containsText" text="Muito Bom">
      <formula>NOT(ISERROR(SEARCH("Muito Bom",AK1)))</formula>
    </cfRule>
    <cfRule type="containsText" dxfId="0" priority="15" operator="containsText" text="Ótimo/Transparente">
      <formula>NOT(ISERROR(SEARCH("Ótimo/Transparente",AK1)))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9F823E3483304EA52CD3FFCB1B38B3" ma:contentTypeVersion="12" ma:contentTypeDescription="Create a new document." ma:contentTypeScope="" ma:versionID="6a891e7c4b5a3032531b137000ed4491">
  <xsd:schema xmlns:xsd="http://www.w3.org/2001/XMLSchema" xmlns:xs="http://www.w3.org/2001/XMLSchema" xmlns:p="http://schemas.microsoft.com/office/2006/metadata/properties" xmlns:ns2="ed68b26e-e36c-41bb-856d-5c65b8ca16e6" xmlns:ns3="9fb58b75-92ef-486f-9210-facda0d4cfbe" targetNamespace="http://schemas.microsoft.com/office/2006/metadata/properties" ma:root="true" ma:fieldsID="73db9b1269df6d142d9132fb472cb7ce" ns2:_="" ns3:_="">
    <xsd:import namespace="ed68b26e-e36c-41bb-856d-5c65b8ca16e6"/>
    <xsd:import namespace="9fb58b75-92ef-486f-9210-facda0d4cf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68b26e-e36c-41bb-856d-5c65b8ca16e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b58b75-92ef-486f-9210-facda0d4cfb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643A6A-E1AF-4E76-95A1-C732FDE1151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4C9DC2-1BFC-4876-B9E5-6A7FEDD5D51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68b26e-e36c-41bb-856d-5c65b8ca16e6"/>
    <ds:schemaRef ds:uri="9fb58b75-92ef-486f-9210-facda0d4cf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FB7BB77-170B-490E-A33F-E45C3FA91CE5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Estados - 1ª avaliação (Maio)</vt:lpstr>
      <vt:lpstr>Estados - 2ª avaliação (Junho)</vt:lpstr>
      <vt:lpstr>Estados - 3ª avaliação (Julho)</vt:lpstr>
      <vt:lpstr>Capitais - 1ª avaliação (Maio)</vt:lpstr>
      <vt:lpstr>Capitais - 2ª avaliação (Junho)</vt:lpstr>
      <vt:lpstr>Capitais - 3ª avaliação (Julho)</vt:lpstr>
      <vt:lpstr>União - 1ª avaliação (Julho)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Administrador</dc:creator>
  <cp:keywords/>
  <dc:description/>
  <cp:lastModifiedBy>Vinicius Reis (TI BR)</cp:lastModifiedBy>
  <cp:revision/>
  <dcterms:created xsi:type="dcterms:W3CDTF">2020-05-08T18:54:18Z</dcterms:created>
  <dcterms:modified xsi:type="dcterms:W3CDTF">2020-07-29T22:58:01Z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0x0101007D9F823E3483304EA52CD3FFCB1B38B3</vt:lpwstr>
  </property>
</Properties>
</file>