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6-Session\"/>
    </mc:Choice>
  </mc:AlternateContent>
  <xr:revisionPtr revIDLastSave="0" documentId="13_ncr:1_{CD58DC5A-964F-4EA5-A764-6D6820B567F9}" xr6:coauthVersionLast="47" xr6:coauthVersionMax="47" xr10:uidLastSave="{00000000-0000-0000-0000-000000000000}"/>
  <bookViews>
    <workbookView xWindow="-120" yWindow="-120" windowWidth="29040" windowHeight="15840" activeTab="6" xr2:uid="{BA90C146-140D-479A-84AF-F67B7A498639}"/>
  </bookViews>
  <sheets>
    <sheet name="3 - 97" sheetId="1" r:id="rId1"/>
    <sheet name="3 - 99" sheetId="2" r:id="rId2"/>
    <sheet name="Review 1" sheetId="3" r:id="rId3"/>
    <sheet name="Review 2" sheetId="4" r:id="rId4"/>
    <sheet name="Review 3" sheetId="5" r:id="rId5"/>
    <sheet name="Review 4" sheetId="6" r:id="rId6"/>
    <sheet name="Boxplot 4" sheetId="7" r:id="rId7"/>
  </sheets>
  <definedNames>
    <definedName name="_xlnm._FilterDatabase" localSheetId="2" hidden="1">'Review 1'!$D$16:$D$23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6" l="1"/>
  <c r="G18" i="6"/>
  <c r="E18" i="6"/>
  <c r="G17" i="6"/>
  <c r="E17" i="6"/>
  <c r="E16" i="6"/>
  <c r="E15" i="6"/>
  <c r="C14" i="5"/>
  <c r="B14" i="5"/>
  <c r="G9" i="4"/>
  <c r="D7" i="4"/>
  <c r="D8" i="4"/>
  <c r="D6" i="4"/>
  <c r="B9" i="4"/>
  <c r="I19" i="3"/>
  <c r="I18" i="3"/>
  <c r="I17" i="3"/>
  <c r="I16" i="3"/>
  <c r="C11" i="2"/>
  <c r="C10" i="2"/>
  <c r="C9" i="2"/>
  <c r="C8" i="2"/>
  <c r="G37" i="1"/>
  <c r="G36" i="1"/>
  <c r="G35" i="1"/>
  <c r="G34" i="1"/>
  <c r="E34" i="1"/>
  <c r="E35" i="1"/>
  <c r="E36" i="1"/>
  <c r="E37" i="1"/>
  <c r="E33" i="1"/>
  <c r="G32" i="1"/>
  <c r="C33" i="1"/>
  <c r="C34" i="1"/>
  <c r="C35" i="1"/>
  <c r="C36" i="1"/>
  <c r="E27" i="1"/>
  <c r="E26" i="1"/>
  <c r="H22" i="1"/>
  <c r="H19" i="1"/>
  <c r="H20" i="1"/>
  <c r="H21" i="1"/>
  <c r="H18" i="1"/>
  <c r="E25" i="1"/>
  <c r="G19" i="1"/>
  <c r="G20" i="1"/>
  <c r="G21" i="1"/>
  <c r="G22" i="1"/>
  <c r="G18" i="1"/>
  <c r="F19" i="1"/>
  <c r="F20" i="1"/>
  <c r="F21" i="1"/>
  <c r="F22" i="1"/>
  <c r="F18" i="1"/>
  <c r="E23" i="1"/>
  <c r="D19" i="1"/>
  <c r="D20" i="1"/>
  <c r="D21" i="1"/>
  <c r="D22" i="1"/>
  <c r="D18" i="1"/>
  <c r="C19" i="1"/>
  <c r="C20" i="1"/>
  <c r="C21" i="1"/>
  <c r="C18" i="1"/>
</calcChain>
</file>

<file path=xl/sharedStrings.xml><?xml version="1.0" encoding="utf-8"?>
<sst xmlns="http://schemas.openxmlformats.org/spreadsheetml/2006/main" count="62" uniqueCount="52">
  <si>
    <t>Bound</t>
  </si>
  <si>
    <t xml:space="preserve">Lower (Inclusive) </t>
  </si>
  <si>
    <t>Upper (Exclusive)</t>
  </si>
  <si>
    <t>Midpoint</t>
  </si>
  <si>
    <t>Frequency</t>
  </si>
  <si>
    <t>Total</t>
  </si>
  <si>
    <t>Relative Freq</t>
  </si>
  <si>
    <t>Midpoint * Rel Freq</t>
  </si>
  <si>
    <t>Weightead Mean</t>
  </si>
  <si>
    <t>Squared(Midpoint - Mean) * Rel Freq</t>
  </si>
  <si>
    <t>Variance</t>
  </si>
  <si>
    <t>Stand Dev</t>
  </si>
  <si>
    <t>Median</t>
  </si>
  <si>
    <t xml:space="preserve">Total </t>
  </si>
  <si>
    <t>Sum Freq</t>
  </si>
  <si>
    <t>Mid Point Freq</t>
  </si>
  <si>
    <t>Range at Yellow</t>
  </si>
  <si>
    <t>Freq in the Yellow</t>
  </si>
  <si>
    <t>Total in yellow</t>
  </si>
  <si>
    <t>Weighting</t>
  </si>
  <si>
    <t>Summing</t>
  </si>
  <si>
    <t>3rd</t>
  </si>
  <si>
    <t>1sd</t>
  </si>
  <si>
    <t>Range Interquartile</t>
  </si>
  <si>
    <t>Range * 1.5</t>
  </si>
  <si>
    <t>Outliers Min</t>
  </si>
  <si>
    <t>Outliers Max</t>
  </si>
  <si>
    <t>Low Outliers</t>
  </si>
  <si>
    <t>High Outliers</t>
  </si>
  <si>
    <t>Not na Outliers</t>
  </si>
  <si>
    <t>Data</t>
  </si>
  <si>
    <t>Mean</t>
  </si>
  <si>
    <t>Sorting</t>
  </si>
  <si>
    <t>Range</t>
  </si>
  <si>
    <t>Standard Dev</t>
  </si>
  <si>
    <t>For a SAMPLE</t>
  </si>
  <si>
    <t>Shares</t>
  </si>
  <si>
    <t>Price</t>
  </si>
  <si>
    <t>(Share * Price) / Total</t>
  </si>
  <si>
    <t>Weighted Mean Price</t>
  </si>
  <si>
    <t>n</t>
  </si>
  <si>
    <t>mean</t>
  </si>
  <si>
    <t>stand dev</t>
  </si>
  <si>
    <t>range</t>
  </si>
  <si>
    <t>share</t>
  </si>
  <si>
    <t>Lower</t>
  </si>
  <si>
    <t>Upper</t>
  </si>
  <si>
    <t>1° quartile</t>
  </si>
  <si>
    <t>index 1° quartile</t>
  </si>
  <si>
    <t>Index</t>
  </si>
  <si>
    <t>index 3° quartile</t>
  </si>
  <si>
    <t>3°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</si>
</sst>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10" fontId="0" fillId="2" borderId="0" xfId="1" applyNumberFormat="1" applyFont="1" applyFill="1"/>
    <xf numFmtId="164" fontId="0" fillId="2" borderId="0" xfId="0" applyNumberFormat="1" applyFill="1"/>
    <xf numFmtId="2" fontId="0" fillId="2" borderId="0" xfId="0" applyNumberFormat="1" applyFill="1"/>
    <xf numFmtId="0" fontId="0" fillId="2" borderId="0" xfId="1" applyNumberFormat="1" applyFont="1" applyFill="1"/>
    <xf numFmtId="10" fontId="0" fillId="2" borderId="0" xfId="0" applyNumberFormat="1" applyFill="1"/>
    <xf numFmtId="0" fontId="2" fillId="2" borderId="0" xfId="0" applyFont="1" applyFill="1"/>
    <xf numFmtId="2" fontId="2" fillId="2" borderId="0" xfId="0" applyNumberFormat="1" applyFont="1" applyFill="1"/>
    <xf numFmtId="9" fontId="0" fillId="0" borderId="0" xfId="0" applyNumberFormat="1"/>
    <xf numFmtId="9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9525</xdr:colOff>
      <xdr:row>14</xdr:row>
      <xdr:rowOff>34598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7B00D0-77B5-41E8-AF4F-AC326A19E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2701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447675</xdr:colOff>
      <xdr:row>2</xdr:row>
      <xdr:rowOff>140095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19AAA2-5F96-43B0-9157-DAE392125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21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219075</xdr:colOff>
      <xdr:row>12</xdr:row>
      <xdr:rowOff>146457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3168C2-26BA-4860-8C4A-BC9359D06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24324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390525</xdr:colOff>
      <xdr:row>2</xdr:row>
      <xdr:rowOff>89396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DA0932-EFF5-46A4-87E3-94E250F25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4703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428625</xdr:colOff>
      <xdr:row>5</xdr:row>
      <xdr:rowOff>174141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C36384-212F-48DC-911F-6C549CDD8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1126641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8</xdr:row>
      <xdr:rowOff>57150</xdr:rowOff>
    </xdr:from>
    <xdr:to>
      <xdr:col>14</xdr:col>
      <xdr:colOff>219962</xdr:colOff>
      <xdr:row>12</xdr:row>
      <xdr:rowOff>133467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2E17A5-9F6E-43F7-8474-35D8A5DAD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8875" y="1581150"/>
          <a:ext cx="6354062" cy="8383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561975</xdr:colOff>
      <xdr:row>12</xdr:row>
      <xdr:rowOff>111164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36D0F7-975D-4D43-A681-06848C32F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23971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12</xdr:col>
      <xdr:colOff>543767</xdr:colOff>
      <xdr:row>27</xdr:row>
      <xdr:rowOff>57716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649B29-AF44-470B-BA01-476E5CED1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1143000"/>
          <a:ext cx="6030167" cy="4058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5B03-840F-4BE7-9769-3CFDC38832B4}">
  <dimension ref="B16:K37"/>
  <sheetViews>
    <sheetView topLeftCell="A4" workbookViewId="0">
      <selection activeCell="B16" sqref="B16:K37"/>
    </sheetView>
  </sheetViews>
  <sheetFormatPr defaultRowHeight="15" x14ac:dyDescent="0.25"/>
  <cols>
    <col min="2" max="2" width="16.7109375" bestFit="1" customWidth="1"/>
    <col min="3" max="3" width="16.5703125" bestFit="1" customWidth="1"/>
    <col min="4" max="4" width="16.28515625" bestFit="1" customWidth="1"/>
    <col min="5" max="5" width="12.7109375" bestFit="1" customWidth="1"/>
    <col min="6" max="6" width="17.28515625" bestFit="1" customWidth="1"/>
    <col min="7" max="7" width="18.5703125" bestFit="1" customWidth="1"/>
  </cols>
  <sheetData>
    <row r="16" spans="2:11" x14ac:dyDescent="0.25">
      <c r="B16" s="1" t="s">
        <v>0</v>
      </c>
      <c r="C16" s="1"/>
      <c r="D16" s="1"/>
      <c r="E16" s="1"/>
      <c r="F16" s="1"/>
      <c r="G16" s="1"/>
      <c r="H16" s="1"/>
      <c r="I16" s="1"/>
      <c r="J16" s="1"/>
      <c r="K16" s="1"/>
    </row>
    <row r="17" spans="2:11" x14ac:dyDescent="0.25">
      <c r="B17" s="1" t="s">
        <v>1</v>
      </c>
      <c r="C17" s="1" t="s">
        <v>2</v>
      </c>
      <c r="D17" s="1" t="s">
        <v>3</v>
      </c>
      <c r="E17" s="1" t="s">
        <v>4</v>
      </c>
      <c r="F17" s="1" t="s">
        <v>6</v>
      </c>
      <c r="G17" s="1" t="s">
        <v>7</v>
      </c>
      <c r="H17" s="1" t="s">
        <v>9</v>
      </c>
      <c r="I17" s="1"/>
      <c r="J17" s="1"/>
      <c r="K17" s="1"/>
    </row>
    <row r="18" spans="2:11" x14ac:dyDescent="0.25">
      <c r="B18" s="1">
        <v>0</v>
      </c>
      <c r="C18" s="1">
        <f>B19</f>
        <v>5</v>
      </c>
      <c r="D18" s="1">
        <f>AVERAGE(B18:C18)</f>
        <v>2.5</v>
      </c>
      <c r="E18" s="1">
        <v>4</v>
      </c>
      <c r="F18" s="2">
        <f>E18/$E$23</f>
        <v>5.7142857142857141E-2</v>
      </c>
      <c r="G18" s="1">
        <f>D18*F18</f>
        <v>0.14285714285714285</v>
      </c>
      <c r="H18" s="1">
        <f>(D18-$E$25)^2*F18</f>
        <v>6.3000000000000025</v>
      </c>
      <c r="I18" s="1"/>
      <c r="J18" s="1"/>
      <c r="K18" s="1"/>
    </row>
    <row r="19" spans="2:11" x14ac:dyDescent="0.25">
      <c r="B19" s="1">
        <v>5</v>
      </c>
      <c r="C19" s="1">
        <f t="shared" ref="C19:C21" si="0">B20</f>
        <v>10</v>
      </c>
      <c r="D19" s="1">
        <f t="shared" ref="D19:D22" si="1">AVERAGE(B19:C19)</f>
        <v>7.5</v>
      </c>
      <c r="E19" s="1">
        <v>15</v>
      </c>
      <c r="F19" s="2">
        <f t="shared" ref="F19:F22" si="2">E19/$E$23</f>
        <v>0.21428571428571427</v>
      </c>
      <c r="G19" s="1">
        <f t="shared" ref="G19:G22" si="3">D19*F19</f>
        <v>1.607142857142857</v>
      </c>
      <c r="H19" s="1">
        <f t="shared" ref="H19:H21" si="4">(D19-$E$25)^2*F19</f>
        <v>6.4821428571428612</v>
      </c>
      <c r="I19" s="1"/>
      <c r="J19" s="1"/>
      <c r="K19" s="1"/>
    </row>
    <row r="20" spans="2:11" x14ac:dyDescent="0.25">
      <c r="B20" s="1">
        <v>10</v>
      </c>
      <c r="C20" s="1">
        <f t="shared" si="0"/>
        <v>15</v>
      </c>
      <c r="D20" s="1">
        <f t="shared" si="1"/>
        <v>12.5</v>
      </c>
      <c r="E20" s="1">
        <v>27</v>
      </c>
      <c r="F20" s="2">
        <f t="shared" si="2"/>
        <v>0.38571428571428573</v>
      </c>
      <c r="G20" s="1">
        <f t="shared" si="3"/>
        <v>4.8214285714285721</v>
      </c>
      <c r="H20" s="1">
        <f t="shared" si="4"/>
        <v>9.6428571428572113E-2</v>
      </c>
      <c r="I20" s="1"/>
      <c r="J20" s="1"/>
      <c r="K20" s="1"/>
    </row>
    <row r="21" spans="2:11" x14ac:dyDescent="0.25">
      <c r="B21" s="1">
        <v>15</v>
      </c>
      <c r="C21" s="1">
        <f t="shared" si="0"/>
        <v>20</v>
      </c>
      <c r="D21" s="1">
        <f t="shared" si="1"/>
        <v>17.5</v>
      </c>
      <c r="E21" s="1">
        <v>18</v>
      </c>
      <c r="F21" s="2">
        <f t="shared" si="2"/>
        <v>0.25714285714285712</v>
      </c>
      <c r="G21" s="1">
        <f t="shared" si="3"/>
        <v>4.5</v>
      </c>
      <c r="H21" s="1">
        <f t="shared" si="4"/>
        <v>5.2071428571428529</v>
      </c>
      <c r="I21" s="1"/>
      <c r="J21" s="1"/>
      <c r="K21" s="1"/>
    </row>
    <row r="22" spans="2:11" x14ac:dyDescent="0.25">
      <c r="B22" s="1">
        <v>20</v>
      </c>
      <c r="C22" s="1">
        <v>25</v>
      </c>
      <c r="D22" s="1">
        <f t="shared" si="1"/>
        <v>22.5</v>
      </c>
      <c r="E22" s="1">
        <v>6</v>
      </c>
      <c r="F22" s="2">
        <f t="shared" si="2"/>
        <v>8.5714285714285715E-2</v>
      </c>
      <c r="G22" s="1">
        <f t="shared" si="3"/>
        <v>1.9285714285714286</v>
      </c>
      <c r="H22" s="1">
        <f>(D22-$E$25)^2*F22</f>
        <v>7.7357142857142831</v>
      </c>
      <c r="I22" s="1"/>
      <c r="J22" s="1"/>
      <c r="K22" s="1"/>
    </row>
    <row r="23" spans="2:11" x14ac:dyDescent="0.25">
      <c r="B23" s="1"/>
      <c r="C23" s="1"/>
      <c r="D23" s="1" t="s">
        <v>5</v>
      </c>
      <c r="E23" s="1">
        <f>SUM(E18:E22)</f>
        <v>70</v>
      </c>
      <c r="F23" s="1"/>
      <c r="G23" s="1"/>
      <c r="H23" s="1"/>
      <c r="I23" s="1"/>
      <c r="J23" s="1"/>
      <c r="K23" s="1"/>
    </row>
    <row r="24" spans="2:1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1" x14ac:dyDescent="0.25">
      <c r="B25" s="1"/>
      <c r="C25" s="1"/>
      <c r="D25" s="1" t="s">
        <v>8</v>
      </c>
      <c r="E25" s="1">
        <f>SUM(G18:G22)</f>
        <v>13.000000000000002</v>
      </c>
      <c r="F25" s="1"/>
      <c r="G25" s="1"/>
      <c r="H25" s="1"/>
      <c r="I25" s="1"/>
      <c r="J25" s="1"/>
      <c r="K25" s="1"/>
    </row>
    <row r="26" spans="2:11" x14ac:dyDescent="0.25">
      <c r="B26" s="1"/>
      <c r="C26" s="1"/>
      <c r="D26" s="1" t="s">
        <v>10</v>
      </c>
      <c r="E26" s="3">
        <f>SUM(H18:H22)</f>
        <v>25.821428571428573</v>
      </c>
      <c r="F26" s="1"/>
      <c r="G26" s="1"/>
      <c r="H26" s="1"/>
      <c r="I26" s="1"/>
      <c r="J26" s="1"/>
      <c r="K26" s="1"/>
    </row>
    <row r="27" spans="2:11" x14ac:dyDescent="0.25">
      <c r="B27" s="1"/>
      <c r="C27" s="1"/>
      <c r="D27" s="1" t="s">
        <v>11</v>
      </c>
      <c r="E27" s="3">
        <f>E26^0.5</f>
        <v>5.0814789748092606</v>
      </c>
      <c r="F27" s="1"/>
      <c r="G27" s="1"/>
      <c r="H27" s="1"/>
      <c r="I27" s="1"/>
      <c r="J27" s="1"/>
      <c r="K27" s="1"/>
    </row>
    <row r="28" spans="2:11" x14ac:dyDescent="0.25">
      <c r="B28" s="1"/>
      <c r="C28" s="1"/>
      <c r="D28" s="1" t="s">
        <v>12</v>
      </c>
      <c r="E28" s="1">
        <v>12.96</v>
      </c>
      <c r="F28" s="1"/>
      <c r="G28" s="1"/>
      <c r="H28" s="1"/>
      <c r="I28" s="1"/>
      <c r="J28" s="1"/>
      <c r="K28" s="1"/>
    </row>
    <row r="29" spans="2:1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2:1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2:11" x14ac:dyDescent="0.25">
      <c r="B31" s="1" t="s">
        <v>12</v>
      </c>
      <c r="C31" s="1"/>
      <c r="D31" s="1"/>
      <c r="E31" s="1"/>
      <c r="F31" s="1" t="s">
        <v>13</v>
      </c>
      <c r="G31" s="4">
        <v>70</v>
      </c>
      <c r="H31" s="1"/>
      <c r="I31" s="1"/>
      <c r="J31" s="1"/>
      <c r="K31" s="1"/>
    </row>
    <row r="32" spans="2:11" x14ac:dyDescent="0.25">
      <c r="B32" s="1" t="s">
        <v>1</v>
      </c>
      <c r="C32" s="1" t="s">
        <v>2</v>
      </c>
      <c r="D32" s="1" t="s">
        <v>4</v>
      </c>
      <c r="E32" s="1" t="s">
        <v>14</v>
      </c>
      <c r="F32" s="1" t="s">
        <v>15</v>
      </c>
      <c r="G32" s="4">
        <f>G31/2</f>
        <v>35</v>
      </c>
      <c r="H32" s="1"/>
      <c r="I32" s="1"/>
      <c r="J32" s="1"/>
      <c r="K32" s="1"/>
    </row>
    <row r="33" spans="2:11" x14ac:dyDescent="0.25">
      <c r="B33" s="1">
        <v>0</v>
      </c>
      <c r="C33" s="1">
        <f>B34</f>
        <v>5</v>
      </c>
      <c r="D33" s="1">
        <v>4</v>
      </c>
      <c r="E33" s="5">
        <f>SUM($D$33:D33)</f>
        <v>4</v>
      </c>
      <c r="F33" s="6" t="s">
        <v>16</v>
      </c>
      <c r="G33" s="4">
        <v>5</v>
      </c>
      <c r="H33" s="1"/>
      <c r="I33" s="1"/>
      <c r="J33" s="1"/>
      <c r="K33" s="1"/>
    </row>
    <row r="34" spans="2:11" x14ac:dyDescent="0.25">
      <c r="B34" s="1">
        <v>5</v>
      </c>
      <c r="C34" s="1">
        <f t="shared" ref="C34:C36" si="5">B35</f>
        <v>10</v>
      </c>
      <c r="D34" s="1">
        <v>15</v>
      </c>
      <c r="E34" s="5">
        <f>SUM($D$33:D34)</f>
        <v>19</v>
      </c>
      <c r="F34" s="6" t="s">
        <v>17</v>
      </c>
      <c r="G34" s="4">
        <f>G32-E34</f>
        <v>16</v>
      </c>
      <c r="H34" s="1"/>
      <c r="I34" s="1"/>
      <c r="J34" s="1"/>
      <c r="K34" s="1"/>
    </row>
    <row r="35" spans="2:11" x14ac:dyDescent="0.25">
      <c r="B35" s="1">
        <v>10</v>
      </c>
      <c r="C35" s="1">
        <f t="shared" si="5"/>
        <v>15</v>
      </c>
      <c r="D35" s="1">
        <v>27</v>
      </c>
      <c r="E35" s="5">
        <f>SUM($D$33:D35)</f>
        <v>46</v>
      </c>
      <c r="F35" s="6" t="s">
        <v>18</v>
      </c>
      <c r="G35" s="4">
        <f>D35</f>
        <v>27</v>
      </c>
      <c r="H35" s="1"/>
      <c r="I35" s="1"/>
      <c r="J35" s="1"/>
      <c r="K35" s="1"/>
    </row>
    <row r="36" spans="2:11" x14ac:dyDescent="0.25">
      <c r="B36" s="1">
        <v>15</v>
      </c>
      <c r="C36" s="1">
        <f t="shared" si="5"/>
        <v>20</v>
      </c>
      <c r="D36" s="1">
        <v>18</v>
      </c>
      <c r="E36" s="5">
        <f>SUM($D$33:D36)</f>
        <v>64</v>
      </c>
      <c r="F36" s="6" t="s">
        <v>19</v>
      </c>
      <c r="G36" s="4">
        <f>G34/G35*G33</f>
        <v>2.9629629629629628</v>
      </c>
      <c r="H36" s="1"/>
      <c r="I36" s="1"/>
      <c r="J36" s="1"/>
      <c r="K36" s="1"/>
    </row>
    <row r="37" spans="2:11" x14ac:dyDescent="0.25">
      <c r="B37" s="1">
        <v>20</v>
      </c>
      <c r="C37" s="1">
        <v>25</v>
      </c>
      <c r="D37" s="1">
        <v>6</v>
      </c>
      <c r="E37" s="5">
        <f>SUM($D$33:D37)</f>
        <v>70</v>
      </c>
      <c r="F37" s="6" t="s">
        <v>20</v>
      </c>
      <c r="G37" s="4">
        <f>G36+C34</f>
        <v>12.962962962962962</v>
      </c>
      <c r="H37" s="1"/>
      <c r="I37" s="1"/>
      <c r="J37" s="1"/>
      <c r="K3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CCBE-0F6B-4A94-A7D6-7B7958C35536}">
  <dimension ref="B5:F15"/>
  <sheetViews>
    <sheetView workbookViewId="0">
      <selection activeCell="C39" sqref="C39"/>
    </sheetView>
  </sheetViews>
  <sheetFormatPr defaultRowHeight="15" x14ac:dyDescent="0.25"/>
  <cols>
    <col min="2" max="2" width="18.42578125" bestFit="1" customWidth="1"/>
  </cols>
  <sheetData>
    <row r="5" spans="2:6" x14ac:dyDescent="0.25">
      <c r="B5" s="1" t="s">
        <v>12</v>
      </c>
      <c r="C5" s="1">
        <v>85</v>
      </c>
      <c r="D5" s="1"/>
      <c r="E5" s="1"/>
      <c r="F5" s="1"/>
    </row>
    <row r="6" spans="2:6" x14ac:dyDescent="0.25">
      <c r="B6" s="1" t="s">
        <v>22</v>
      </c>
      <c r="C6" s="1">
        <v>80</v>
      </c>
      <c r="D6" s="1"/>
      <c r="E6" s="1"/>
      <c r="F6" s="1"/>
    </row>
    <row r="7" spans="2:6" x14ac:dyDescent="0.25">
      <c r="B7" s="1" t="s">
        <v>21</v>
      </c>
      <c r="C7" s="1">
        <v>100</v>
      </c>
      <c r="D7" s="1"/>
      <c r="E7" s="1"/>
      <c r="F7" s="1"/>
    </row>
    <row r="8" spans="2:6" x14ac:dyDescent="0.25">
      <c r="B8" s="1" t="s">
        <v>23</v>
      </c>
      <c r="C8" s="1">
        <f>C7-C6</f>
        <v>20</v>
      </c>
      <c r="D8" s="1"/>
      <c r="E8" s="1"/>
      <c r="F8" s="1"/>
    </row>
    <row r="9" spans="2:6" x14ac:dyDescent="0.25">
      <c r="B9" s="1" t="s">
        <v>24</v>
      </c>
      <c r="C9" s="1">
        <f>C8*1.5</f>
        <v>30</v>
      </c>
      <c r="D9" s="1"/>
      <c r="E9" s="1"/>
      <c r="F9" s="1"/>
    </row>
    <row r="10" spans="2:6" x14ac:dyDescent="0.25">
      <c r="B10" s="1" t="s">
        <v>25</v>
      </c>
      <c r="C10" s="1">
        <f>C6-C9</f>
        <v>50</v>
      </c>
      <c r="D10" s="1"/>
      <c r="E10" s="1"/>
      <c r="F10" s="1"/>
    </row>
    <row r="11" spans="2:6" x14ac:dyDescent="0.25">
      <c r="B11" s="1" t="s">
        <v>26</v>
      </c>
      <c r="C11" s="1">
        <f>C7+C9</f>
        <v>130</v>
      </c>
      <c r="D11" s="1"/>
      <c r="E11" s="1"/>
      <c r="F11" s="1"/>
    </row>
    <row r="12" spans="2:6" x14ac:dyDescent="0.25">
      <c r="B12" s="1"/>
      <c r="C12" s="1"/>
      <c r="D12" s="1"/>
      <c r="E12" s="1"/>
      <c r="F12" s="1"/>
    </row>
    <row r="13" spans="2:6" x14ac:dyDescent="0.25">
      <c r="B13" s="1" t="s">
        <v>27</v>
      </c>
      <c r="C13" s="1">
        <v>35</v>
      </c>
      <c r="D13" s="1">
        <v>48</v>
      </c>
      <c r="E13" s="1"/>
      <c r="F13" s="1"/>
    </row>
    <row r="14" spans="2:6" x14ac:dyDescent="0.25">
      <c r="B14" s="1" t="s">
        <v>28</v>
      </c>
      <c r="C14" s="1"/>
      <c r="D14" s="1"/>
      <c r="E14" s="1"/>
      <c r="F14" s="1"/>
    </row>
    <row r="15" spans="2:6" x14ac:dyDescent="0.25">
      <c r="B15" s="1" t="s">
        <v>29</v>
      </c>
      <c r="C15" s="1">
        <v>52</v>
      </c>
      <c r="D15" s="1">
        <v>66</v>
      </c>
      <c r="E15" s="1">
        <v>108</v>
      </c>
      <c r="F15" s="1">
        <v>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11F4-5759-4068-8DFE-D382C3BCE12D}">
  <dimension ref="B16:I24"/>
  <sheetViews>
    <sheetView workbookViewId="0">
      <selection activeCell="G30" sqref="G30"/>
    </sheetView>
  </sheetViews>
  <sheetFormatPr defaultRowHeight="15" x14ac:dyDescent="0.25"/>
  <cols>
    <col min="8" max="8" width="12.7109375" bestFit="1" customWidth="1"/>
  </cols>
  <sheetData>
    <row r="16" spans="2:9" x14ac:dyDescent="0.25">
      <c r="B16" s="7" t="s">
        <v>30</v>
      </c>
      <c r="C16" s="7"/>
      <c r="D16" s="7" t="s">
        <v>32</v>
      </c>
      <c r="E16" s="7"/>
      <c r="F16" s="7"/>
      <c r="G16" s="7"/>
      <c r="H16" s="7" t="s">
        <v>31</v>
      </c>
      <c r="I16" s="8">
        <f>AVERAGE(B17:B23)</f>
        <v>72.571428571428569</v>
      </c>
    </row>
    <row r="17" spans="2:9" x14ac:dyDescent="0.25">
      <c r="B17" s="7">
        <v>76</v>
      </c>
      <c r="C17" s="7"/>
      <c r="D17" s="7">
        <v>64</v>
      </c>
      <c r="E17" s="7"/>
      <c r="F17" s="7"/>
      <c r="G17" s="7"/>
      <c r="H17" s="7" t="s">
        <v>12</v>
      </c>
      <c r="I17" s="8">
        <f>D20</f>
        <v>74</v>
      </c>
    </row>
    <row r="18" spans="2:9" x14ac:dyDescent="0.25">
      <c r="B18" s="7">
        <v>64</v>
      </c>
      <c r="C18" s="7"/>
      <c r="D18" s="7">
        <v>66</v>
      </c>
      <c r="E18" s="7"/>
      <c r="F18" s="7"/>
      <c r="G18" s="7"/>
      <c r="H18" s="7" t="s">
        <v>33</v>
      </c>
      <c r="I18" s="8">
        <f>D23-D17</f>
        <v>16</v>
      </c>
    </row>
    <row r="19" spans="2:9" x14ac:dyDescent="0.25">
      <c r="B19" s="7">
        <v>79</v>
      </c>
      <c r="C19" s="7"/>
      <c r="D19" s="7">
        <v>69</v>
      </c>
      <c r="E19" s="7"/>
      <c r="F19" s="7"/>
      <c r="G19" s="7"/>
      <c r="H19" s="7" t="s">
        <v>34</v>
      </c>
      <c r="I19" s="8">
        <f>_xlfn.VAR.S(D17:D23)^0.5</f>
        <v>6.320789582985733</v>
      </c>
    </row>
    <row r="20" spans="2:9" x14ac:dyDescent="0.25">
      <c r="B20" s="7">
        <v>80</v>
      </c>
      <c r="C20" s="7"/>
      <c r="D20" s="7">
        <v>74</v>
      </c>
      <c r="E20" s="7"/>
      <c r="F20" s="7"/>
      <c r="G20" s="7"/>
      <c r="H20" s="7" t="s">
        <v>35</v>
      </c>
      <c r="I20" s="7"/>
    </row>
    <row r="21" spans="2:9" x14ac:dyDescent="0.25">
      <c r="B21" s="7">
        <v>74</v>
      </c>
      <c r="C21" s="7"/>
      <c r="D21" s="7">
        <v>76</v>
      </c>
      <c r="E21" s="7"/>
      <c r="F21" s="7"/>
      <c r="G21" s="7"/>
      <c r="H21" s="7"/>
      <c r="I21" s="7"/>
    </row>
    <row r="22" spans="2:9" x14ac:dyDescent="0.25">
      <c r="B22" s="7">
        <v>66</v>
      </c>
      <c r="C22" s="7"/>
      <c r="D22" s="7">
        <v>79</v>
      </c>
      <c r="E22" s="7"/>
      <c r="F22" s="7"/>
      <c r="G22" s="7"/>
      <c r="H22" s="7"/>
      <c r="I22" s="7"/>
    </row>
    <row r="23" spans="2:9" x14ac:dyDescent="0.25">
      <c r="B23" s="7">
        <v>69</v>
      </c>
      <c r="C23" s="7"/>
      <c r="D23" s="7">
        <v>80</v>
      </c>
      <c r="E23" s="7"/>
      <c r="F23" s="7"/>
      <c r="G23" s="7"/>
      <c r="H23" s="7"/>
      <c r="I23" s="7"/>
    </row>
    <row r="24" spans="2:9" x14ac:dyDescent="0.25">
      <c r="B24" s="7"/>
      <c r="C24" s="7"/>
      <c r="D24" s="7"/>
      <c r="E24" s="7"/>
      <c r="F24" s="7"/>
      <c r="G24" s="7"/>
      <c r="H24" s="7"/>
      <c r="I24" s="7"/>
    </row>
  </sheetData>
  <autoFilter ref="D16:D23" xr:uid="{ACE711F4-5759-4068-8DFE-D382C3BCE12D}">
    <sortState xmlns:xlrd2="http://schemas.microsoft.com/office/spreadsheetml/2017/richdata2" ref="D17:D23">
      <sortCondition ref="D16:D2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23AF7-F08D-4EE9-B834-4DF0ECCB007F}">
  <dimension ref="A5:G9"/>
  <sheetViews>
    <sheetView workbookViewId="0">
      <selection activeCell="A5" sqref="A5:G9"/>
    </sheetView>
  </sheetViews>
  <sheetFormatPr defaultRowHeight="15" x14ac:dyDescent="0.25"/>
  <cols>
    <col min="3" max="3" width="6.28515625" customWidth="1"/>
    <col min="4" max="4" width="20.140625" bestFit="1" customWidth="1"/>
    <col min="6" max="6" width="20.28515625" bestFit="1" customWidth="1"/>
  </cols>
  <sheetData>
    <row r="5" spans="1:7" x14ac:dyDescent="0.25">
      <c r="A5" s="1"/>
      <c r="B5" s="1" t="s">
        <v>36</v>
      </c>
      <c r="C5" s="1" t="s">
        <v>37</v>
      </c>
      <c r="D5" s="1" t="s">
        <v>38</v>
      </c>
      <c r="E5" s="1"/>
      <c r="F5" s="1"/>
      <c r="G5" s="1"/>
    </row>
    <row r="6" spans="1:7" x14ac:dyDescent="0.25">
      <c r="A6" s="1"/>
      <c r="B6" s="1">
        <v>200</v>
      </c>
      <c r="C6" s="1">
        <v>36</v>
      </c>
      <c r="D6" s="1">
        <f>B6*C6/$B$9</f>
        <v>7.2</v>
      </c>
      <c r="E6" s="1"/>
      <c r="F6" s="1"/>
      <c r="G6" s="1"/>
    </row>
    <row r="7" spans="1:7" x14ac:dyDescent="0.25">
      <c r="A7" s="1"/>
      <c r="B7" s="1">
        <v>300</v>
      </c>
      <c r="C7" s="1">
        <v>40</v>
      </c>
      <c r="D7" s="1">
        <f t="shared" ref="D7:D8" si="0">B7*C7/$B$9</f>
        <v>12</v>
      </c>
      <c r="E7" s="1"/>
      <c r="F7" s="1"/>
      <c r="G7" s="1"/>
    </row>
    <row r="8" spans="1:7" x14ac:dyDescent="0.25">
      <c r="A8" s="1"/>
      <c r="B8" s="1">
        <v>500</v>
      </c>
      <c r="C8" s="1">
        <v>50</v>
      </c>
      <c r="D8" s="1">
        <f t="shared" si="0"/>
        <v>25</v>
      </c>
      <c r="E8" s="1"/>
      <c r="F8" s="1"/>
      <c r="G8" s="1"/>
    </row>
    <row r="9" spans="1:7" x14ac:dyDescent="0.25">
      <c r="A9" s="1" t="s">
        <v>5</v>
      </c>
      <c r="B9" s="1">
        <f>SUM(B6:B8)</f>
        <v>1000</v>
      </c>
      <c r="C9" s="1"/>
      <c r="D9" s="1"/>
      <c r="E9" s="1"/>
      <c r="F9" s="1" t="s">
        <v>39</v>
      </c>
      <c r="G9" s="1">
        <f>SUM(D6:D8)</f>
        <v>44.2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023F6-8559-483B-A80B-67E6367B2B4C}">
  <dimension ref="B8:C30"/>
  <sheetViews>
    <sheetView workbookViewId="0">
      <selection activeCell="B8" sqref="B8:C14"/>
    </sheetView>
  </sheetViews>
  <sheetFormatPr defaultRowHeight="15" x14ac:dyDescent="0.25"/>
  <cols>
    <col min="2" max="2" width="9.5703125" bestFit="1" customWidth="1"/>
  </cols>
  <sheetData>
    <row r="8" spans="2:3" x14ac:dyDescent="0.25">
      <c r="B8" s="1" t="s">
        <v>40</v>
      </c>
      <c r="C8" s="1">
        <v>50</v>
      </c>
    </row>
    <row r="9" spans="2:3" x14ac:dyDescent="0.25">
      <c r="B9" s="1" t="s">
        <v>41</v>
      </c>
      <c r="C9" s="1">
        <v>20.88</v>
      </c>
    </row>
    <row r="10" spans="2:3" x14ac:dyDescent="0.25">
      <c r="B10" s="1" t="s">
        <v>42</v>
      </c>
      <c r="C10" s="1">
        <v>1.41</v>
      </c>
    </row>
    <row r="11" spans="2:3" x14ac:dyDescent="0.25">
      <c r="B11" s="1" t="s">
        <v>44</v>
      </c>
      <c r="C11" s="10">
        <v>0.95</v>
      </c>
    </row>
    <row r="12" spans="2:3" x14ac:dyDescent="0.25">
      <c r="B12" s="1"/>
      <c r="C12" s="1"/>
    </row>
    <row r="13" spans="2:3" x14ac:dyDescent="0.25">
      <c r="B13" s="1" t="s">
        <v>45</v>
      </c>
      <c r="C13" s="1" t="s">
        <v>46</v>
      </c>
    </row>
    <row r="14" spans="2:3" x14ac:dyDescent="0.25">
      <c r="B14" s="1">
        <f>C9+2*C10</f>
        <v>23.7</v>
      </c>
      <c r="C14" s="1">
        <f>C9-2*C10</f>
        <v>18.059999999999999</v>
      </c>
    </row>
    <row r="30" spans="3:3" x14ac:dyDescent="0.25">
      <c r="C30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C2DCB-5036-45D0-B507-ED7B7BE23400}">
  <dimension ref="A15:G27"/>
  <sheetViews>
    <sheetView workbookViewId="0">
      <selection activeCell="A15" sqref="A15:G27"/>
    </sheetView>
  </sheetViews>
  <sheetFormatPr defaultRowHeight="15" x14ac:dyDescent="0.25"/>
  <cols>
    <col min="4" max="4" width="15.7109375" bestFit="1" customWidth="1"/>
    <col min="6" max="6" width="10.140625" bestFit="1" customWidth="1"/>
  </cols>
  <sheetData>
    <row r="15" spans="1:7" x14ac:dyDescent="0.25">
      <c r="A15" s="1" t="s">
        <v>49</v>
      </c>
      <c r="B15" s="1" t="s">
        <v>30</v>
      </c>
      <c r="C15" s="1"/>
      <c r="D15" s="1" t="s">
        <v>12</v>
      </c>
      <c r="E15" s="1">
        <f>B21</f>
        <v>35</v>
      </c>
      <c r="F15" s="1"/>
      <c r="G15" s="1"/>
    </row>
    <row r="16" spans="1:7" x14ac:dyDescent="0.25">
      <c r="A16" s="1">
        <v>1</v>
      </c>
      <c r="B16" s="1">
        <v>15</v>
      </c>
      <c r="C16" s="1"/>
      <c r="D16" s="1" t="s">
        <v>40</v>
      </c>
      <c r="E16" s="1">
        <f>COUNT(B16:B26)</f>
        <v>11</v>
      </c>
      <c r="F16" s="1"/>
      <c r="G16" s="1"/>
    </row>
    <row r="17" spans="1:7" x14ac:dyDescent="0.25">
      <c r="A17" s="1">
        <v>2</v>
      </c>
      <c r="B17" s="1">
        <v>17</v>
      </c>
      <c r="C17" s="1"/>
      <c r="D17" s="1" t="s">
        <v>48</v>
      </c>
      <c r="E17" s="1">
        <f>(E16+1)*1/4</f>
        <v>3</v>
      </c>
      <c r="F17" s="1" t="s">
        <v>47</v>
      </c>
      <c r="G17" s="1">
        <f>B18</f>
        <v>23</v>
      </c>
    </row>
    <row r="18" spans="1:7" x14ac:dyDescent="0.25">
      <c r="A18" s="1">
        <v>3</v>
      </c>
      <c r="B18" s="1">
        <v>23</v>
      </c>
      <c r="C18" s="1"/>
      <c r="D18" s="1" t="s">
        <v>50</v>
      </c>
      <c r="E18" s="1">
        <f>(E16+1)*3/4</f>
        <v>9</v>
      </c>
      <c r="F18" s="1" t="s">
        <v>51</v>
      </c>
      <c r="G18" s="1">
        <f>B24</f>
        <v>91</v>
      </c>
    </row>
    <row r="19" spans="1:7" x14ac:dyDescent="0.25">
      <c r="A19" s="1">
        <v>4</v>
      </c>
      <c r="B19" s="1">
        <v>26</v>
      </c>
      <c r="C19" s="1"/>
      <c r="D19" s="1" t="s">
        <v>43</v>
      </c>
      <c r="E19" s="1">
        <f>G18-G17</f>
        <v>68</v>
      </c>
      <c r="F19" s="1"/>
      <c r="G19" s="1"/>
    </row>
    <row r="20" spans="1:7" x14ac:dyDescent="0.25">
      <c r="A20" s="1">
        <v>5</v>
      </c>
      <c r="B20" s="1">
        <v>27</v>
      </c>
      <c r="C20" s="1"/>
      <c r="D20" s="1"/>
      <c r="E20" s="1"/>
      <c r="F20" s="1"/>
      <c r="G20" s="1"/>
    </row>
    <row r="21" spans="1:7" x14ac:dyDescent="0.25">
      <c r="A21" s="1">
        <v>6</v>
      </c>
      <c r="B21" s="1">
        <v>35</v>
      </c>
      <c r="C21" s="1"/>
      <c r="D21" s="1"/>
      <c r="E21" s="1"/>
      <c r="F21" s="1"/>
      <c r="G21" s="1"/>
    </row>
    <row r="22" spans="1:7" x14ac:dyDescent="0.25">
      <c r="A22" s="1">
        <v>7</v>
      </c>
      <c r="B22" s="1">
        <v>72</v>
      </c>
      <c r="C22" s="1"/>
      <c r="D22" s="1"/>
      <c r="E22" s="1"/>
      <c r="F22" s="1"/>
      <c r="G22" s="1"/>
    </row>
    <row r="23" spans="1:7" x14ac:dyDescent="0.25">
      <c r="A23" s="1">
        <v>8</v>
      </c>
      <c r="B23" s="1">
        <v>88</v>
      </c>
      <c r="C23" s="1"/>
      <c r="D23" s="1"/>
      <c r="E23" s="1"/>
      <c r="F23" s="1"/>
      <c r="G23" s="1"/>
    </row>
    <row r="24" spans="1:7" x14ac:dyDescent="0.25">
      <c r="A24" s="1">
        <v>9</v>
      </c>
      <c r="B24" s="1">
        <v>91</v>
      </c>
      <c r="C24" s="1"/>
      <c r="D24" s="1"/>
      <c r="E24" s="1"/>
      <c r="F24" s="1"/>
      <c r="G24" s="1"/>
    </row>
    <row r="25" spans="1:7" x14ac:dyDescent="0.25">
      <c r="A25" s="1">
        <v>10</v>
      </c>
      <c r="B25" s="1">
        <v>98</v>
      </c>
      <c r="C25" s="1"/>
      <c r="D25" s="1"/>
      <c r="E25" s="1"/>
      <c r="F25" s="1"/>
      <c r="G25" s="1"/>
    </row>
    <row r="26" spans="1:7" x14ac:dyDescent="0.25">
      <c r="A26" s="1">
        <v>11</v>
      </c>
      <c r="B26" s="1">
        <v>102</v>
      </c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C799-C41D-431F-BE1E-CBD5C8780FFE}">
  <dimension ref="A1"/>
  <sheetViews>
    <sheetView tabSelected="1" workbookViewId="0">
      <selection activeCell="D7" sqref="D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3 - 97</vt:lpstr>
      <vt:lpstr>3 - 99</vt:lpstr>
      <vt:lpstr>Review 1</vt:lpstr>
      <vt:lpstr>Review 2</vt:lpstr>
      <vt:lpstr>Review 3</vt:lpstr>
      <vt:lpstr>Review 4</vt:lpstr>
      <vt:lpstr>Boxplot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2022-01-24T18:18:08Z</dcterms:created>
  <dcterms:modified xsi:type="dcterms:W3CDTF">2022-01-24T22:21:43Z</dcterms:modified>
</cp:coreProperties>
</file>