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cs PAL\"/>
    </mc:Choice>
  </mc:AlternateContent>
  <xr:revisionPtr revIDLastSave="39" documentId="13_ncr:1_{5CD6F42C-4C09-4D1B-B6C4-B623FE87F133}" xr6:coauthVersionLast="47" xr6:coauthVersionMax="47" xr10:uidLastSave="{F727D6CA-1FE7-4B23-AFD4-5551D3F2C9D0}"/>
  <bookViews>
    <workbookView xWindow="-120" yWindow="-120" windowWidth="29040" windowHeight="15840" firstSheet="3" xr2:uid="{A2FC5708-75E7-4D5E-B3BF-E24B2E9ADF83}"/>
  </bookViews>
  <sheets>
    <sheet name="Plotting Data" sheetId="1" r:id="rId1"/>
    <sheet name="Histogram Excel" sheetId="2" r:id="rId2"/>
    <sheet name="DataSet Exercises" sheetId="3" r:id="rId3"/>
    <sheet name="DataSet" sheetId="4" r:id="rId4"/>
  </sheets>
  <definedNames>
    <definedName name="_xlchart.v1.0" hidden="1">'Histogram Excel'!$C$7:$C$56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H6" i="1"/>
  <c r="H7" i="1"/>
  <c r="H8" i="1"/>
  <c r="H9" i="1"/>
  <c r="H10" i="1"/>
  <c r="H11" i="1"/>
  <c r="H5" i="1"/>
  <c r="F9" i="1"/>
  <c r="F6" i="1"/>
  <c r="G6" i="1"/>
  <c r="G7" i="1"/>
  <c r="G8" i="1"/>
  <c r="G9" i="1"/>
  <c r="G10" i="1"/>
  <c r="G11" i="1"/>
  <c r="G5" i="1"/>
  <c r="E12" i="1"/>
  <c r="S12" i="3"/>
  <c r="S13" i="3"/>
  <c r="S14" i="3"/>
  <c r="S15" i="3"/>
  <c r="S16" i="3"/>
  <c r="S17" i="3"/>
  <c r="S18" i="3"/>
  <c r="S11" i="3"/>
  <c r="Q11" i="3" a="1"/>
  <c r="Q11" i="3" s="1"/>
  <c r="Q39" i="3"/>
  <c r="Q38" i="3"/>
  <c r="P39" i="3"/>
  <c r="P38" i="3"/>
  <c r="P3" i="3"/>
  <c r="P7" i="3" s="1"/>
  <c r="N12" i="3"/>
  <c r="N13" i="3"/>
  <c r="N14" i="3"/>
  <c r="N15" i="3"/>
  <c r="N16" i="3"/>
  <c r="N17" i="3"/>
  <c r="N18" i="3"/>
  <c r="N11" i="3"/>
  <c r="P18" i="3"/>
  <c r="O13" i="3"/>
  <c r="P12" i="3"/>
  <c r="P11" i="3"/>
  <c r="O12" i="3"/>
  <c r="P8" i="3"/>
  <c r="O11" i="3"/>
  <c r="P6" i="3"/>
  <c r="P5" i="3"/>
  <c r="P4" i="3"/>
  <c r="D178" i="4"/>
  <c r="F11" i="1"/>
  <c r="F10" i="1"/>
  <c r="F8" i="1"/>
  <c r="F7" i="1"/>
  <c r="F5" i="1"/>
  <c r="D5" i="1"/>
  <c r="B7" i="1"/>
  <c r="D7" i="1" s="1"/>
  <c r="B8" i="1"/>
  <c r="D8" i="1" s="1"/>
  <c r="B9" i="1"/>
  <c r="D9" i="1" s="1"/>
  <c r="B11" i="1"/>
  <c r="B6" i="1"/>
  <c r="D6" i="1" s="1"/>
  <c r="C9" i="1"/>
  <c r="C11" i="1" s="1"/>
  <c r="C8" i="1"/>
  <c r="D11" i="1" l="1"/>
  <c r="Q18" i="3"/>
  <c r="Q15" i="3"/>
  <c r="Q13" i="3"/>
  <c r="Q12" i="3"/>
  <c r="R15" i="3" s="1"/>
  <c r="Q17" i="3"/>
  <c r="Q16" i="3"/>
  <c r="Q14" i="3"/>
  <c r="R18" i="3" s="1"/>
  <c r="R14" i="3"/>
  <c r="R12" i="3"/>
  <c r="R11" i="3"/>
  <c r="B10" i="1"/>
  <c r="D10" i="1" s="1"/>
  <c r="R13" i="3" l="1"/>
  <c r="R17" i="3"/>
  <c r="R16" i="3"/>
  <c r="P13" i="3"/>
  <c r="O14" i="3" s="1"/>
  <c r="P14" i="3" l="1"/>
  <c r="O15" i="3" s="1"/>
  <c r="P15" i="3" l="1"/>
  <c r="O16" i="3" s="1"/>
  <c r="P16" i="3" l="1"/>
  <c r="O17" i="3" s="1"/>
  <c r="P17" i="3" l="1"/>
  <c r="O18" i="3" s="1"/>
</calcChain>
</file>

<file path=xl/sharedStrings.xml><?xml version="1.0" encoding="utf-8"?>
<sst xmlns="http://schemas.openxmlformats.org/spreadsheetml/2006/main" count="727" uniqueCount="216">
  <si>
    <t>Selling Price</t>
  </si>
  <si>
    <t>Accum Freq</t>
  </si>
  <si>
    <t>Relative Freq</t>
  </si>
  <si>
    <t>Lower Bound</t>
  </si>
  <si>
    <t>Upper Bound</t>
  </si>
  <si>
    <t>Mid-point</t>
  </si>
  <si>
    <t>Frequency</t>
  </si>
  <si>
    <t>Relative Accum Freq</t>
  </si>
  <si>
    <t>Total</t>
  </si>
  <si>
    <t>Mean</t>
  </si>
  <si>
    <t>Sd</t>
  </si>
  <si>
    <t xml:space="preserve">Just to show you guys that Excel does it for us already </t>
  </si>
  <si>
    <t>Height</t>
  </si>
  <si>
    <t>Sample number</t>
  </si>
  <si>
    <t>Max Price Value</t>
  </si>
  <si>
    <t>Min Price Value</t>
  </si>
  <si>
    <t>Range</t>
  </si>
  <si>
    <t>K</t>
  </si>
  <si>
    <t>Interval</t>
  </si>
  <si>
    <t>Mid Point</t>
  </si>
  <si>
    <t>Cum Freq</t>
  </si>
  <si>
    <t>% Cum</t>
  </si>
  <si>
    <t>***</t>
  </si>
  <si>
    <t>Value</t>
  </si>
  <si>
    <t>Freq</t>
  </si>
  <si>
    <t xml:space="preserve">MLS listings from the CREA website for Rockland, Ontario. The area is about 40kms east of Ottawa.   </t>
  </si>
  <si>
    <t>http://www.realtor.ca/PropertyResults.aspx?Page=1&amp;vs=Residential&amp;ret=300&amp;curPage=PropertySearch.aspx&amp;sts=0-0&amp;beds=0-0&amp;baths=0-0&amp;ci=rockland&amp;pro=2&amp;mp=0-0-0&amp;mrt=0-0-4&amp;trt=2&amp;of=1&amp;ps=10&amp;o=A</t>
  </si>
  <si>
    <t>List Price</t>
  </si>
  <si>
    <t>Listing Number</t>
  </si>
  <si>
    <t>Type</t>
  </si>
  <si>
    <t>Number of Bedrooms</t>
  </si>
  <si>
    <t>Number of Bathrooms</t>
  </si>
  <si>
    <t>Title</t>
  </si>
  <si>
    <t>Area</t>
  </si>
  <si>
    <t>861123</t>
  </si>
  <si>
    <t>Mobile</t>
  </si>
  <si>
    <t>Freehold</t>
  </si>
  <si>
    <t>Clarence-Rockland</t>
  </si>
  <si>
    <t>891930</t>
  </si>
  <si>
    <t>894806</t>
  </si>
  <si>
    <t>897216</t>
  </si>
  <si>
    <t>House</t>
  </si>
  <si>
    <t>X2768649</t>
  </si>
  <si>
    <t>888619</t>
  </si>
  <si>
    <t>Apartment</t>
  </si>
  <si>
    <t>Condo</t>
  </si>
  <si>
    <t>Rockland</t>
  </si>
  <si>
    <t>876055</t>
  </si>
  <si>
    <t>885869</t>
  </si>
  <si>
    <t>894058</t>
  </si>
  <si>
    <t>X2780283</t>
  </si>
  <si>
    <t>896431</t>
  </si>
  <si>
    <t>891127</t>
  </si>
  <si>
    <t>892465</t>
  </si>
  <si>
    <t>Row/Townhouse</t>
  </si>
  <si>
    <t>895004</t>
  </si>
  <si>
    <t>891643</t>
  </si>
  <si>
    <t>880470</t>
  </si>
  <si>
    <t>893807</t>
  </si>
  <si>
    <t>895195</t>
  </si>
  <si>
    <t>890532</t>
  </si>
  <si>
    <t>881238</t>
  </si>
  <si>
    <t>880742</t>
  </si>
  <si>
    <t>896729</t>
  </si>
  <si>
    <t>893488</t>
  </si>
  <si>
    <t>896606</t>
  </si>
  <si>
    <t>895507</t>
  </si>
  <si>
    <t>890810</t>
  </si>
  <si>
    <t>893043</t>
  </si>
  <si>
    <t>893156</t>
  </si>
  <si>
    <t>894369</t>
  </si>
  <si>
    <t>891336</t>
  </si>
  <si>
    <t>893241</t>
  </si>
  <si>
    <t>895291</t>
  </si>
  <si>
    <t>893391</t>
  </si>
  <si>
    <t>894023</t>
  </si>
  <si>
    <t>894024</t>
  </si>
  <si>
    <t>895059</t>
  </si>
  <si>
    <t>888004</t>
  </si>
  <si>
    <t>880668</t>
  </si>
  <si>
    <t>881903</t>
  </si>
  <si>
    <t>894984</t>
  </si>
  <si>
    <t>X2766830</t>
  </si>
  <si>
    <t>882534</t>
  </si>
  <si>
    <t>882747</t>
  </si>
  <si>
    <t>887998</t>
  </si>
  <si>
    <t>880654</t>
  </si>
  <si>
    <t>885523</t>
  </si>
  <si>
    <t>885723</t>
  </si>
  <si>
    <t>881340</t>
  </si>
  <si>
    <t>882057</t>
  </si>
  <si>
    <t>X2714642</t>
  </si>
  <si>
    <t>896338</t>
  </si>
  <si>
    <t>880686</t>
  </si>
  <si>
    <t>893788</t>
  </si>
  <si>
    <t>875663</t>
  </si>
  <si>
    <t>885017</t>
  </si>
  <si>
    <t>892663</t>
  </si>
  <si>
    <t>882991</t>
  </si>
  <si>
    <t>885644</t>
  </si>
  <si>
    <t>890683</t>
  </si>
  <si>
    <t>893201</t>
  </si>
  <si>
    <t>887877</t>
  </si>
  <si>
    <t>892280</t>
  </si>
  <si>
    <t>897081</t>
  </si>
  <si>
    <t>Duplex</t>
  </si>
  <si>
    <t>892315</t>
  </si>
  <si>
    <t>891646</t>
  </si>
  <si>
    <t>893882</t>
  </si>
  <si>
    <t>895358</t>
  </si>
  <si>
    <t>896934</t>
  </si>
  <si>
    <t>889355</t>
  </si>
  <si>
    <t>892536</t>
  </si>
  <si>
    <t>892579</t>
  </si>
  <si>
    <t>892554</t>
  </si>
  <si>
    <t>896109</t>
  </si>
  <si>
    <t>882613</t>
  </si>
  <si>
    <t>895123</t>
  </si>
  <si>
    <t>Triplex</t>
  </si>
  <si>
    <t>897076</t>
  </si>
  <si>
    <t>882246</t>
  </si>
  <si>
    <t>890691</t>
  </si>
  <si>
    <t>879024</t>
  </si>
  <si>
    <t>895294</t>
  </si>
  <si>
    <t>890686</t>
  </si>
  <si>
    <t>884416</t>
  </si>
  <si>
    <t>866702</t>
  </si>
  <si>
    <t>890675</t>
  </si>
  <si>
    <t>892557</t>
  </si>
  <si>
    <t>892575</t>
  </si>
  <si>
    <t>891393</t>
  </si>
  <si>
    <t>890486</t>
  </si>
  <si>
    <t>876072</t>
  </si>
  <si>
    <t>882230</t>
  </si>
  <si>
    <t>892558</t>
  </si>
  <si>
    <t>881960</t>
  </si>
  <si>
    <t>894809</t>
  </si>
  <si>
    <t>895924</t>
  </si>
  <si>
    <t>873955</t>
  </si>
  <si>
    <t>877740</t>
  </si>
  <si>
    <t>895863</t>
  </si>
  <si>
    <t>892559</t>
  </si>
  <si>
    <t>890185</t>
  </si>
  <si>
    <t>892737</t>
  </si>
  <si>
    <t>884344</t>
  </si>
  <si>
    <t>887084</t>
  </si>
  <si>
    <t>882060</t>
  </si>
  <si>
    <t>895199</t>
  </si>
  <si>
    <t>897071</t>
  </si>
  <si>
    <t>893215</t>
  </si>
  <si>
    <t>896102</t>
  </si>
  <si>
    <t>864560</t>
  </si>
  <si>
    <t>X2779915</t>
  </si>
  <si>
    <t>895694</t>
  </si>
  <si>
    <t>L0181</t>
  </si>
  <si>
    <t>886704</t>
  </si>
  <si>
    <t>884847</t>
  </si>
  <si>
    <t>896205</t>
  </si>
  <si>
    <t>892577</t>
  </si>
  <si>
    <t>885164</t>
  </si>
  <si>
    <t>876077</t>
  </si>
  <si>
    <t>X2796807</t>
  </si>
  <si>
    <t>873977</t>
  </si>
  <si>
    <t>873988</t>
  </si>
  <si>
    <t>880259</t>
  </si>
  <si>
    <t>891337</t>
  </si>
  <si>
    <t>873969</t>
  </si>
  <si>
    <t>893452</t>
  </si>
  <si>
    <t>895038</t>
  </si>
  <si>
    <t>895793</t>
  </si>
  <si>
    <t>896040</t>
  </si>
  <si>
    <t>887245</t>
  </si>
  <si>
    <t>887206</t>
  </si>
  <si>
    <t>X2808687</t>
  </si>
  <si>
    <t>X2795907</t>
  </si>
  <si>
    <t>885127</t>
  </si>
  <si>
    <t>873992</t>
  </si>
  <si>
    <t>888431</t>
  </si>
  <si>
    <t>873972</t>
  </si>
  <si>
    <t>873974</t>
  </si>
  <si>
    <t>887429</t>
  </si>
  <si>
    <t>873889</t>
  </si>
  <si>
    <t>875392</t>
  </si>
  <si>
    <t>891048</t>
  </si>
  <si>
    <t>893311</t>
  </si>
  <si>
    <t>894804</t>
  </si>
  <si>
    <t>895417</t>
  </si>
  <si>
    <t>878947</t>
  </si>
  <si>
    <t>873981</t>
  </si>
  <si>
    <t>873985</t>
  </si>
  <si>
    <t>X2808150</t>
  </si>
  <si>
    <t>883663</t>
  </si>
  <si>
    <t>X2783981</t>
  </si>
  <si>
    <t>896997</t>
  </si>
  <si>
    <t>882585</t>
  </si>
  <si>
    <t>X2705209</t>
  </si>
  <si>
    <t>892859</t>
  </si>
  <si>
    <t>888938</t>
  </si>
  <si>
    <t>894478</t>
  </si>
  <si>
    <t>X2821292</t>
  </si>
  <si>
    <t>X2724631</t>
  </si>
  <si>
    <t>X2707944</t>
  </si>
  <si>
    <t>875136</t>
  </si>
  <si>
    <t>X2552372</t>
  </si>
  <si>
    <t>1341601</t>
  </si>
  <si>
    <t>896183</t>
  </si>
  <si>
    <t>894382</t>
  </si>
  <si>
    <t>883674</t>
  </si>
  <si>
    <t>X2725757</t>
  </si>
  <si>
    <t>896454</t>
  </si>
  <si>
    <t>893147</t>
  </si>
  <si>
    <t>860767</t>
  </si>
  <si>
    <t>884383</t>
  </si>
  <si>
    <t>896594</t>
  </si>
  <si>
    <t>871706</t>
  </si>
  <si>
    <t>count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</si>
</sst>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$&quot;\ * #,##0.00_-;\-&quot;R$&quot;\ * #,##0.00_-;_-&quot;R$&quot;\ * &quot;-&quot;??_-;_-@_-"/>
    <numFmt numFmtId="165" formatCode="_(&quot;$&quot;* #,##0_);_(&quot;$&quot;* \(#,##0\);_(&quot;$&quot;* &quot;-&quot;??_);_(@_)"/>
    <numFmt numFmtId="166" formatCode="0.0%"/>
    <numFmt numFmtId="173" formatCode="0.0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0" fillId="2" borderId="9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2" fontId="0" fillId="2" borderId="0" xfId="0" applyNumberFormat="1" applyFill="1"/>
    <xf numFmtId="0" fontId="3" fillId="2" borderId="0" xfId="0" applyFont="1" applyFill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/>
    <xf numFmtId="165" fontId="0" fillId="0" borderId="0" xfId="1" applyNumberFormat="1" applyFont="1"/>
    <xf numFmtId="165" fontId="4" fillId="0" borderId="0" xfId="1" quotePrefix="1" applyNumberFormat="1" applyFont="1"/>
    <xf numFmtId="0" fontId="4" fillId="0" borderId="0" xfId="0" applyFont="1" applyAlignment="1">
      <alignment horizontal="left"/>
    </xf>
    <xf numFmtId="3" fontId="0" fillId="0" borderId="0" xfId="0" applyNumberFormat="1"/>
    <xf numFmtId="165" fontId="0" fillId="0" borderId="0" xfId="0" applyNumberFormat="1"/>
    <xf numFmtId="165" fontId="4" fillId="0" borderId="0" xfId="1" applyNumberFormat="1" applyFont="1"/>
    <xf numFmtId="0" fontId="0" fillId="2" borderId="1" xfId="0" applyFill="1" applyBorder="1"/>
    <xf numFmtId="0" fontId="0" fillId="2" borderId="3" xfId="0" applyFill="1" applyBorder="1"/>
    <xf numFmtId="164" fontId="0" fillId="2" borderId="0" xfId="0" applyNumberFormat="1" applyFill="1"/>
    <xf numFmtId="0" fontId="0" fillId="2" borderId="21" xfId="0" applyFill="1" applyBorder="1"/>
    <xf numFmtId="164" fontId="0" fillId="2" borderId="22" xfId="1" applyFont="1" applyFill="1" applyBorder="1"/>
    <xf numFmtId="0" fontId="0" fillId="2" borderId="4" xfId="0" applyFill="1" applyBorder="1"/>
    <xf numFmtId="164" fontId="0" fillId="2" borderId="6" xfId="0" applyNumberFormat="1" applyFill="1" applyBorder="1"/>
    <xf numFmtId="166" fontId="0" fillId="2" borderId="0" xfId="2" applyNumberFormat="1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73" fontId="0" fillId="2" borderId="10" xfId="0" applyNumberForma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'Plotting Data'!$D$5:$D$11</c:f>
              <c:numCache>
                <c:formatCode>General</c:formatCode>
                <c:ptCount val="7"/>
                <c:pt idx="0">
                  <c:v>135</c:v>
                </c:pt>
                <c:pt idx="1">
                  <c:v>165</c:v>
                </c:pt>
                <c:pt idx="2">
                  <c:v>195</c:v>
                </c:pt>
                <c:pt idx="3">
                  <c:v>225</c:v>
                </c:pt>
                <c:pt idx="4">
                  <c:v>255</c:v>
                </c:pt>
                <c:pt idx="5">
                  <c:v>285</c:v>
                </c:pt>
                <c:pt idx="6">
                  <c:v>315</c:v>
                </c:pt>
              </c:numCache>
            </c:numRef>
          </c:cat>
          <c:val>
            <c:numRef>
              <c:f>'Plotting Data'!$E$5:$E$11</c:f>
              <c:numCache>
                <c:formatCode>General</c:formatCode>
                <c:ptCount val="7"/>
                <c:pt idx="0">
                  <c:v>4</c:v>
                </c:pt>
                <c:pt idx="1">
                  <c:v>18</c:v>
                </c:pt>
                <c:pt idx="2">
                  <c:v>30</c:v>
                </c:pt>
                <c:pt idx="3">
                  <c:v>20</c:v>
                </c:pt>
                <c:pt idx="4">
                  <c:v>17</c:v>
                </c:pt>
                <c:pt idx="5">
                  <c:v>10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B2-4C80-8CE3-85AA3CB14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5189600"/>
        <c:axId val="795188352"/>
      </c:lineChart>
      <c:catAx>
        <c:axId val="795189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Selling</a:t>
                </a:r>
                <a:r>
                  <a:rPr lang="en-CA" baseline="0"/>
                  <a:t> Prices (Midpoints)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188352"/>
        <c:crosses val="autoZero"/>
        <c:auto val="1"/>
        <c:lblAlgn val="ctr"/>
        <c:lblOffset val="100"/>
        <c:noMultiLvlLbl val="0"/>
      </c:catAx>
      <c:valAx>
        <c:axId val="79518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189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Field1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'Plotting Data'!$E$5:$E$11</c:f>
              <c:numCache>
                <c:formatCode>General</c:formatCode>
                <c:ptCount val="7"/>
                <c:pt idx="0">
                  <c:v>4</c:v>
                </c:pt>
                <c:pt idx="1">
                  <c:v>18</c:v>
                </c:pt>
                <c:pt idx="2">
                  <c:v>30</c:v>
                </c:pt>
                <c:pt idx="3">
                  <c:v>20</c:v>
                </c:pt>
                <c:pt idx="4">
                  <c:v>17</c:v>
                </c:pt>
                <c:pt idx="5">
                  <c:v>10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6C-4853-BB91-73C1D328D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81375976"/>
        <c:axId val="1872195831"/>
      </c:barChart>
      <c:catAx>
        <c:axId val="1481375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195831"/>
        <c:crosses val="autoZero"/>
        <c:auto val="1"/>
        <c:lblAlgn val="ctr"/>
        <c:lblOffset val="100"/>
        <c:noMultiLvlLbl val="0"/>
      </c:catAx>
      <c:valAx>
        <c:axId val="1872195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5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Histogram (Question</a:t>
            </a:r>
            <a:r>
              <a:rPr lang="en-CA" baseline="0"/>
              <a:t> B)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'DataSet Exercises'!$N$11:$N$19</c:f>
              <c:numCache>
                <c:formatCode>_-"R$"\ * #,##0.00_-;\-"R$"\ * #,##0.00_-;_-"R$"\ * "-"??_-;_-@_-</c:formatCode>
                <c:ptCount val="9"/>
                <c:pt idx="0">
                  <c:v>114562.5</c:v>
                </c:pt>
                <c:pt idx="1">
                  <c:v>277687.5</c:v>
                </c:pt>
                <c:pt idx="2">
                  <c:v>440812.5</c:v>
                </c:pt>
                <c:pt idx="3">
                  <c:v>603937.5</c:v>
                </c:pt>
                <c:pt idx="4">
                  <c:v>767062.5</c:v>
                </c:pt>
                <c:pt idx="5">
                  <c:v>930187.5</c:v>
                </c:pt>
                <c:pt idx="6">
                  <c:v>1093312.5</c:v>
                </c:pt>
                <c:pt idx="7">
                  <c:v>1256438</c:v>
                </c:pt>
              </c:numCache>
            </c:numRef>
          </c:cat>
          <c:val>
            <c:numRef>
              <c:f>'DataSet Exercises'!$Q$11:$Q$19</c:f>
              <c:numCache>
                <c:formatCode>General</c:formatCode>
                <c:ptCount val="9"/>
                <c:pt idx="0">
                  <c:v>15</c:v>
                </c:pt>
                <c:pt idx="1">
                  <c:v>104</c:v>
                </c:pt>
                <c:pt idx="2">
                  <c:v>39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7B-4EC9-A73B-07EF5F98E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3636943"/>
        <c:axId val="2023637359"/>
      </c:barChart>
      <c:catAx>
        <c:axId val="2023636943"/>
        <c:scaling>
          <c:orientation val="minMax"/>
        </c:scaling>
        <c:delete val="0"/>
        <c:axPos val="b"/>
        <c:numFmt formatCode="_-&quot;R$&quot;\ * #,##0.00_-;\-&quot;R$&quot;\ * #,##0.00_-;_-&quot;R$&quot;\ 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37359"/>
        <c:crosses val="autoZero"/>
        <c:auto val="1"/>
        <c:lblAlgn val="ctr"/>
        <c:lblOffset val="100"/>
        <c:noMultiLvlLbl val="0"/>
      </c:catAx>
      <c:valAx>
        <c:axId val="202363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36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Height -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Height - Histogram</a:t>
          </a:r>
        </a:p>
      </cx:txPr>
    </cx:title>
    <cx:plotArea>
      <cx:plotAreaRegion>
        <cx:series layoutId="clusteredColumn" uniqueId="{08531BDA-B90F-4902-A7B1-E76CC736586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471487</xdr:colOff>
      <xdr:row>16</xdr:row>
      <xdr:rowOff>52387</xdr:rowOff>
    </xdr:from>
    <xdr:to>
      <xdr:col>15</xdr:col>
      <xdr:colOff>166687</xdr:colOff>
      <xdr:row>30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A50E0D-DB47-4DD6-8528-920C2C72E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16</xdr:row>
      <xdr:rowOff>38100</xdr:rowOff>
    </xdr:from>
    <xdr:to>
      <xdr:col>6</xdr:col>
      <xdr:colOff>781050</xdr:colOff>
      <xdr:row>30</xdr:row>
      <xdr:rowOff>114300</xdr:rowOff>
    </xdr:to>
    <xdr:graphicFrame macro="">
      <xdr:nvGraphicFramePr>
        <xdr:cNvPr id="4" name="Chart 3" descr="Chart type: Clustered Column. 'Field1'&#10;&#10;Description automatically generated">
          <a:extLst>
            <a:ext uri="{FF2B5EF4-FFF2-40B4-BE49-F238E27FC236}">
              <a16:creationId xmlns:a16="http://schemas.microsoft.com/office/drawing/2014/main" id="{42A35254-B784-4D88-83D4-BBDA21C7AEA6}"/>
            </a:ext>
            <a:ext uri="{147F2762-F138-4A5C-976F-8EAC2B608ADB}">
              <a16:predDERef xmlns:a16="http://schemas.microsoft.com/office/drawing/2014/main" pred="{84A50E0D-DB47-4DD6-8528-920C2C72E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</xdr:colOff>
      <xdr:row>3</xdr:row>
      <xdr:rowOff>128587</xdr:rowOff>
    </xdr:from>
    <xdr:to>
      <xdr:col>12</xdr:col>
      <xdr:colOff>142874</xdr:colOff>
      <xdr:row>18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B423E10-1C9B-41B5-963A-5BC15B1983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571500</xdr:colOff>
      <xdr:row>4</xdr:row>
      <xdr:rowOff>85725</xdr:rowOff>
    </xdr:from>
    <xdr:ext cx="6888424" cy="422577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3BF80B5-E7D9-450A-BF10-9DE4845B5369}"/>
            </a:ext>
          </a:extLst>
        </xdr:cNvPr>
        <xdr:cNvSpPr txBox="1"/>
      </xdr:nvSpPr>
      <xdr:spPr>
        <a:xfrm>
          <a:off x="13696950" y="857250"/>
          <a:ext cx="6888424" cy="42257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/>
            <a:t>a) ===========================</a:t>
          </a:r>
        </a:p>
        <a:p>
          <a:r>
            <a:rPr lang="en-CA" sz="1100"/>
            <a:t>1) Between 196,125 and 359,250</a:t>
          </a:r>
        </a:p>
        <a:p>
          <a:r>
            <a:rPr lang="en-CA" sz="1100"/>
            <a:t>2) 1,388,000 and 33,000</a:t>
          </a:r>
        </a:p>
        <a:p>
          <a:endParaRPr lang="en-CA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/>
            <a:t>b)</a:t>
          </a:r>
          <a:r>
            <a:rPr lang="en-CA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===========================</a:t>
          </a:r>
          <a:endParaRPr lang="en-CA">
            <a:effectLst/>
          </a:endParaRPr>
        </a:p>
        <a:p>
          <a:r>
            <a:rPr lang="en-CA" sz="1100"/>
            <a:t>1) 277,687.5</a:t>
          </a:r>
        </a:p>
        <a:p>
          <a:r>
            <a:rPr lang="en-CA" sz="1100"/>
            <a:t>2) 1,256,438 and 114,562.5</a:t>
          </a:r>
        </a:p>
        <a:p>
          <a:endParaRPr lang="en-CA" sz="1100"/>
        </a:p>
        <a:p>
          <a:r>
            <a:rPr lang="en-CA" sz="1100"/>
            <a:t>Obs: Why the answers</a:t>
          </a:r>
          <a:r>
            <a:rPr lang="en-CA" sz="1100" baseline="0"/>
            <a:t> are different?</a:t>
          </a:r>
        </a:p>
        <a:p>
          <a:r>
            <a:rPr lang="en-CA" sz="1100" baseline="0"/>
            <a:t>Because, for the histogram I used the mid point</a:t>
          </a:r>
        </a:p>
        <a:p>
          <a:r>
            <a:rPr lang="en-CA" sz="1100" baseline="0"/>
            <a:t>and not the intervals, if I had used the intervals the </a:t>
          </a:r>
        </a:p>
        <a:p>
          <a:r>
            <a:rPr lang="en-CA" sz="1100" baseline="0"/>
            <a:t>answers would be the same.</a:t>
          </a:r>
        </a:p>
        <a:p>
          <a:endParaRPr lang="en-CA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 baseline="0"/>
            <a:t>c)</a:t>
          </a:r>
          <a:r>
            <a:rPr lang="en-CA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===========================</a:t>
          </a:r>
          <a:endParaRPr lang="en-CA">
            <a:effectLst/>
          </a:endParaRPr>
        </a:p>
        <a:p>
          <a:r>
            <a:rPr lang="en-CA" sz="1100"/>
            <a:t>1)Well from the</a:t>
          </a:r>
          <a:r>
            <a:rPr lang="en-CA" sz="1100" baseline="0"/>
            <a:t> table that we made, we know the frequency from the prices less than 359,250 and less than 196,125</a:t>
          </a:r>
        </a:p>
        <a:p>
          <a:r>
            <a:rPr lang="en-CA" sz="1100" baseline="0"/>
            <a:t>which are respectively </a:t>
          </a:r>
          <a:r>
            <a:rPr lang="en-CA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104 and </a:t>
          </a:r>
          <a:r>
            <a:rPr lang="en-CA" sz="1100" baseline="0"/>
            <a:t>15, so the number of prices below 250,000 must be between them.</a:t>
          </a:r>
        </a:p>
        <a:p>
          <a:r>
            <a:rPr lang="en-CA" sz="1100" baseline="0"/>
            <a:t>2)</a:t>
          </a:r>
          <a:r>
            <a:rPr lang="en-CA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Well from the</a:t>
          </a:r>
          <a:r>
            <a:rPr lang="en-CA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table that we made, we know the frequency from the prices less than 522,375 and less than 359,250</a:t>
          </a:r>
          <a:endParaRPr lang="en-CA">
            <a:effectLst/>
          </a:endParaRPr>
        </a:p>
        <a:p>
          <a:r>
            <a:rPr lang="en-CA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which are respectively 91.6% and 69.2%, so the number of prices below 250,000 must be between them.</a:t>
          </a:r>
          <a:endParaRPr lang="en-CA">
            <a:effectLst/>
          </a:endParaRPr>
        </a:p>
        <a:p>
          <a:endParaRPr lang="en-CA" sz="1100"/>
        </a:p>
        <a:p>
          <a:r>
            <a:rPr lang="en-CA" sz="1100"/>
            <a:t>But we can give the exact answers</a:t>
          </a:r>
          <a:r>
            <a:rPr lang="en-CA" sz="1100" baseline="0"/>
            <a:t> using excel *</a:t>
          </a:r>
        </a:p>
        <a:p>
          <a:r>
            <a:rPr lang="en-CA" sz="1100" baseline="0"/>
            <a:t>Which are</a:t>
          </a:r>
        </a:p>
        <a:p>
          <a:r>
            <a:rPr lang="en-CA" sz="1100" baseline="0"/>
            <a:t>1) 54 </a:t>
          </a:r>
        </a:p>
        <a:p>
          <a:r>
            <a:rPr lang="en-CA" sz="1100" baseline="0"/>
            <a:t>2) 87.8%</a:t>
          </a:r>
          <a:endParaRPr lang="en-CA" sz="1100"/>
        </a:p>
        <a:p>
          <a:endParaRPr lang="en-CA" sz="1100"/>
        </a:p>
      </xdr:txBody>
    </xdr:sp>
    <xdr:clientData/>
  </xdr:oneCellAnchor>
  <xdr:twoCellAnchor>
    <xdr:from>
      <xdr:col>13</xdr:col>
      <xdr:colOff>9525</xdr:colOff>
      <xdr:row>19</xdr:row>
      <xdr:rowOff>185737</xdr:rowOff>
    </xdr:from>
    <xdr:to>
      <xdr:col>17</xdr:col>
      <xdr:colOff>600075</xdr:colOff>
      <xdr:row>34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642E3B-528F-4168-A605-5E98E2D825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133350</xdr:rowOff>
    </xdr:from>
    <xdr:to>
      <xdr:col>12</xdr:col>
      <xdr:colOff>457200</xdr:colOff>
      <xdr:row>24</xdr:row>
      <xdr:rowOff>13570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FC28CB-D8CC-4EEB-BA51-E0F05D5C2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7772400" cy="4471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3E5D-7F12-4D5E-A0DF-116B0F880C48}">
  <dimension ref="B3:H12"/>
  <sheetViews>
    <sheetView tabSelected="1" topLeftCell="A23" workbookViewId="0"/>
  </sheetViews>
  <sheetFormatPr defaultRowHeight="15"/>
  <cols>
    <col min="1" max="1" width="9.140625" style="1"/>
    <col min="2" max="3" width="12.5703125" style="1" bestFit="1" customWidth="1"/>
    <col min="4" max="5" width="10.28515625" style="1" bestFit="1" customWidth="1"/>
    <col min="6" max="6" width="11.28515625" style="1" bestFit="1" customWidth="1"/>
    <col min="7" max="7" width="13.7109375" style="1" bestFit="1" customWidth="1"/>
    <col min="8" max="16384" width="9.140625" style="1"/>
  </cols>
  <sheetData>
    <row r="3" spans="2:8">
      <c r="B3" s="39" t="s">
        <v>0</v>
      </c>
      <c r="C3" s="40"/>
      <c r="D3" s="41"/>
      <c r="E3" s="7"/>
      <c r="F3" s="42" t="s">
        <v>1</v>
      </c>
      <c r="G3" s="42" t="s">
        <v>2</v>
      </c>
    </row>
    <row r="4" spans="2:8">
      <c r="B4" s="2" t="s">
        <v>3</v>
      </c>
      <c r="C4" s="3" t="s">
        <v>4</v>
      </c>
      <c r="D4" s="4" t="s">
        <v>5</v>
      </c>
      <c r="E4" s="5" t="s">
        <v>6</v>
      </c>
      <c r="F4" s="43"/>
      <c r="G4" s="43" t="s">
        <v>2</v>
      </c>
      <c r="H4" s="1" t="s">
        <v>7</v>
      </c>
    </row>
    <row r="5" spans="2:8">
      <c r="B5" s="11">
        <v>120</v>
      </c>
      <c r="C5" s="12">
        <v>150</v>
      </c>
      <c r="D5" s="13">
        <f>AVERAGE(B5:C5)</f>
        <v>135</v>
      </c>
      <c r="E5" s="8">
        <v>4</v>
      </c>
      <c r="F5" s="8">
        <f>SUM($E$5:E5)</f>
        <v>4</v>
      </c>
      <c r="G5" s="44">
        <f>E5/$E$12</f>
        <v>3.8095238095238099E-2</v>
      </c>
      <c r="H5" s="1">
        <f>F5/$E$12</f>
        <v>3.8095238095238099E-2</v>
      </c>
    </row>
    <row r="6" spans="2:8">
      <c r="B6" s="14">
        <f>C5</f>
        <v>150</v>
      </c>
      <c r="C6" s="6">
        <v>180</v>
      </c>
      <c r="D6" s="15">
        <f t="shared" ref="D6:D11" si="0">AVERAGE(B6:C6)</f>
        <v>165</v>
      </c>
      <c r="E6" s="9">
        <v>18</v>
      </c>
      <c r="F6" s="9">
        <f>SUM($E$5:E6)</f>
        <v>22</v>
      </c>
      <c r="G6" s="44">
        <f t="shared" ref="G6:G11" si="1">E6/$E$12</f>
        <v>0.17142857142857143</v>
      </c>
      <c r="H6" s="1">
        <f t="shared" ref="H6:H11" si="2">F6/$E$12</f>
        <v>0.20952380952380953</v>
      </c>
    </row>
    <row r="7" spans="2:8">
      <c r="B7" s="14">
        <f t="shared" ref="B7:B11" si="3">C6</f>
        <v>180</v>
      </c>
      <c r="C7" s="6">
        <v>210</v>
      </c>
      <c r="D7" s="15">
        <f t="shared" si="0"/>
        <v>195</v>
      </c>
      <c r="E7" s="9">
        <v>30</v>
      </c>
      <c r="F7" s="9">
        <f>SUM($E$5:E7)</f>
        <v>52</v>
      </c>
      <c r="G7" s="44">
        <f t="shared" si="1"/>
        <v>0.2857142857142857</v>
      </c>
      <c r="H7" s="1">
        <f t="shared" si="2"/>
        <v>0.49523809523809526</v>
      </c>
    </row>
    <row r="8" spans="2:8">
      <c r="B8" s="14">
        <f t="shared" si="3"/>
        <v>210</v>
      </c>
      <c r="C8" s="6">
        <f>C7+30</f>
        <v>240</v>
      </c>
      <c r="D8" s="15">
        <f t="shared" si="0"/>
        <v>225</v>
      </c>
      <c r="E8" s="9">
        <v>20</v>
      </c>
      <c r="F8" s="9">
        <f>SUM($E$5:E8)</f>
        <v>72</v>
      </c>
      <c r="G8" s="44">
        <f t="shared" si="1"/>
        <v>0.19047619047619047</v>
      </c>
      <c r="H8" s="1">
        <f t="shared" si="2"/>
        <v>0.68571428571428572</v>
      </c>
    </row>
    <row r="9" spans="2:8">
      <c r="B9" s="14">
        <f t="shared" si="3"/>
        <v>240</v>
      </c>
      <c r="C9" s="6">
        <f t="shared" ref="C9:C11" si="4">C8+30</f>
        <v>270</v>
      </c>
      <c r="D9" s="15">
        <f t="shared" si="0"/>
        <v>255</v>
      </c>
      <c r="E9" s="9">
        <v>17</v>
      </c>
      <c r="F9" s="9">
        <f>SUM($E$5:E9)</f>
        <v>89</v>
      </c>
      <c r="G9" s="44">
        <f t="shared" si="1"/>
        <v>0.16190476190476191</v>
      </c>
      <c r="H9" s="1">
        <f t="shared" si="2"/>
        <v>0.84761904761904761</v>
      </c>
    </row>
    <row r="10" spans="2:8">
      <c r="B10" s="14">
        <f t="shared" si="3"/>
        <v>270</v>
      </c>
      <c r="C10" s="6">
        <f>C9+30</f>
        <v>300</v>
      </c>
      <c r="D10" s="15">
        <f t="shared" si="0"/>
        <v>285</v>
      </c>
      <c r="E10" s="9">
        <v>10</v>
      </c>
      <c r="F10" s="9">
        <f>SUM($E$5:E10)</f>
        <v>99</v>
      </c>
      <c r="G10" s="44">
        <f t="shared" si="1"/>
        <v>9.5238095238095233E-2</v>
      </c>
      <c r="H10" s="1">
        <f t="shared" si="2"/>
        <v>0.94285714285714284</v>
      </c>
    </row>
    <row r="11" spans="2:8">
      <c r="B11" s="16">
        <f t="shared" si="3"/>
        <v>300</v>
      </c>
      <c r="C11" s="17">
        <f t="shared" si="4"/>
        <v>330</v>
      </c>
      <c r="D11" s="18">
        <f t="shared" si="0"/>
        <v>315</v>
      </c>
      <c r="E11" s="10">
        <v>6</v>
      </c>
      <c r="F11" s="10">
        <f>SUM($E$5:E11)</f>
        <v>105</v>
      </c>
      <c r="G11" s="44">
        <f t="shared" si="1"/>
        <v>5.7142857142857141E-2</v>
      </c>
      <c r="H11" s="1">
        <f t="shared" si="2"/>
        <v>1</v>
      </c>
    </row>
    <row r="12" spans="2:8">
      <c r="D12" s="1" t="s">
        <v>8</v>
      </c>
      <c r="E12" s="1">
        <f>SUM(E5:E11)</f>
        <v>105</v>
      </c>
    </row>
  </sheetData>
  <mergeCells count="3">
    <mergeCell ref="B3:D3"/>
    <mergeCell ref="F3:F4"/>
    <mergeCell ref="G3:G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682C-BF49-40BC-B383-48E23A8E118C}">
  <dimension ref="B3:I56"/>
  <sheetViews>
    <sheetView workbookViewId="0">
      <selection activeCell="I29" sqref="I29"/>
    </sheetView>
  </sheetViews>
  <sheetFormatPr defaultRowHeight="15"/>
  <cols>
    <col min="1" max="2" width="9.140625" style="1"/>
    <col min="3" max="3" width="9.5703125" style="1" bestFit="1" customWidth="1"/>
    <col min="4" max="16384" width="9.140625" style="1"/>
  </cols>
  <sheetData>
    <row r="3" spans="2:9" ht="26.25">
      <c r="B3" s="1" t="s">
        <v>9</v>
      </c>
      <c r="C3" s="1" t="s">
        <v>10</v>
      </c>
      <c r="E3" s="20" t="s">
        <v>11</v>
      </c>
      <c r="F3" s="20"/>
      <c r="G3" s="20"/>
      <c r="H3" s="20"/>
      <c r="I3" s="20"/>
    </row>
    <row r="4" spans="2:9">
      <c r="B4" s="1">
        <v>175</v>
      </c>
      <c r="C4" s="1">
        <v>10</v>
      </c>
    </row>
    <row r="6" spans="2:9">
      <c r="C6" s="1" t="s">
        <v>12</v>
      </c>
    </row>
    <row r="7" spans="2:9">
      <c r="B7" s="1">
        <v>1</v>
      </c>
      <c r="C7" s="19">
        <v>175.53147433239229</v>
      </c>
    </row>
    <row r="8" spans="2:9">
      <c r="B8" s="1">
        <v>2</v>
      </c>
      <c r="C8" s="19">
        <v>184.63136560789164</v>
      </c>
    </row>
    <row r="9" spans="2:9">
      <c r="B9" s="1">
        <v>3</v>
      </c>
      <c r="C9" s="19">
        <v>183.43661260019252</v>
      </c>
    </row>
    <row r="10" spans="2:9">
      <c r="B10" s="1">
        <v>4</v>
      </c>
      <c r="C10" s="19">
        <v>180.13039508529042</v>
      </c>
    </row>
    <row r="11" spans="2:9">
      <c r="B11" s="1">
        <v>5</v>
      </c>
      <c r="C11" s="19">
        <v>187.86861684173076</v>
      </c>
    </row>
    <row r="12" spans="2:9">
      <c r="B12" s="1">
        <v>6</v>
      </c>
      <c r="C12" s="19">
        <v>192.7322916596365</v>
      </c>
    </row>
    <row r="13" spans="2:9">
      <c r="B13" s="1">
        <v>7</v>
      </c>
      <c r="C13" s="19">
        <v>186.54117089728675</v>
      </c>
    </row>
    <row r="14" spans="2:9">
      <c r="B14" s="1">
        <v>8</v>
      </c>
      <c r="C14" s="19">
        <v>183.33460653183673</v>
      </c>
    </row>
    <row r="15" spans="2:9">
      <c r="B15" s="1">
        <v>9</v>
      </c>
      <c r="C15" s="19">
        <v>170.93596891462704</v>
      </c>
    </row>
    <row r="16" spans="2:9">
      <c r="B16" s="1">
        <v>10</v>
      </c>
      <c r="C16" s="19">
        <v>182.93535391083813</v>
      </c>
    </row>
    <row r="17" spans="2:3">
      <c r="B17" s="1">
        <v>11</v>
      </c>
      <c r="C17" s="19">
        <v>184.83627052364835</v>
      </c>
    </row>
    <row r="18" spans="2:3">
      <c r="B18" s="1">
        <v>12</v>
      </c>
      <c r="C18" s="19">
        <v>162.20887111316128</v>
      </c>
    </row>
    <row r="19" spans="2:3">
      <c r="B19" s="1">
        <v>13</v>
      </c>
      <c r="C19" s="19">
        <v>183.88438133856238</v>
      </c>
    </row>
    <row r="20" spans="2:3">
      <c r="B20" s="1">
        <v>14</v>
      </c>
      <c r="C20" s="19">
        <v>174.56670894819558</v>
      </c>
    </row>
    <row r="21" spans="2:3">
      <c r="B21" s="1">
        <v>15</v>
      </c>
      <c r="C21" s="19">
        <v>161.2697056855967</v>
      </c>
    </row>
    <row r="22" spans="2:3">
      <c r="B22" s="1">
        <v>16</v>
      </c>
      <c r="C22" s="19">
        <v>177.19323280021621</v>
      </c>
    </row>
    <row r="23" spans="2:3">
      <c r="B23" s="1">
        <v>17</v>
      </c>
      <c r="C23" s="19">
        <v>168.88693501835391</v>
      </c>
    </row>
    <row r="24" spans="2:3">
      <c r="B24" s="1">
        <v>18</v>
      </c>
      <c r="C24" s="19">
        <v>165.99997398227003</v>
      </c>
    </row>
    <row r="25" spans="2:3">
      <c r="B25" s="1">
        <v>19</v>
      </c>
      <c r="C25" s="19">
        <v>178.11396289004153</v>
      </c>
    </row>
    <row r="26" spans="2:3">
      <c r="B26" s="1">
        <v>20</v>
      </c>
      <c r="C26" s="19">
        <v>177.36157308374078</v>
      </c>
    </row>
    <row r="27" spans="2:3">
      <c r="B27" s="1">
        <v>21</v>
      </c>
      <c r="C27" s="19">
        <v>174.47988713947728</v>
      </c>
    </row>
    <row r="28" spans="2:3">
      <c r="B28" s="1">
        <v>22</v>
      </c>
      <c r="C28" s="19">
        <v>193.03802727340323</v>
      </c>
    </row>
    <row r="29" spans="2:3">
      <c r="B29" s="1">
        <v>23</v>
      </c>
      <c r="C29" s="19">
        <v>171.93732541909631</v>
      </c>
    </row>
    <row r="30" spans="2:3">
      <c r="B30" s="1">
        <v>24</v>
      </c>
      <c r="C30" s="19">
        <v>169.5927761414915</v>
      </c>
    </row>
    <row r="31" spans="2:3">
      <c r="B31" s="1">
        <v>25</v>
      </c>
      <c r="C31" s="19">
        <v>172.37801216581815</v>
      </c>
    </row>
    <row r="32" spans="2:3">
      <c r="B32" s="1">
        <v>26</v>
      </c>
      <c r="C32" s="19">
        <v>169.81767291637107</v>
      </c>
    </row>
    <row r="33" spans="2:3">
      <c r="B33" s="1">
        <v>27</v>
      </c>
      <c r="C33" s="19">
        <v>184.79384510901772</v>
      </c>
    </row>
    <row r="34" spans="2:3">
      <c r="B34" s="1">
        <v>28</v>
      </c>
      <c r="C34" s="19">
        <v>183.57035372258022</v>
      </c>
    </row>
    <row r="35" spans="2:3">
      <c r="B35" s="1">
        <v>29</v>
      </c>
      <c r="C35" s="19">
        <v>175.13409559453791</v>
      </c>
    </row>
    <row r="36" spans="2:3">
      <c r="B36" s="1">
        <v>30</v>
      </c>
      <c r="C36" s="19">
        <v>167.70770619225459</v>
      </c>
    </row>
    <row r="37" spans="2:3">
      <c r="B37" s="1">
        <v>31</v>
      </c>
      <c r="C37" s="19">
        <v>169.41994317009946</v>
      </c>
    </row>
    <row r="38" spans="2:3">
      <c r="B38" s="1">
        <v>32</v>
      </c>
      <c r="C38" s="19">
        <v>166.05287997348526</v>
      </c>
    </row>
    <row r="39" spans="2:3">
      <c r="B39" s="1">
        <v>33</v>
      </c>
      <c r="C39" s="19">
        <v>172.02427510791972</v>
      </c>
    </row>
    <row r="40" spans="2:3">
      <c r="B40" s="1">
        <v>34</v>
      </c>
      <c r="C40" s="19">
        <v>182.73707256443075</v>
      </c>
    </row>
    <row r="41" spans="2:3">
      <c r="B41" s="1">
        <v>35</v>
      </c>
      <c r="C41" s="19">
        <v>172.24626901105972</v>
      </c>
    </row>
    <row r="42" spans="2:3">
      <c r="B42" s="1">
        <v>36</v>
      </c>
      <c r="C42" s="19">
        <v>169.34534496763811</v>
      </c>
    </row>
    <row r="43" spans="2:3">
      <c r="B43" s="1">
        <v>37</v>
      </c>
      <c r="C43" s="19">
        <v>168.14391977987887</v>
      </c>
    </row>
    <row r="44" spans="2:3">
      <c r="B44" s="1">
        <v>38</v>
      </c>
      <c r="C44" s="19">
        <v>179.91189781538205</v>
      </c>
    </row>
    <row r="45" spans="2:3">
      <c r="B45" s="1">
        <v>39</v>
      </c>
      <c r="C45" s="19">
        <v>175.24947783858124</v>
      </c>
    </row>
    <row r="46" spans="2:3">
      <c r="B46" s="1">
        <v>40</v>
      </c>
      <c r="C46" s="19">
        <v>183.60541271864113</v>
      </c>
    </row>
    <row r="47" spans="2:3">
      <c r="B47" s="1">
        <v>41</v>
      </c>
      <c r="C47" s="19">
        <v>171.50568515254693</v>
      </c>
    </row>
    <row r="48" spans="2:3">
      <c r="B48" s="1">
        <v>42</v>
      </c>
      <c r="C48" s="19">
        <v>192.88595938593571</v>
      </c>
    </row>
    <row r="49" spans="2:3">
      <c r="B49" s="1">
        <v>43</v>
      </c>
      <c r="C49" s="19">
        <v>166.8268872992401</v>
      </c>
    </row>
    <row r="50" spans="2:3">
      <c r="B50" s="1">
        <v>44</v>
      </c>
      <c r="C50" s="19">
        <v>163.95594698748405</v>
      </c>
    </row>
    <row r="51" spans="2:3">
      <c r="B51" s="1">
        <v>45</v>
      </c>
      <c r="C51" s="19">
        <v>164.54351480208865</v>
      </c>
    </row>
    <row r="52" spans="2:3">
      <c r="B52" s="1">
        <v>46</v>
      </c>
      <c r="C52" s="19">
        <v>161.42527871847184</v>
      </c>
    </row>
    <row r="53" spans="2:3">
      <c r="B53" s="1">
        <v>47</v>
      </c>
      <c r="C53" s="19">
        <v>178.1276642560417</v>
      </c>
    </row>
    <row r="54" spans="2:3">
      <c r="B54" s="1">
        <v>48</v>
      </c>
      <c r="C54" s="19">
        <v>178.46546127791578</v>
      </c>
    </row>
    <row r="55" spans="2:3">
      <c r="B55" s="1">
        <v>49</v>
      </c>
      <c r="C55" s="19">
        <v>172.65830621300509</v>
      </c>
    </row>
    <row r="56" spans="2:3">
      <c r="B56" s="1">
        <v>50</v>
      </c>
      <c r="C56" s="19">
        <v>179.07592009217319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B6B7-DC0F-4F54-8978-756B4CA7C319}">
  <dimension ref="N2:S39"/>
  <sheetViews>
    <sheetView workbookViewId="0">
      <selection activeCell="S11" sqref="S11:S18"/>
    </sheetView>
  </sheetViews>
  <sheetFormatPr defaultRowHeight="15"/>
  <cols>
    <col min="1" max="13" width="9.140625" style="1"/>
    <col min="14" max="16" width="15.85546875" style="1" bestFit="1" customWidth="1"/>
    <col min="17" max="17" width="12.140625" style="1" customWidth="1"/>
    <col min="18" max="16384" width="9.140625" style="1"/>
  </cols>
  <sheetData>
    <row r="2" spans="14:19" ht="15.75" thickBot="1"/>
    <row r="3" spans="14:19">
      <c r="O3" s="31" t="s">
        <v>13</v>
      </c>
      <c r="P3" s="32">
        <f>COUNT(DataSet!$A$6:$A$177)</f>
        <v>172</v>
      </c>
    </row>
    <row r="4" spans="14:19">
      <c r="O4" s="34" t="s">
        <v>14</v>
      </c>
      <c r="P4" s="35">
        <f>MAX(DataSet!$A$6:$A$177)</f>
        <v>1338000</v>
      </c>
    </row>
    <row r="5" spans="14:19">
      <c r="O5" s="34" t="s">
        <v>15</v>
      </c>
      <c r="P5" s="35">
        <f>MIN(DataSet!$A$6:$A$177)</f>
        <v>33000</v>
      </c>
    </row>
    <row r="6" spans="14:19">
      <c r="O6" s="34" t="s">
        <v>16</v>
      </c>
      <c r="P6" s="35">
        <f>P4-P5</f>
        <v>1305000</v>
      </c>
    </row>
    <row r="7" spans="14:19">
      <c r="O7" s="34" t="s">
        <v>17</v>
      </c>
      <c r="P7" s="35">
        <f>LOG(P3,2)</f>
        <v>7.4262647547020979</v>
      </c>
    </row>
    <row r="8" spans="14:19" ht="15.75" thickBot="1">
      <c r="O8" s="36" t="s">
        <v>18</v>
      </c>
      <c r="P8" s="37">
        <f>P6/8</f>
        <v>163125</v>
      </c>
    </row>
    <row r="10" spans="14:19">
      <c r="N10" s="1" t="s">
        <v>19</v>
      </c>
      <c r="O10" s="1" t="s">
        <v>3</v>
      </c>
      <c r="P10" s="1" t="s">
        <v>4</v>
      </c>
      <c r="Q10" s="1" t="s">
        <v>6</v>
      </c>
      <c r="R10" s="1" t="s">
        <v>20</v>
      </c>
      <c r="S10" s="1" t="s">
        <v>21</v>
      </c>
    </row>
    <row r="11" spans="14:19">
      <c r="N11" s="33">
        <f>AVERAGE(O11:P11)</f>
        <v>114562.5</v>
      </c>
      <c r="O11" s="33">
        <f>P5</f>
        <v>33000</v>
      </c>
      <c r="P11" s="33">
        <f>O11+$P$8</f>
        <v>196125</v>
      </c>
      <c r="Q11" s="1">
        <f t="array" ref="Q11:Q18">FREQUENCY(DataSet!A6:A177,'DataSet Exercises'!P11:P18)</f>
        <v>15</v>
      </c>
      <c r="R11" s="1">
        <f>SUM($Q$11:Q11)</f>
        <v>15</v>
      </c>
      <c r="S11" s="38">
        <f>R11/$R$18</f>
        <v>8.7209302325581398E-2</v>
      </c>
    </row>
    <row r="12" spans="14:19">
      <c r="N12" s="33">
        <f t="shared" ref="N12:N19" si="0">AVERAGE(O12:P12)</f>
        <v>277687.5</v>
      </c>
      <c r="O12" s="33">
        <f>P11</f>
        <v>196125</v>
      </c>
      <c r="P12" s="33">
        <f t="shared" ref="P12:P17" si="1">O12+$P$8</f>
        <v>359250</v>
      </c>
      <c r="Q12" s="1">
        <v>104</v>
      </c>
      <c r="R12" s="1">
        <f>SUM($Q$11:Q12)</f>
        <v>119</v>
      </c>
      <c r="S12" s="38">
        <f t="shared" ref="S12:S18" si="2">R12/$R$18</f>
        <v>0.69186046511627908</v>
      </c>
    </row>
    <row r="13" spans="14:19">
      <c r="N13" s="33">
        <f t="shared" si="0"/>
        <v>440812.5</v>
      </c>
      <c r="O13" s="33">
        <f>P12</f>
        <v>359250</v>
      </c>
      <c r="P13" s="33">
        <f t="shared" si="1"/>
        <v>522375</v>
      </c>
      <c r="Q13" s="1">
        <v>39</v>
      </c>
      <c r="R13" s="1">
        <f>SUM($Q$11:Q13)</f>
        <v>158</v>
      </c>
      <c r="S13" s="38">
        <f t="shared" si="2"/>
        <v>0.91860465116279066</v>
      </c>
    </row>
    <row r="14" spans="14:19">
      <c r="N14" s="33">
        <f t="shared" si="0"/>
        <v>603937.5</v>
      </c>
      <c r="O14" s="33">
        <f t="shared" ref="O14:O19" si="3">P13</f>
        <v>522375</v>
      </c>
      <c r="P14" s="33">
        <f t="shared" si="1"/>
        <v>685500</v>
      </c>
      <c r="Q14" s="1">
        <v>8</v>
      </c>
      <c r="R14" s="1">
        <f>SUM($Q$11:Q14)</f>
        <v>166</v>
      </c>
      <c r="S14" s="38">
        <f t="shared" si="2"/>
        <v>0.96511627906976749</v>
      </c>
    </row>
    <row r="15" spans="14:19">
      <c r="N15" s="33">
        <f t="shared" si="0"/>
        <v>767062.5</v>
      </c>
      <c r="O15" s="33">
        <f t="shared" si="3"/>
        <v>685500</v>
      </c>
      <c r="P15" s="33">
        <f t="shared" si="1"/>
        <v>848625</v>
      </c>
      <c r="Q15" s="1">
        <v>4</v>
      </c>
      <c r="R15" s="1">
        <f>SUM($Q$11:Q15)</f>
        <v>170</v>
      </c>
      <c r="S15" s="38">
        <f t="shared" si="2"/>
        <v>0.98837209302325579</v>
      </c>
    </row>
    <row r="16" spans="14:19">
      <c r="N16" s="33">
        <f t="shared" si="0"/>
        <v>930187.5</v>
      </c>
      <c r="O16" s="33">
        <f t="shared" si="3"/>
        <v>848625</v>
      </c>
      <c r="P16" s="33">
        <f t="shared" si="1"/>
        <v>1011750</v>
      </c>
      <c r="Q16" s="1">
        <v>0</v>
      </c>
      <c r="R16" s="1">
        <f>SUM($Q$11:Q16)</f>
        <v>170</v>
      </c>
      <c r="S16" s="38">
        <f t="shared" si="2"/>
        <v>0.98837209302325579</v>
      </c>
    </row>
    <row r="17" spans="14:19">
      <c r="N17" s="33">
        <f t="shared" si="0"/>
        <v>1093312.5</v>
      </c>
      <c r="O17" s="33">
        <f t="shared" si="3"/>
        <v>1011750</v>
      </c>
      <c r="P17" s="33">
        <f t="shared" si="1"/>
        <v>1174875</v>
      </c>
      <c r="Q17" s="1">
        <v>0</v>
      </c>
      <c r="R17" s="1">
        <f>SUM($Q$11:Q17)</f>
        <v>170</v>
      </c>
      <c r="S17" s="38">
        <f t="shared" si="2"/>
        <v>0.98837209302325579</v>
      </c>
    </row>
    <row r="18" spans="14:19">
      <c r="N18" s="33">
        <f t="shared" si="0"/>
        <v>1256438</v>
      </c>
      <c r="O18" s="33">
        <f t="shared" si="3"/>
        <v>1174875</v>
      </c>
      <c r="P18" s="33">
        <f>O18+$P$8+1</f>
        <v>1338001</v>
      </c>
      <c r="Q18" s="1">
        <v>2</v>
      </c>
      <c r="R18" s="1">
        <f>SUM($Q$11:Q18)</f>
        <v>172</v>
      </c>
      <c r="S18" s="38">
        <f t="shared" si="2"/>
        <v>1</v>
      </c>
    </row>
    <row r="19" spans="14:19">
      <c r="N19" s="33"/>
      <c r="O19" s="33"/>
      <c r="P19" s="33"/>
    </row>
    <row r="37" spans="14:17">
      <c r="N37" s="1" t="s">
        <v>22</v>
      </c>
      <c r="O37" s="1" t="s">
        <v>23</v>
      </c>
      <c r="P37" s="1" t="s">
        <v>24</v>
      </c>
    </row>
    <row r="38" spans="14:17">
      <c r="O38" s="1">
        <v>250000</v>
      </c>
      <c r="P38" s="1">
        <f>COUNTIF(DataSet!$A$6:$A$177,"&lt;250000")</f>
        <v>54</v>
      </c>
      <c r="Q38" s="38">
        <f>P38/$P$3</f>
        <v>0.31395348837209303</v>
      </c>
    </row>
    <row r="39" spans="14:17">
      <c r="O39" s="1">
        <v>425000</v>
      </c>
      <c r="P39" s="1">
        <f>COUNTIF(DataSet!$A$6:$A$177,"&lt;425000")</f>
        <v>151</v>
      </c>
      <c r="Q39" s="38">
        <f>P39/$P$3</f>
        <v>0.87790697674418605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39C3-6EFE-47F8-AEA6-24811A5E230C}">
  <dimension ref="A1:K181"/>
  <sheetViews>
    <sheetView workbookViewId="0">
      <selection activeCell="A6" sqref="A6"/>
    </sheetView>
  </sheetViews>
  <sheetFormatPr defaultRowHeight="15"/>
  <cols>
    <col min="1" max="2" width="14.5703125" customWidth="1"/>
    <col min="3" max="3" width="16.7109375" customWidth="1"/>
    <col min="4" max="4" width="10.42578125" customWidth="1"/>
    <col min="5" max="5" width="11" customWidth="1"/>
    <col min="6" max="6" width="10.7109375" customWidth="1"/>
    <col min="7" max="7" width="17" customWidth="1"/>
    <col min="9" max="9" width="7.7109375" customWidth="1"/>
    <col min="10" max="10" width="11.7109375" bestFit="1" customWidth="1"/>
  </cols>
  <sheetData>
    <row r="1" spans="1:11">
      <c r="A1" s="21" t="s">
        <v>25</v>
      </c>
      <c r="B1" s="21"/>
    </row>
    <row r="2" spans="1:11">
      <c r="A2" s="21"/>
      <c r="B2" s="21"/>
      <c r="C2" t="s">
        <v>26</v>
      </c>
    </row>
    <row r="5" spans="1:11" ht="26.25">
      <c r="A5" s="22" t="s">
        <v>27</v>
      </c>
      <c r="B5" s="22" t="s">
        <v>28</v>
      </c>
      <c r="C5" s="22" t="s">
        <v>29</v>
      </c>
      <c r="D5" s="23" t="s">
        <v>30</v>
      </c>
      <c r="E5" s="23" t="s">
        <v>31</v>
      </c>
      <c r="F5" s="22" t="s">
        <v>32</v>
      </c>
      <c r="G5" s="23" t="s">
        <v>33</v>
      </c>
      <c r="K5" s="24"/>
    </row>
    <row r="6" spans="1:11">
      <c r="A6" s="25">
        <v>33000</v>
      </c>
      <c r="B6" s="26" t="s">
        <v>34</v>
      </c>
      <c r="C6" s="27" t="s">
        <v>35</v>
      </c>
      <c r="D6">
        <v>2</v>
      </c>
      <c r="E6">
        <v>1</v>
      </c>
      <c r="F6" s="21" t="s">
        <v>36</v>
      </c>
      <c r="G6" s="21" t="s">
        <v>37</v>
      </c>
      <c r="J6" s="28"/>
    </row>
    <row r="7" spans="1:11">
      <c r="A7" s="25">
        <v>49500</v>
      </c>
      <c r="B7" s="26" t="s">
        <v>38</v>
      </c>
      <c r="C7" s="27" t="s">
        <v>35</v>
      </c>
      <c r="D7">
        <v>3</v>
      </c>
      <c r="E7">
        <v>1</v>
      </c>
      <c r="F7" s="21" t="s">
        <v>36</v>
      </c>
      <c r="G7" s="21" t="s">
        <v>37</v>
      </c>
      <c r="J7" s="28"/>
    </row>
    <row r="8" spans="1:11">
      <c r="A8" s="25">
        <v>49900</v>
      </c>
      <c r="B8" s="26" t="s">
        <v>38</v>
      </c>
      <c r="C8" s="27" t="s">
        <v>35</v>
      </c>
      <c r="D8">
        <v>3</v>
      </c>
      <c r="E8">
        <v>1</v>
      </c>
      <c r="F8" s="21" t="s">
        <v>36</v>
      </c>
      <c r="G8" s="21" t="s">
        <v>37</v>
      </c>
    </row>
    <row r="9" spans="1:11">
      <c r="A9" s="25">
        <v>64900</v>
      </c>
      <c r="B9" s="26" t="s">
        <v>39</v>
      </c>
      <c r="C9" s="27" t="s">
        <v>35</v>
      </c>
      <c r="D9">
        <v>2</v>
      </c>
      <c r="E9">
        <v>1</v>
      </c>
      <c r="F9" s="21" t="s">
        <v>36</v>
      </c>
      <c r="G9" s="21" t="s">
        <v>37</v>
      </c>
      <c r="J9" s="29"/>
    </row>
    <row r="10" spans="1:11">
      <c r="A10" s="25">
        <v>147500</v>
      </c>
      <c r="B10" s="26" t="s">
        <v>40</v>
      </c>
      <c r="C10" s="27" t="s">
        <v>41</v>
      </c>
      <c r="D10">
        <v>3</v>
      </c>
      <c r="E10">
        <v>1</v>
      </c>
      <c r="F10" s="21" t="s">
        <v>36</v>
      </c>
      <c r="G10" s="21" t="s">
        <v>37</v>
      </c>
    </row>
    <row r="11" spans="1:11">
      <c r="A11" s="25">
        <v>164900</v>
      </c>
      <c r="B11" s="30" t="s">
        <v>42</v>
      </c>
      <c r="C11" s="27" t="s">
        <v>41</v>
      </c>
      <c r="D11">
        <v>2</v>
      </c>
      <c r="E11">
        <v>1</v>
      </c>
      <c r="F11" s="21" t="s">
        <v>36</v>
      </c>
      <c r="G11" s="21" t="s">
        <v>37</v>
      </c>
    </row>
    <row r="12" spans="1:11">
      <c r="A12" s="25">
        <v>180000</v>
      </c>
      <c r="B12" s="26" t="s">
        <v>43</v>
      </c>
      <c r="C12" s="27" t="s">
        <v>44</v>
      </c>
      <c r="D12">
        <v>2</v>
      </c>
      <c r="E12">
        <v>1</v>
      </c>
      <c r="F12" s="21" t="s">
        <v>45</v>
      </c>
      <c r="G12" s="21" t="s">
        <v>46</v>
      </c>
    </row>
    <row r="13" spans="1:11">
      <c r="A13" s="25">
        <v>184900</v>
      </c>
      <c r="B13" s="26" t="s">
        <v>47</v>
      </c>
      <c r="C13" s="27" t="s">
        <v>41</v>
      </c>
      <c r="D13">
        <v>2</v>
      </c>
      <c r="E13">
        <v>1</v>
      </c>
      <c r="F13" s="21" t="s">
        <v>45</v>
      </c>
      <c r="G13" s="21" t="s">
        <v>46</v>
      </c>
      <c r="J13" s="28"/>
    </row>
    <row r="14" spans="1:11">
      <c r="A14" s="25">
        <v>184900</v>
      </c>
      <c r="B14" s="26" t="s">
        <v>48</v>
      </c>
      <c r="C14" s="27" t="s">
        <v>41</v>
      </c>
      <c r="D14">
        <v>3</v>
      </c>
      <c r="E14">
        <v>1</v>
      </c>
      <c r="F14" s="21" t="s">
        <v>36</v>
      </c>
      <c r="G14" s="21" t="s">
        <v>46</v>
      </c>
    </row>
    <row r="15" spans="1:11">
      <c r="A15" s="25">
        <v>184900</v>
      </c>
      <c r="B15" s="26" t="s">
        <v>49</v>
      </c>
      <c r="C15" s="27" t="s">
        <v>41</v>
      </c>
      <c r="D15">
        <v>2</v>
      </c>
      <c r="E15">
        <v>1</v>
      </c>
      <c r="F15" s="21" t="s">
        <v>45</v>
      </c>
      <c r="G15" s="21" t="s">
        <v>46</v>
      </c>
    </row>
    <row r="16" spans="1:11">
      <c r="A16" s="25">
        <v>189000</v>
      </c>
      <c r="B16" s="30" t="s">
        <v>50</v>
      </c>
      <c r="C16" s="27" t="s">
        <v>41</v>
      </c>
      <c r="D16">
        <v>3</v>
      </c>
      <c r="E16">
        <v>1</v>
      </c>
      <c r="F16" s="21" t="s">
        <v>36</v>
      </c>
      <c r="G16" s="21" t="s">
        <v>37</v>
      </c>
    </row>
    <row r="17" spans="1:7">
      <c r="A17" s="25">
        <v>189900</v>
      </c>
      <c r="B17" s="26" t="s">
        <v>51</v>
      </c>
      <c r="C17" s="27" t="s">
        <v>41</v>
      </c>
      <c r="D17">
        <v>3</v>
      </c>
      <c r="E17">
        <v>1</v>
      </c>
      <c r="F17" s="21" t="s">
        <v>36</v>
      </c>
      <c r="G17" s="21" t="s">
        <v>46</v>
      </c>
    </row>
    <row r="18" spans="1:7">
      <c r="A18" s="25">
        <v>194900</v>
      </c>
      <c r="B18" s="26" t="s">
        <v>52</v>
      </c>
      <c r="C18" s="27" t="s">
        <v>41</v>
      </c>
      <c r="D18">
        <v>3</v>
      </c>
      <c r="E18">
        <v>1</v>
      </c>
      <c r="F18" s="21" t="s">
        <v>36</v>
      </c>
      <c r="G18" s="21" t="s">
        <v>46</v>
      </c>
    </row>
    <row r="19" spans="1:7">
      <c r="A19" s="25">
        <v>194900</v>
      </c>
      <c r="B19" s="26" t="s">
        <v>53</v>
      </c>
      <c r="C19" s="27" t="s">
        <v>54</v>
      </c>
      <c r="D19">
        <v>3</v>
      </c>
      <c r="E19">
        <v>2</v>
      </c>
      <c r="F19" s="21" t="s">
        <v>45</v>
      </c>
      <c r="G19" s="21" t="s">
        <v>46</v>
      </c>
    </row>
    <row r="20" spans="1:7">
      <c r="A20" s="25">
        <v>194900</v>
      </c>
      <c r="B20" s="26" t="s">
        <v>55</v>
      </c>
      <c r="C20" s="27" t="s">
        <v>41</v>
      </c>
      <c r="D20">
        <v>3</v>
      </c>
      <c r="E20">
        <v>1</v>
      </c>
      <c r="F20" s="21" t="s">
        <v>36</v>
      </c>
      <c r="G20" s="21" t="s">
        <v>46</v>
      </c>
    </row>
    <row r="21" spans="1:7">
      <c r="A21" s="25">
        <v>198500</v>
      </c>
      <c r="B21" s="26" t="s">
        <v>56</v>
      </c>
      <c r="C21" s="27" t="s">
        <v>41</v>
      </c>
      <c r="D21">
        <v>2</v>
      </c>
      <c r="E21">
        <v>3</v>
      </c>
      <c r="F21" s="21" t="s">
        <v>45</v>
      </c>
      <c r="G21" s="21" t="s">
        <v>46</v>
      </c>
    </row>
    <row r="22" spans="1:7">
      <c r="A22" s="25">
        <v>199900</v>
      </c>
      <c r="B22" s="26" t="s">
        <v>57</v>
      </c>
      <c r="C22" s="27" t="s">
        <v>41</v>
      </c>
      <c r="D22">
        <v>3</v>
      </c>
      <c r="E22">
        <v>2</v>
      </c>
      <c r="F22" s="21" t="s">
        <v>36</v>
      </c>
      <c r="G22" s="21" t="s">
        <v>46</v>
      </c>
    </row>
    <row r="23" spans="1:7">
      <c r="A23" s="25">
        <v>199900</v>
      </c>
      <c r="B23" s="26" t="s">
        <v>58</v>
      </c>
      <c r="C23" s="27" t="s">
        <v>41</v>
      </c>
      <c r="D23">
        <v>4</v>
      </c>
      <c r="E23">
        <v>1</v>
      </c>
      <c r="F23" s="21" t="s">
        <v>36</v>
      </c>
      <c r="G23" s="21" t="s">
        <v>37</v>
      </c>
    </row>
    <row r="24" spans="1:7">
      <c r="A24" s="25">
        <v>199900</v>
      </c>
      <c r="B24" s="26" t="s">
        <v>59</v>
      </c>
      <c r="C24" s="27" t="s">
        <v>54</v>
      </c>
      <c r="D24">
        <v>3</v>
      </c>
      <c r="E24">
        <v>2</v>
      </c>
      <c r="F24" s="21" t="s">
        <v>36</v>
      </c>
      <c r="G24" s="21" t="s">
        <v>46</v>
      </c>
    </row>
    <row r="25" spans="1:7">
      <c r="A25" s="25">
        <v>200000</v>
      </c>
      <c r="B25" s="26" t="s">
        <v>60</v>
      </c>
      <c r="C25" s="27" t="s">
        <v>41</v>
      </c>
      <c r="D25">
        <v>3</v>
      </c>
      <c r="E25">
        <v>2</v>
      </c>
      <c r="F25" s="21" t="s">
        <v>36</v>
      </c>
      <c r="G25" s="21" t="s">
        <v>46</v>
      </c>
    </row>
    <row r="26" spans="1:7">
      <c r="A26" s="25">
        <v>206900</v>
      </c>
      <c r="B26" s="26" t="s">
        <v>61</v>
      </c>
      <c r="C26" s="27" t="s">
        <v>54</v>
      </c>
      <c r="D26">
        <v>3</v>
      </c>
      <c r="E26">
        <v>2</v>
      </c>
      <c r="F26" s="21" t="s">
        <v>45</v>
      </c>
      <c r="G26" s="21" t="s">
        <v>46</v>
      </c>
    </row>
    <row r="27" spans="1:7">
      <c r="A27" s="25">
        <v>209000</v>
      </c>
      <c r="B27" s="26" t="s">
        <v>62</v>
      </c>
      <c r="C27" s="27" t="s">
        <v>44</v>
      </c>
      <c r="D27">
        <v>2</v>
      </c>
      <c r="E27">
        <v>1</v>
      </c>
      <c r="F27" s="21" t="s">
        <v>45</v>
      </c>
      <c r="G27" s="21" t="s">
        <v>46</v>
      </c>
    </row>
    <row r="28" spans="1:7">
      <c r="A28" s="25">
        <v>209900</v>
      </c>
      <c r="B28" s="26" t="s">
        <v>63</v>
      </c>
      <c r="C28" s="27" t="s">
        <v>44</v>
      </c>
      <c r="D28">
        <v>2</v>
      </c>
      <c r="E28">
        <v>1</v>
      </c>
      <c r="F28" s="21" t="s">
        <v>45</v>
      </c>
      <c r="G28" s="21" t="s">
        <v>46</v>
      </c>
    </row>
    <row r="29" spans="1:7">
      <c r="A29" s="25">
        <v>219000</v>
      </c>
      <c r="B29" s="26" t="s">
        <v>64</v>
      </c>
      <c r="C29" s="27" t="s">
        <v>41</v>
      </c>
      <c r="D29">
        <v>2</v>
      </c>
      <c r="E29">
        <v>1</v>
      </c>
      <c r="F29" s="21" t="s">
        <v>45</v>
      </c>
      <c r="G29" s="21" t="s">
        <v>46</v>
      </c>
    </row>
    <row r="30" spans="1:7">
      <c r="A30" s="25">
        <v>219000</v>
      </c>
      <c r="B30" s="26" t="s">
        <v>65</v>
      </c>
      <c r="C30" s="27" t="s">
        <v>41</v>
      </c>
      <c r="D30">
        <v>3</v>
      </c>
      <c r="E30">
        <v>2</v>
      </c>
      <c r="F30" s="21" t="s">
        <v>36</v>
      </c>
      <c r="G30" s="21" t="s">
        <v>46</v>
      </c>
    </row>
    <row r="31" spans="1:7">
      <c r="A31" s="25">
        <v>219800</v>
      </c>
      <c r="B31" s="26" t="s">
        <v>66</v>
      </c>
      <c r="C31" s="27" t="s">
        <v>41</v>
      </c>
      <c r="D31">
        <v>2</v>
      </c>
      <c r="E31">
        <v>2</v>
      </c>
      <c r="F31" s="21" t="s">
        <v>36</v>
      </c>
      <c r="G31" s="21" t="s">
        <v>46</v>
      </c>
    </row>
    <row r="32" spans="1:7">
      <c r="A32" s="25">
        <v>219900</v>
      </c>
      <c r="B32" s="26" t="s">
        <v>67</v>
      </c>
      <c r="C32" s="27" t="s">
        <v>41</v>
      </c>
      <c r="D32">
        <v>3</v>
      </c>
      <c r="E32">
        <v>1</v>
      </c>
      <c r="F32" s="21" t="s">
        <v>36</v>
      </c>
      <c r="G32" s="21" t="s">
        <v>46</v>
      </c>
    </row>
    <row r="33" spans="1:7">
      <c r="A33" s="25">
        <v>219900</v>
      </c>
      <c r="B33" s="26" t="s">
        <v>68</v>
      </c>
      <c r="C33" s="27" t="s">
        <v>41</v>
      </c>
      <c r="D33">
        <v>3</v>
      </c>
      <c r="E33">
        <v>1</v>
      </c>
      <c r="F33" s="21" t="s">
        <v>36</v>
      </c>
      <c r="G33" s="21" t="s">
        <v>46</v>
      </c>
    </row>
    <row r="34" spans="1:7">
      <c r="A34" s="25">
        <v>219900</v>
      </c>
      <c r="B34" s="26" t="s">
        <v>69</v>
      </c>
      <c r="C34" s="27" t="s">
        <v>41</v>
      </c>
      <c r="D34">
        <v>3</v>
      </c>
      <c r="E34">
        <v>2</v>
      </c>
      <c r="F34" s="21" t="s">
        <v>36</v>
      </c>
      <c r="G34" s="21" t="s">
        <v>46</v>
      </c>
    </row>
    <row r="35" spans="1:7">
      <c r="A35" s="25">
        <v>219900</v>
      </c>
      <c r="B35" s="26" t="s">
        <v>70</v>
      </c>
      <c r="C35" s="27" t="s">
        <v>41</v>
      </c>
      <c r="D35">
        <v>3</v>
      </c>
      <c r="E35">
        <v>2</v>
      </c>
      <c r="F35" s="21" t="s">
        <v>36</v>
      </c>
      <c r="G35" s="21" t="s">
        <v>46</v>
      </c>
    </row>
    <row r="36" spans="1:7">
      <c r="A36" s="25">
        <v>224900</v>
      </c>
      <c r="B36" s="26" t="s">
        <v>71</v>
      </c>
      <c r="C36" s="27" t="s">
        <v>54</v>
      </c>
      <c r="D36">
        <v>3</v>
      </c>
      <c r="E36">
        <v>2</v>
      </c>
      <c r="F36" s="21" t="s">
        <v>36</v>
      </c>
      <c r="G36" s="21" t="s">
        <v>46</v>
      </c>
    </row>
    <row r="37" spans="1:7">
      <c r="A37" s="25">
        <v>224900</v>
      </c>
      <c r="B37" s="26" t="s">
        <v>72</v>
      </c>
      <c r="C37" s="27" t="s">
        <v>41</v>
      </c>
      <c r="D37">
        <v>3</v>
      </c>
      <c r="E37">
        <v>2</v>
      </c>
      <c r="F37" s="21" t="s">
        <v>36</v>
      </c>
      <c r="G37" s="21" t="s">
        <v>46</v>
      </c>
    </row>
    <row r="38" spans="1:7">
      <c r="A38" s="25">
        <v>224900</v>
      </c>
      <c r="B38" s="26" t="s">
        <v>73</v>
      </c>
      <c r="C38" s="27" t="s">
        <v>41</v>
      </c>
      <c r="D38">
        <v>3</v>
      </c>
      <c r="E38">
        <v>2</v>
      </c>
      <c r="F38" s="21" t="s">
        <v>36</v>
      </c>
      <c r="G38" s="21" t="s">
        <v>46</v>
      </c>
    </row>
    <row r="39" spans="1:7">
      <c r="A39" s="25">
        <v>225777</v>
      </c>
      <c r="B39" s="26" t="s">
        <v>74</v>
      </c>
      <c r="C39" s="27" t="s">
        <v>41</v>
      </c>
      <c r="D39">
        <v>4</v>
      </c>
      <c r="E39">
        <v>2</v>
      </c>
      <c r="F39" s="21" t="s">
        <v>36</v>
      </c>
      <c r="G39" s="21" t="s">
        <v>46</v>
      </c>
    </row>
    <row r="40" spans="1:7">
      <c r="A40" s="25">
        <v>225900</v>
      </c>
      <c r="B40" s="26" t="s">
        <v>75</v>
      </c>
      <c r="C40" s="27" t="s">
        <v>54</v>
      </c>
      <c r="D40">
        <v>3</v>
      </c>
      <c r="E40">
        <v>2</v>
      </c>
      <c r="F40" s="21" t="s">
        <v>36</v>
      </c>
      <c r="G40" s="21" t="s">
        <v>46</v>
      </c>
    </row>
    <row r="41" spans="1:7">
      <c r="A41" s="25">
        <v>229400</v>
      </c>
      <c r="B41" s="26" t="s">
        <v>76</v>
      </c>
      <c r="C41" s="27" t="s">
        <v>54</v>
      </c>
      <c r="D41">
        <v>3</v>
      </c>
      <c r="E41">
        <v>2</v>
      </c>
      <c r="F41" s="21" t="s">
        <v>36</v>
      </c>
      <c r="G41" s="21" t="s">
        <v>46</v>
      </c>
    </row>
    <row r="42" spans="1:7">
      <c r="A42" s="25">
        <v>232900</v>
      </c>
      <c r="B42" s="26" t="s">
        <v>77</v>
      </c>
      <c r="C42" s="27" t="s">
        <v>54</v>
      </c>
      <c r="D42">
        <v>3</v>
      </c>
      <c r="E42">
        <v>2</v>
      </c>
      <c r="F42" s="21" t="s">
        <v>36</v>
      </c>
      <c r="G42" s="21" t="s">
        <v>46</v>
      </c>
    </row>
    <row r="43" spans="1:7">
      <c r="A43" s="25">
        <v>235900</v>
      </c>
      <c r="B43" s="26" t="s">
        <v>78</v>
      </c>
      <c r="C43" s="27" t="s">
        <v>54</v>
      </c>
      <c r="D43">
        <v>3</v>
      </c>
      <c r="E43">
        <v>2</v>
      </c>
      <c r="F43" s="21" t="s">
        <v>36</v>
      </c>
      <c r="G43" s="21" t="s">
        <v>46</v>
      </c>
    </row>
    <row r="44" spans="1:7">
      <c r="A44" s="25">
        <v>237400</v>
      </c>
      <c r="B44" s="26" t="s">
        <v>79</v>
      </c>
      <c r="C44" s="27" t="s">
        <v>54</v>
      </c>
      <c r="D44">
        <v>3</v>
      </c>
      <c r="E44">
        <v>2</v>
      </c>
      <c r="F44" s="21" t="s">
        <v>36</v>
      </c>
      <c r="G44" s="21" t="s">
        <v>46</v>
      </c>
    </row>
    <row r="45" spans="1:7">
      <c r="A45" s="25">
        <v>237400</v>
      </c>
      <c r="B45" s="26" t="s">
        <v>80</v>
      </c>
      <c r="C45" s="27" t="s">
        <v>54</v>
      </c>
      <c r="D45">
        <v>3</v>
      </c>
      <c r="E45">
        <v>2</v>
      </c>
      <c r="F45" s="21" t="s">
        <v>36</v>
      </c>
      <c r="G45" s="21" t="s">
        <v>46</v>
      </c>
    </row>
    <row r="46" spans="1:7">
      <c r="A46" s="25">
        <v>237900</v>
      </c>
      <c r="B46" s="26" t="s">
        <v>81</v>
      </c>
      <c r="C46" s="27" t="s">
        <v>54</v>
      </c>
      <c r="D46">
        <v>3</v>
      </c>
      <c r="E46">
        <v>2</v>
      </c>
      <c r="F46" s="21" t="s">
        <v>36</v>
      </c>
      <c r="G46" s="21" t="s">
        <v>46</v>
      </c>
    </row>
    <row r="47" spans="1:7">
      <c r="A47" s="25">
        <v>238900</v>
      </c>
      <c r="B47" s="30" t="s">
        <v>82</v>
      </c>
      <c r="C47" s="27" t="s">
        <v>54</v>
      </c>
      <c r="D47">
        <v>3</v>
      </c>
      <c r="E47">
        <v>1.5</v>
      </c>
      <c r="F47" s="21" t="s">
        <v>36</v>
      </c>
      <c r="G47" s="21" t="s">
        <v>37</v>
      </c>
    </row>
    <row r="48" spans="1:7">
      <c r="A48" s="25">
        <v>239900</v>
      </c>
      <c r="B48" s="26" t="s">
        <v>83</v>
      </c>
      <c r="C48" s="27" t="s">
        <v>41</v>
      </c>
      <c r="D48">
        <v>3</v>
      </c>
      <c r="E48">
        <v>1</v>
      </c>
      <c r="F48" s="21" t="s">
        <v>36</v>
      </c>
      <c r="G48" s="21" t="s">
        <v>46</v>
      </c>
    </row>
    <row r="49" spans="1:7">
      <c r="A49" s="25">
        <v>239900</v>
      </c>
      <c r="B49" s="26" t="s">
        <v>84</v>
      </c>
      <c r="C49" s="27" t="s">
        <v>41</v>
      </c>
      <c r="D49">
        <v>3</v>
      </c>
      <c r="E49">
        <v>2</v>
      </c>
      <c r="F49" s="21" t="s">
        <v>36</v>
      </c>
      <c r="G49" s="21" t="s">
        <v>46</v>
      </c>
    </row>
    <row r="50" spans="1:7">
      <c r="A50" s="25">
        <v>240900</v>
      </c>
      <c r="B50" s="26" t="s">
        <v>85</v>
      </c>
      <c r="C50" s="27" t="s">
        <v>54</v>
      </c>
      <c r="D50">
        <v>3</v>
      </c>
      <c r="E50">
        <v>2</v>
      </c>
      <c r="F50" s="21" t="s">
        <v>36</v>
      </c>
      <c r="G50" s="21" t="s">
        <v>46</v>
      </c>
    </row>
    <row r="51" spans="1:7">
      <c r="A51" s="25">
        <v>242400</v>
      </c>
      <c r="B51" s="26" t="s">
        <v>86</v>
      </c>
      <c r="C51" s="27" t="s">
        <v>54</v>
      </c>
      <c r="D51">
        <v>3</v>
      </c>
      <c r="E51">
        <v>2</v>
      </c>
      <c r="F51" s="21" t="s">
        <v>36</v>
      </c>
      <c r="G51" s="21" t="s">
        <v>46</v>
      </c>
    </row>
    <row r="52" spans="1:7">
      <c r="A52" s="25">
        <v>242850</v>
      </c>
      <c r="B52" s="26" t="s">
        <v>87</v>
      </c>
      <c r="C52" s="27" t="s">
        <v>54</v>
      </c>
      <c r="D52">
        <v>3</v>
      </c>
      <c r="E52">
        <v>2</v>
      </c>
      <c r="F52" s="21" t="s">
        <v>36</v>
      </c>
      <c r="G52" s="21" t="s">
        <v>46</v>
      </c>
    </row>
    <row r="53" spans="1:7">
      <c r="A53" s="25">
        <v>242850</v>
      </c>
      <c r="B53" s="26" t="s">
        <v>88</v>
      </c>
      <c r="C53" s="27" t="s">
        <v>54</v>
      </c>
      <c r="D53">
        <v>3</v>
      </c>
      <c r="E53">
        <v>2</v>
      </c>
      <c r="F53" s="21" t="s">
        <v>36</v>
      </c>
      <c r="G53" s="21" t="s">
        <v>46</v>
      </c>
    </row>
    <row r="54" spans="1:7">
      <c r="A54" s="25">
        <v>224350</v>
      </c>
      <c r="B54" s="26" t="s">
        <v>89</v>
      </c>
      <c r="C54" s="27" t="s">
        <v>54</v>
      </c>
      <c r="D54">
        <v>3</v>
      </c>
      <c r="E54">
        <v>2</v>
      </c>
      <c r="F54" s="21" t="s">
        <v>36</v>
      </c>
      <c r="G54" s="21" t="s">
        <v>46</v>
      </c>
    </row>
    <row r="55" spans="1:7">
      <c r="A55" s="25">
        <v>224350</v>
      </c>
      <c r="B55" s="26" t="s">
        <v>90</v>
      </c>
      <c r="C55" s="27" t="s">
        <v>54</v>
      </c>
      <c r="D55">
        <v>3</v>
      </c>
      <c r="E55">
        <v>2</v>
      </c>
      <c r="F55" s="21" t="s">
        <v>36</v>
      </c>
      <c r="G55" s="21" t="s">
        <v>46</v>
      </c>
    </row>
    <row r="56" spans="1:7">
      <c r="A56" s="25">
        <v>246900</v>
      </c>
      <c r="B56" s="30" t="s">
        <v>91</v>
      </c>
      <c r="C56" s="27" t="s">
        <v>54</v>
      </c>
      <c r="D56">
        <v>3</v>
      </c>
      <c r="E56">
        <v>2</v>
      </c>
      <c r="F56" s="21" t="s">
        <v>36</v>
      </c>
      <c r="G56" s="21" t="s">
        <v>37</v>
      </c>
    </row>
    <row r="57" spans="1:7">
      <c r="A57" s="25">
        <v>246900</v>
      </c>
      <c r="B57" s="26" t="s">
        <v>92</v>
      </c>
      <c r="C57" s="27" t="s">
        <v>41</v>
      </c>
      <c r="D57">
        <v>3</v>
      </c>
      <c r="E57">
        <v>2</v>
      </c>
      <c r="F57" s="21" t="s">
        <v>36</v>
      </c>
      <c r="G57" s="21" t="s">
        <v>46</v>
      </c>
    </row>
    <row r="58" spans="1:7">
      <c r="A58" s="25">
        <v>249350</v>
      </c>
      <c r="B58" s="26" t="s">
        <v>93</v>
      </c>
      <c r="C58" s="27" t="s">
        <v>54</v>
      </c>
      <c r="D58">
        <v>3</v>
      </c>
      <c r="E58">
        <v>2</v>
      </c>
      <c r="F58" s="21" t="s">
        <v>36</v>
      </c>
      <c r="G58" s="21" t="s">
        <v>46</v>
      </c>
    </row>
    <row r="59" spans="1:7">
      <c r="A59" s="25">
        <v>249900</v>
      </c>
      <c r="B59" s="26" t="s">
        <v>94</v>
      </c>
      <c r="C59" s="27" t="s">
        <v>44</v>
      </c>
      <c r="D59">
        <v>2</v>
      </c>
      <c r="E59">
        <v>2</v>
      </c>
      <c r="F59" s="21" t="s">
        <v>45</v>
      </c>
      <c r="G59" s="21" t="s">
        <v>46</v>
      </c>
    </row>
    <row r="60" spans="1:7">
      <c r="A60" s="25">
        <v>253000</v>
      </c>
      <c r="B60" s="26" t="s">
        <v>95</v>
      </c>
      <c r="C60" s="27" t="s">
        <v>41</v>
      </c>
      <c r="D60">
        <v>3</v>
      </c>
      <c r="E60">
        <v>2</v>
      </c>
      <c r="F60" s="21" t="s">
        <v>36</v>
      </c>
      <c r="G60" s="21" t="s">
        <v>46</v>
      </c>
    </row>
    <row r="61" spans="1:7">
      <c r="A61" s="25">
        <v>259900</v>
      </c>
      <c r="B61" s="26" t="s">
        <v>96</v>
      </c>
      <c r="C61" s="27" t="s">
        <v>41</v>
      </c>
      <c r="D61">
        <v>3</v>
      </c>
      <c r="E61">
        <v>2</v>
      </c>
      <c r="F61" s="21" t="s">
        <v>36</v>
      </c>
      <c r="G61" s="21" t="s">
        <v>46</v>
      </c>
    </row>
    <row r="62" spans="1:7">
      <c r="A62" s="25">
        <v>260000</v>
      </c>
      <c r="B62" s="26" t="s">
        <v>97</v>
      </c>
      <c r="C62" s="27" t="s">
        <v>41</v>
      </c>
      <c r="D62">
        <v>3</v>
      </c>
      <c r="E62">
        <v>2</v>
      </c>
      <c r="F62" s="21" t="s">
        <v>36</v>
      </c>
      <c r="G62" s="21" t="s">
        <v>46</v>
      </c>
    </row>
    <row r="63" spans="1:7">
      <c r="A63" s="25">
        <v>262900</v>
      </c>
      <c r="B63" s="26" t="s">
        <v>98</v>
      </c>
      <c r="C63" s="27" t="s">
        <v>41</v>
      </c>
      <c r="D63">
        <v>4</v>
      </c>
      <c r="E63">
        <v>2</v>
      </c>
      <c r="F63" s="21" t="s">
        <v>36</v>
      </c>
      <c r="G63" s="21" t="s">
        <v>46</v>
      </c>
    </row>
    <row r="64" spans="1:7">
      <c r="A64" s="25">
        <v>264900</v>
      </c>
      <c r="B64" s="26" t="s">
        <v>99</v>
      </c>
      <c r="C64" s="27" t="s">
        <v>41</v>
      </c>
      <c r="D64">
        <v>3</v>
      </c>
      <c r="E64">
        <v>2</v>
      </c>
      <c r="F64" s="21" t="s">
        <v>36</v>
      </c>
      <c r="G64" s="21" t="s">
        <v>46</v>
      </c>
    </row>
    <row r="65" spans="1:7">
      <c r="A65" s="25">
        <v>264900</v>
      </c>
      <c r="B65" s="26" t="s">
        <v>100</v>
      </c>
      <c r="C65" s="27" t="s">
        <v>41</v>
      </c>
      <c r="D65">
        <v>2</v>
      </c>
      <c r="E65">
        <v>2</v>
      </c>
      <c r="F65" s="21" t="s">
        <v>36</v>
      </c>
      <c r="G65" s="21" t="s">
        <v>37</v>
      </c>
    </row>
    <row r="66" spans="1:7">
      <c r="A66" s="25">
        <v>264900</v>
      </c>
      <c r="B66" s="26" t="s">
        <v>101</v>
      </c>
      <c r="C66" s="27" t="s">
        <v>41</v>
      </c>
      <c r="D66">
        <v>5</v>
      </c>
      <c r="E66">
        <v>2</v>
      </c>
      <c r="F66" s="21" t="s">
        <v>36</v>
      </c>
      <c r="G66" s="21" t="s">
        <v>46</v>
      </c>
    </row>
    <row r="67" spans="1:7">
      <c r="A67" s="25">
        <v>265000</v>
      </c>
      <c r="B67" s="26" t="s">
        <v>102</v>
      </c>
      <c r="C67" s="27" t="s">
        <v>41</v>
      </c>
      <c r="D67">
        <v>3</v>
      </c>
      <c r="E67">
        <v>2</v>
      </c>
      <c r="F67" s="21" t="s">
        <v>36</v>
      </c>
      <c r="G67" s="21" t="s">
        <v>46</v>
      </c>
    </row>
    <row r="68" spans="1:7">
      <c r="A68" s="25">
        <v>269180</v>
      </c>
      <c r="B68" s="26" t="s">
        <v>103</v>
      </c>
      <c r="C68" s="27" t="s">
        <v>54</v>
      </c>
      <c r="D68">
        <v>3</v>
      </c>
      <c r="E68">
        <v>2</v>
      </c>
      <c r="F68" s="21" t="s">
        <v>36</v>
      </c>
      <c r="G68" s="21" t="s">
        <v>46</v>
      </c>
    </row>
    <row r="69" spans="1:7">
      <c r="A69" s="25">
        <v>269700</v>
      </c>
      <c r="B69" s="26" t="s">
        <v>104</v>
      </c>
      <c r="C69" s="27" t="s">
        <v>105</v>
      </c>
      <c r="D69">
        <v>3</v>
      </c>
      <c r="E69">
        <v>2</v>
      </c>
      <c r="F69" s="21" t="s">
        <v>36</v>
      </c>
      <c r="G69" s="21" t="s">
        <v>46</v>
      </c>
    </row>
    <row r="70" spans="1:7">
      <c r="A70" s="25">
        <v>269800</v>
      </c>
      <c r="B70" s="26" t="s">
        <v>106</v>
      </c>
      <c r="C70" s="27" t="s">
        <v>41</v>
      </c>
      <c r="D70">
        <v>2</v>
      </c>
      <c r="E70">
        <v>2</v>
      </c>
      <c r="F70" s="21" t="s">
        <v>36</v>
      </c>
      <c r="G70" s="21" t="s">
        <v>37</v>
      </c>
    </row>
    <row r="71" spans="1:7">
      <c r="A71" s="25">
        <v>269900</v>
      </c>
      <c r="B71" s="26" t="s">
        <v>107</v>
      </c>
      <c r="C71" s="27" t="s">
        <v>54</v>
      </c>
      <c r="D71">
        <v>3</v>
      </c>
      <c r="E71">
        <v>3</v>
      </c>
      <c r="F71" s="21" t="s">
        <v>36</v>
      </c>
      <c r="G71" s="21" t="s">
        <v>46</v>
      </c>
    </row>
    <row r="72" spans="1:7">
      <c r="A72" s="25">
        <v>269900</v>
      </c>
      <c r="B72" s="26" t="s">
        <v>108</v>
      </c>
      <c r="C72" s="27" t="s">
        <v>41</v>
      </c>
      <c r="D72">
        <v>3</v>
      </c>
      <c r="E72">
        <v>2</v>
      </c>
      <c r="F72" s="21" t="s">
        <v>36</v>
      </c>
      <c r="G72" s="21" t="s">
        <v>37</v>
      </c>
    </row>
    <row r="73" spans="1:7">
      <c r="A73" s="25">
        <v>269900</v>
      </c>
      <c r="B73" s="26" t="s">
        <v>109</v>
      </c>
      <c r="C73" s="27" t="s">
        <v>41</v>
      </c>
      <c r="D73">
        <v>3</v>
      </c>
      <c r="E73">
        <v>2</v>
      </c>
      <c r="F73" s="21" t="s">
        <v>36</v>
      </c>
      <c r="G73" s="21" t="s">
        <v>37</v>
      </c>
    </row>
    <row r="74" spans="1:7">
      <c r="A74" s="25">
        <v>269900</v>
      </c>
      <c r="B74" s="26" t="s">
        <v>110</v>
      </c>
      <c r="C74" s="27" t="s">
        <v>41</v>
      </c>
      <c r="D74">
        <v>3</v>
      </c>
      <c r="E74">
        <v>2</v>
      </c>
      <c r="F74" s="21" t="s">
        <v>36</v>
      </c>
      <c r="G74" s="21" t="s">
        <v>46</v>
      </c>
    </row>
    <row r="75" spans="1:7">
      <c r="A75" s="25">
        <v>279900</v>
      </c>
      <c r="B75" s="26" t="s">
        <v>111</v>
      </c>
      <c r="C75" s="27" t="s">
        <v>41</v>
      </c>
      <c r="D75">
        <v>4</v>
      </c>
      <c r="E75">
        <v>2</v>
      </c>
      <c r="F75" s="21" t="s">
        <v>36</v>
      </c>
      <c r="G75" s="21" t="s">
        <v>46</v>
      </c>
    </row>
    <row r="76" spans="1:7">
      <c r="A76" s="25">
        <v>280990</v>
      </c>
      <c r="B76" s="26" t="s">
        <v>112</v>
      </c>
      <c r="C76" s="27" t="s">
        <v>44</v>
      </c>
      <c r="D76">
        <v>2</v>
      </c>
      <c r="E76">
        <v>2</v>
      </c>
      <c r="F76" s="21" t="s">
        <v>45</v>
      </c>
      <c r="G76" s="21" t="s">
        <v>46</v>
      </c>
    </row>
    <row r="77" spans="1:7">
      <c r="A77" s="25">
        <v>284480</v>
      </c>
      <c r="B77" s="26" t="s">
        <v>113</v>
      </c>
      <c r="C77" s="27" t="s">
        <v>44</v>
      </c>
      <c r="D77">
        <v>2</v>
      </c>
      <c r="E77">
        <v>2</v>
      </c>
      <c r="F77" s="21" t="s">
        <v>45</v>
      </c>
      <c r="G77" s="21" t="s">
        <v>46</v>
      </c>
    </row>
    <row r="78" spans="1:7">
      <c r="A78" s="25">
        <v>288775</v>
      </c>
      <c r="B78" s="26" t="s">
        <v>114</v>
      </c>
      <c r="C78" s="27" t="s">
        <v>44</v>
      </c>
      <c r="D78">
        <v>2</v>
      </c>
      <c r="E78">
        <v>2</v>
      </c>
      <c r="F78" s="21" t="s">
        <v>45</v>
      </c>
      <c r="G78" s="21" t="s">
        <v>46</v>
      </c>
    </row>
    <row r="79" spans="1:7">
      <c r="A79" s="25">
        <v>289000</v>
      </c>
      <c r="B79" s="26" t="s">
        <v>115</v>
      </c>
      <c r="C79" s="27" t="s">
        <v>41</v>
      </c>
      <c r="D79">
        <v>1</v>
      </c>
      <c r="E79">
        <v>1</v>
      </c>
      <c r="F79" s="21" t="s">
        <v>36</v>
      </c>
      <c r="G79" s="21" t="s">
        <v>46</v>
      </c>
    </row>
    <row r="80" spans="1:7">
      <c r="A80" s="25">
        <v>289500</v>
      </c>
      <c r="B80" s="26" t="s">
        <v>116</v>
      </c>
      <c r="C80" s="27" t="s">
        <v>41</v>
      </c>
      <c r="D80">
        <v>4</v>
      </c>
      <c r="E80">
        <v>2</v>
      </c>
      <c r="F80" s="21" t="s">
        <v>36</v>
      </c>
      <c r="G80" s="21" t="s">
        <v>46</v>
      </c>
    </row>
    <row r="81" spans="1:7">
      <c r="A81" s="25">
        <v>289900</v>
      </c>
      <c r="B81" s="26" t="s">
        <v>117</v>
      </c>
      <c r="C81" s="27" t="s">
        <v>118</v>
      </c>
      <c r="D81">
        <v>6</v>
      </c>
      <c r="E81">
        <v>3.5</v>
      </c>
      <c r="F81" s="21" t="s">
        <v>36</v>
      </c>
      <c r="G81" s="21" t="s">
        <v>46</v>
      </c>
    </row>
    <row r="82" spans="1:7">
      <c r="A82" s="25">
        <v>294900</v>
      </c>
      <c r="B82" s="26" t="s">
        <v>119</v>
      </c>
      <c r="C82" s="27" t="s">
        <v>41</v>
      </c>
      <c r="D82">
        <v>4</v>
      </c>
      <c r="E82">
        <v>1</v>
      </c>
      <c r="F82" s="21" t="s">
        <v>36</v>
      </c>
      <c r="G82" s="21" t="s">
        <v>46</v>
      </c>
    </row>
    <row r="83" spans="1:7">
      <c r="A83" s="25">
        <v>295000</v>
      </c>
      <c r="B83" s="26" t="s">
        <v>120</v>
      </c>
      <c r="C83" s="27" t="s">
        <v>41</v>
      </c>
      <c r="D83">
        <v>3</v>
      </c>
      <c r="E83">
        <v>1</v>
      </c>
      <c r="F83" s="21" t="s">
        <v>36</v>
      </c>
      <c r="G83" s="21" t="s">
        <v>46</v>
      </c>
    </row>
    <row r="84" spans="1:7">
      <c r="A84" s="25">
        <v>299900</v>
      </c>
      <c r="B84" s="26" t="s">
        <v>121</v>
      </c>
      <c r="C84" s="27" t="s">
        <v>44</v>
      </c>
      <c r="D84">
        <v>2</v>
      </c>
      <c r="E84">
        <v>2</v>
      </c>
      <c r="F84" s="21" t="s">
        <v>45</v>
      </c>
      <c r="G84" s="21" t="s">
        <v>46</v>
      </c>
    </row>
    <row r="85" spans="1:7">
      <c r="A85" s="25">
        <v>299900</v>
      </c>
      <c r="B85" s="26" t="s">
        <v>122</v>
      </c>
      <c r="C85" s="27" t="s">
        <v>41</v>
      </c>
      <c r="D85">
        <v>3</v>
      </c>
      <c r="E85">
        <v>2</v>
      </c>
      <c r="F85" s="21" t="s">
        <v>36</v>
      </c>
      <c r="G85" s="21" t="s">
        <v>46</v>
      </c>
    </row>
    <row r="86" spans="1:7">
      <c r="A86" s="25">
        <v>299900</v>
      </c>
      <c r="B86" s="26" t="s">
        <v>123</v>
      </c>
      <c r="C86" s="27" t="s">
        <v>41</v>
      </c>
      <c r="D86">
        <v>6</v>
      </c>
      <c r="E86">
        <v>3</v>
      </c>
      <c r="F86" s="21" t="s">
        <v>36</v>
      </c>
      <c r="G86" s="21" t="s">
        <v>46</v>
      </c>
    </row>
    <row r="87" spans="1:7">
      <c r="A87" s="25">
        <v>303462</v>
      </c>
      <c r="B87" s="26" t="s">
        <v>124</v>
      </c>
      <c r="C87" s="27" t="s">
        <v>41</v>
      </c>
      <c r="D87">
        <v>3</v>
      </c>
      <c r="E87">
        <v>2</v>
      </c>
      <c r="F87" s="21" t="s">
        <v>36</v>
      </c>
      <c r="G87" s="21" t="s">
        <v>46</v>
      </c>
    </row>
    <row r="88" spans="1:7">
      <c r="A88" s="25">
        <v>304900</v>
      </c>
      <c r="B88" s="26" t="s">
        <v>125</v>
      </c>
      <c r="C88" s="27" t="s">
        <v>41</v>
      </c>
      <c r="D88">
        <v>4</v>
      </c>
      <c r="E88">
        <v>2</v>
      </c>
      <c r="F88" s="21" t="s">
        <v>36</v>
      </c>
      <c r="G88" s="21" t="s">
        <v>46</v>
      </c>
    </row>
    <row r="89" spans="1:7">
      <c r="A89" s="25">
        <v>307462</v>
      </c>
      <c r="B89" s="26" t="s">
        <v>126</v>
      </c>
      <c r="C89" s="27" t="s">
        <v>41</v>
      </c>
      <c r="D89">
        <v>3</v>
      </c>
      <c r="E89">
        <v>3</v>
      </c>
      <c r="F89" s="21" t="s">
        <v>36</v>
      </c>
      <c r="G89" s="21" t="s">
        <v>46</v>
      </c>
    </row>
    <row r="90" spans="1:7">
      <c r="A90" s="25">
        <v>307462</v>
      </c>
      <c r="B90" s="26" t="s">
        <v>127</v>
      </c>
      <c r="C90" s="27" t="s">
        <v>41</v>
      </c>
      <c r="D90">
        <v>3</v>
      </c>
      <c r="E90">
        <v>3</v>
      </c>
      <c r="F90" s="21" t="s">
        <v>36</v>
      </c>
      <c r="G90" s="21" t="s">
        <v>46</v>
      </c>
    </row>
    <row r="91" spans="1:7">
      <c r="A91" s="25">
        <v>307970</v>
      </c>
      <c r="B91" s="26" t="s">
        <v>128</v>
      </c>
      <c r="C91" s="27" t="s">
        <v>44</v>
      </c>
      <c r="D91">
        <v>2</v>
      </c>
      <c r="E91">
        <v>2</v>
      </c>
      <c r="F91" s="21" t="s">
        <v>45</v>
      </c>
      <c r="G91" s="21" t="s">
        <v>46</v>
      </c>
    </row>
    <row r="92" spans="1:7">
      <c r="A92" s="25">
        <v>308995</v>
      </c>
      <c r="B92" s="26" t="s">
        <v>129</v>
      </c>
      <c r="C92" s="27" t="s">
        <v>44</v>
      </c>
      <c r="D92">
        <v>2</v>
      </c>
      <c r="E92">
        <v>2</v>
      </c>
      <c r="F92" s="21" t="s">
        <v>45</v>
      </c>
      <c r="G92" s="21" t="s">
        <v>46</v>
      </c>
    </row>
    <row r="93" spans="1:7">
      <c r="A93" s="25">
        <v>309900</v>
      </c>
      <c r="B93" s="26" t="s">
        <v>130</v>
      </c>
      <c r="C93" s="27" t="s">
        <v>41</v>
      </c>
      <c r="D93">
        <v>3</v>
      </c>
      <c r="E93">
        <v>2</v>
      </c>
      <c r="F93" s="21" t="s">
        <v>36</v>
      </c>
      <c r="G93" s="21" t="s">
        <v>46</v>
      </c>
    </row>
    <row r="94" spans="1:7">
      <c r="A94" s="25">
        <v>310826</v>
      </c>
      <c r="B94" s="26" t="s">
        <v>131</v>
      </c>
      <c r="C94" s="27" t="s">
        <v>41</v>
      </c>
      <c r="D94">
        <v>3</v>
      </c>
      <c r="E94">
        <v>3</v>
      </c>
      <c r="F94" s="21" t="s">
        <v>36</v>
      </c>
      <c r="G94" s="21" t="s">
        <v>46</v>
      </c>
    </row>
    <row r="95" spans="1:7">
      <c r="A95" s="25">
        <v>312404</v>
      </c>
      <c r="B95" s="26" t="s">
        <v>132</v>
      </c>
      <c r="C95" s="27" t="s">
        <v>41</v>
      </c>
      <c r="D95">
        <v>3</v>
      </c>
      <c r="E95">
        <v>2</v>
      </c>
      <c r="F95" s="21" t="s">
        <v>36</v>
      </c>
      <c r="G95" s="21" t="s">
        <v>46</v>
      </c>
    </row>
    <row r="96" spans="1:7">
      <c r="A96" s="25">
        <v>313000</v>
      </c>
      <c r="B96" s="26" t="s">
        <v>133</v>
      </c>
      <c r="C96" s="27" t="s">
        <v>41</v>
      </c>
      <c r="D96">
        <v>3</v>
      </c>
      <c r="E96">
        <v>2</v>
      </c>
      <c r="F96" s="21" t="s">
        <v>36</v>
      </c>
      <c r="G96" s="21" t="s">
        <v>46</v>
      </c>
    </row>
    <row r="97" spans="1:7">
      <c r="A97" s="25">
        <v>313610</v>
      </c>
      <c r="B97" s="26" t="s">
        <v>134</v>
      </c>
      <c r="C97" s="27" t="s">
        <v>44</v>
      </c>
      <c r="D97">
        <v>2</v>
      </c>
      <c r="E97">
        <v>2</v>
      </c>
      <c r="F97" s="21" t="s">
        <v>45</v>
      </c>
      <c r="G97" s="21" t="s">
        <v>46</v>
      </c>
    </row>
    <row r="98" spans="1:7">
      <c r="A98" s="25">
        <v>314900</v>
      </c>
      <c r="B98" s="26" t="s">
        <v>135</v>
      </c>
      <c r="C98" s="27" t="s">
        <v>41</v>
      </c>
      <c r="D98">
        <v>3</v>
      </c>
      <c r="E98">
        <v>3</v>
      </c>
      <c r="F98" s="21" t="s">
        <v>36</v>
      </c>
      <c r="G98" s="21" t="s">
        <v>46</v>
      </c>
    </row>
    <row r="99" spans="1:7">
      <c r="A99" s="25">
        <v>314900</v>
      </c>
      <c r="B99" s="26" t="s">
        <v>136</v>
      </c>
      <c r="C99" s="27" t="s">
        <v>41</v>
      </c>
      <c r="D99">
        <v>3</v>
      </c>
      <c r="E99">
        <v>3</v>
      </c>
      <c r="F99" s="21" t="s">
        <v>36</v>
      </c>
      <c r="G99" s="21" t="s">
        <v>46</v>
      </c>
    </row>
    <row r="100" spans="1:7">
      <c r="A100" s="25">
        <v>314900</v>
      </c>
      <c r="B100" s="26" t="s">
        <v>137</v>
      </c>
      <c r="C100" s="27" t="s">
        <v>41</v>
      </c>
      <c r="D100">
        <v>2</v>
      </c>
      <c r="E100">
        <v>2</v>
      </c>
      <c r="F100" s="21" t="s">
        <v>36</v>
      </c>
      <c r="G100" s="21" t="s">
        <v>37</v>
      </c>
    </row>
    <row r="101" spans="1:7">
      <c r="A101" s="25">
        <v>315000</v>
      </c>
      <c r="B101" s="26" t="s">
        <v>138</v>
      </c>
      <c r="C101" s="27" t="s">
        <v>44</v>
      </c>
      <c r="D101">
        <v>2</v>
      </c>
      <c r="E101">
        <v>2</v>
      </c>
      <c r="F101" s="21" t="s">
        <v>45</v>
      </c>
      <c r="G101" s="21" t="s">
        <v>46</v>
      </c>
    </row>
    <row r="102" spans="1:7">
      <c r="A102" s="25">
        <v>315096</v>
      </c>
      <c r="B102" s="26" t="s">
        <v>139</v>
      </c>
      <c r="C102" s="27" t="s">
        <v>41</v>
      </c>
      <c r="D102">
        <v>2</v>
      </c>
      <c r="E102">
        <v>2</v>
      </c>
      <c r="F102" s="21" t="s">
        <v>36</v>
      </c>
      <c r="G102" s="21" t="s">
        <v>46</v>
      </c>
    </row>
    <row r="103" spans="1:7">
      <c r="A103" s="25">
        <v>319900</v>
      </c>
      <c r="B103" s="26" t="s">
        <v>140</v>
      </c>
      <c r="C103" s="27" t="s">
        <v>41</v>
      </c>
      <c r="D103">
        <v>3</v>
      </c>
      <c r="E103">
        <v>2</v>
      </c>
      <c r="F103" s="21" t="s">
        <v>36</v>
      </c>
      <c r="G103" s="21" t="s">
        <v>46</v>
      </c>
    </row>
    <row r="104" spans="1:7">
      <c r="A104" s="25">
        <v>323360</v>
      </c>
      <c r="B104" s="26" t="s">
        <v>141</v>
      </c>
      <c r="C104" s="27" t="s">
        <v>44</v>
      </c>
      <c r="D104">
        <v>2</v>
      </c>
      <c r="E104">
        <v>2</v>
      </c>
      <c r="F104" s="21" t="s">
        <v>45</v>
      </c>
      <c r="G104" s="21" t="s">
        <v>46</v>
      </c>
    </row>
    <row r="105" spans="1:7">
      <c r="A105" s="25">
        <v>324462</v>
      </c>
      <c r="B105" s="26" t="s">
        <v>142</v>
      </c>
      <c r="C105" s="27" t="s">
        <v>41</v>
      </c>
      <c r="D105">
        <v>4</v>
      </c>
      <c r="E105">
        <v>3</v>
      </c>
      <c r="F105" s="21" t="s">
        <v>36</v>
      </c>
      <c r="G105" s="21" t="s">
        <v>46</v>
      </c>
    </row>
    <row r="106" spans="1:7">
      <c r="A106" s="25">
        <v>324990</v>
      </c>
      <c r="B106" s="26" t="s">
        <v>143</v>
      </c>
      <c r="C106" s="27" t="s">
        <v>41</v>
      </c>
      <c r="D106">
        <v>3</v>
      </c>
      <c r="E106">
        <v>4</v>
      </c>
      <c r="F106" s="21" t="s">
        <v>36</v>
      </c>
      <c r="G106" s="21" t="s">
        <v>46</v>
      </c>
    </row>
    <row r="107" spans="1:7">
      <c r="A107" s="25">
        <v>325000</v>
      </c>
      <c r="B107" s="26" t="s">
        <v>144</v>
      </c>
      <c r="C107" s="27" t="s">
        <v>41</v>
      </c>
      <c r="D107">
        <v>3</v>
      </c>
      <c r="E107">
        <v>2</v>
      </c>
      <c r="F107" s="21" t="s">
        <v>36</v>
      </c>
      <c r="G107" s="21" t="s">
        <v>46</v>
      </c>
    </row>
    <row r="108" spans="1:7">
      <c r="A108" s="25">
        <v>329900</v>
      </c>
      <c r="B108" s="26" t="s">
        <v>145</v>
      </c>
      <c r="C108" s="27" t="s">
        <v>41</v>
      </c>
      <c r="D108">
        <v>3</v>
      </c>
      <c r="E108">
        <v>2</v>
      </c>
      <c r="F108" s="21" t="s">
        <v>36</v>
      </c>
      <c r="G108" s="21" t="s">
        <v>46</v>
      </c>
    </row>
    <row r="109" spans="1:7">
      <c r="A109" s="25">
        <v>329900</v>
      </c>
      <c r="B109" s="26" t="s">
        <v>146</v>
      </c>
      <c r="C109" s="27" t="s">
        <v>41</v>
      </c>
      <c r="D109">
        <v>3</v>
      </c>
      <c r="E109">
        <v>2</v>
      </c>
      <c r="F109" s="21" t="s">
        <v>36</v>
      </c>
      <c r="G109" s="21" t="s">
        <v>37</v>
      </c>
    </row>
    <row r="110" spans="1:7">
      <c r="A110" s="25">
        <v>329900</v>
      </c>
      <c r="B110" s="26" t="s">
        <v>147</v>
      </c>
      <c r="C110" s="27" t="s">
        <v>41</v>
      </c>
      <c r="D110">
        <v>5</v>
      </c>
      <c r="E110">
        <v>4</v>
      </c>
      <c r="F110" s="21" t="s">
        <v>36</v>
      </c>
      <c r="G110" s="21" t="s">
        <v>46</v>
      </c>
    </row>
    <row r="111" spans="1:7">
      <c r="A111" s="25">
        <v>329900</v>
      </c>
      <c r="B111" s="26" t="s">
        <v>148</v>
      </c>
      <c r="C111" s="27" t="s">
        <v>41</v>
      </c>
      <c r="D111">
        <v>3</v>
      </c>
      <c r="E111">
        <v>3</v>
      </c>
      <c r="F111" s="21" t="s">
        <v>36</v>
      </c>
      <c r="G111" s="21" t="s">
        <v>46</v>
      </c>
    </row>
    <row r="112" spans="1:7">
      <c r="A112" s="25">
        <v>334900</v>
      </c>
      <c r="B112" s="26" t="s">
        <v>149</v>
      </c>
      <c r="C112" s="27" t="s">
        <v>41</v>
      </c>
      <c r="D112">
        <v>2</v>
      </c>
      <c r="E112">
        <v>2</v>
      </c>
      <c r="F112" s="21" t="s">
        <v>36</v>
      </c>
      <c r="G112" s="21" t="s">
        <v>46</v>
      </c>
    </row>
    <row r="113" spans="1:7">
      <c r="A113" s="25">
        <v>334900</v>
      </c>
      <c r="B113" s="26" t="s">
        <v>150</v>
      </c>
      <c r="C113" s="27" t="s">
        <v>41</v>
      </c>
      <c r="D113">
        <v>4</v>
      </c>
      <c r="E113">
        <v>3</v>
      </c>
      <c r="F113" s="21" t="s">
        <v>36</v>
      </c>
      <c r="G113" s="21" t="s">
        <v>46</v>
      </c>
    </row>
    <row r="114" spans="1:7">
      <c r="A114" s="25">
        <v>340000</v>
      </c>
      <c r="B114" s="26" t="s">
        <v>151</v>
      </c>
      <c r="C114" s="27" t="s">
        <v>41</v>
      </c>
      <c r="D114">
        <v>3</v>
      </c>
      <c r="E114">
        <v>2</v>
      </c>
      <c r="F114" s="21" t="s">
        <v>36</v>
      </c>
      <c r="G114" s="21" t="s">
        <v>37</v>
      </c>
    </row>
    <row r="115" spans="1:7">
      <c r="A115" s="25">
        <v>344000</v>
      </c>
      <c r="B115" s="26" t="s">
        <v>152</v>
      </c>
      <c r="C115" s="27" t="s">
        <v>41</v>
      </c>
      <c r="D115">
        <v>4</v>
      </c>
      <c r="E115">
        <v>2</v>
      </c>
      <c r="F115" s="21" t="s">
        <v>36</v>
      </c>
      <c r="G115" s="21" t="s">
        <v>37</v>
      </c>
    </row>
    <row r="116" spans="1:7">
      <c r="A116" s="25">
        <v>344900</v>
      </c>
      <c r="B116" s="26" t="s">
        <v>153</v>
      </c>
      <c r="C116" s="27" t="s">
        <v>41</v>
      </c>
      <c r="D116">
        <v>4</v>
      </c>
      <c r="E116">
        <v>3</v>
      </c>
      <c r="F116" s="21" t="s">
        <v>36</v>
      </c>
      <c r="G116" s="21" t="s">
        <v>46</v>
      </c>
    </row>
    <row r="117" spans="1:7">
      <c r="A117" s="25">
        <v>344900</v>
      </c>
      <c r="B117" s="26" t="s">
        <v>154</v>
      </c>
      <c r="C117" s="27" t="s">
        <v>41</v>
      </c>
      <c r="D117">
        <v>3</v>
      </c>
      <c r="E117">
        <v>2.5</v>
      </c>
      <c r="F117" s="21" t="s">
        <v>36</v>
      </c>
      <c r="G117" s="21" t="s">
        <v>46</v>
      </c>
    </row>
    <row r="118" spans="1:7">
      <c r="A118" s="25">
        <v>346462</v>
      </c>
      <c r="B118" s="26" t="s">
        <v>155</v>
      </c>
      <c r="C118" s="27" t="s">
        <v>41</v>
      </c>
      <c r="D118">
        <v>4</v>
      </c>
      <c r="E118">
        <v>3</v>
      </c>
      <c r="F118" s="21" t="s">
        <v>36</v>
      </c>
      <c r="G118" s="21" t="s">
        <v>46</v>
      </c>
    </row>
    <row r="119" spans="1:7">
      <c r="A119" s="25">
        <v>349900</v>
      </c>
      <c r="B119" s="26" t="s">
        <v>156</v>
      </c>
      <c r="C119" s="27" t="s">
        <v>41</v>
      </c>
      <c r="D119">
        <v>5</v>
      </c>
      <c r="E119">
        <v>2</v>
      </c>
      <c r="F119" s="21" t="s">
        <v>36</v>
      </c>
      <c r="G119" s="21" t="s">
        <v>46</v>
      </c>
    </row>
    <row r="120" spans="1:7">
      <c r="A120" s="25">
        <v>349900</v>
      </c>
      <c r="B120" s="26" t="s">
        <v>157</v>
      </c>
      <c r="C120" s="27" t="s">
        <v>41</v>
      </c>
      <c r="D120">
        <v>5</v>
      </c>
      <c r="E120">
        <v>2</v>
      </c>
      <c r="F120" s="21" t="s">
        <v>36</v>
      </c>
      <c r="G120" s="21" t="s">
        <v>37</v>
      </c>
    </row>
    <row r="121" spans="1:7">
      <c r="A121" s="25">
        <v>350625</v>
      </c>
      <c r="B121" s="26" t="s">
        <v>158</v>
      </c>
      <c r="C121" s="27" t="s">
        <v>44</v>
      </c>
      <c r="D121">
        <v>2</v>
      </c>
      <c r="E121">
        <v>2</v>
      </c>
      <c r="F121" s="21" t="s">
        <v>45</v>
      </c>
      <c r="G121" s="21" t="s">
        <v>46</v>
      </c>
    </row>
    <row r="122" spans="1:7">
      <c r="A122" s="25">
        <v>352700</v>
      </c>
      <c r="B122" s="26" t="s">
        <v>159</v>
      </c>
      <c r="C122" s="27" t="s">
        <v>41</v>
      </c>
      <c r="D122">
        <v>2</v>
      </c>
      <c r="E122">
        <v>2</v>
      </c>
      <c r="F122" s="21" t="s">
        <v>36</v>
      </c>
      <c r="G122" s="21" t="s">
        <v>46</v>
      </c>
    </row>
    <row r="123" spans="1:7">
      <c r="A123" s="25">
        <v>354462</v>
      </c>
      <c r="B123" s="26" t="s">
        <v>160</v>
      </c>
      <c r="C123" s="27" t="s">
        <v>41</v>
      </c>
      <c r="D123">
        <v>4</v>
      </c>
      <c r="E123">
        <v>3</v>
      </c>
      <c r="F123" s="21" t="s">
        <v>36</v>
      </c>
      <c r="G123" s="21" t="s">
        <v>46</v>
      </c>
    </row>
    <row r="124" spans="1:7">
      <c r="A124" s="25">
        <v>355000</v>
      </c>
      <c r="B124" s="26" t="s">
        <v>161</v>
      </c>
      <c r="C124" s="27" t="s">
        <v>41</v>
      </c>
      <c r="D124">
        <v>3</v>
      </c>
      <c r="E124">
        <v>2.5</v>
      </c>
      <c r="F124" s="21" t="s">
        <v>36</v>
      </c>
      <c r="G124" s="21" t="s">
        <v>37</v>
      </c>
    </row>
    <row r="125" spans="1:7">
      <c r="A125" s="25">
        <v>359900</v>
      </c>
      <c r="B125" s="26" t="s">
        <v>162</v>
      </c>
      <c r="C125" s="27" t="s">
        <v>41</v>
      </c>
      <c r="D125">
        <v>2</v>
      </c>
      <c r="E125">
        <v>1</v>
      </c>
      <c r="F125" s="21" t="s">
        <v>36</v>
      </c>
      <c r="G125" s="21" t="s">
        <v>46</v>
      </c>
    </row>
    <row r="126" spans="1:7">
      <c r="A126" s="25">
        <v>359900</v>
      </c>
      <c r="B126" s="26" t="s">
        <v>163</v>
      </c>
      <c r="C126" s="27" t="s">
        <v>41</v>
      </c>
      <c r="D126">
        <v>3</v>
      </c>
      <c r="E126">
        <v>2</v>
      </c>
      <c r="F126" s="21" t="s">
        <v>36</v>
      </c>
      <c r="G126" s="21" t="s">
        <v>46</v>
      </c>
    </row>
    <row r="127" spans="1:7">
      <c r="A127" s="25">
        <v>359900</v>
      </c>
      <c r="B127" s="26" t="s">
        <v>164</v>
      </c>
      <c r="C127" s="27" t="s">
        <v>41</v>
      </c>
      <c r="D127">
        <v>4</v>
      </c>
      <c r="E127">
        <v>3</v>
      </c>
      <c r="F127" s="21" t="s">
        <v>36</v>
      </c>
      <c r="G127" s="21" t="s">
        <v>46</v>
      </c>
    </row>
    <row r="128" spans="1:7">
      <c r="A128" s="25">
        <v>364900</v>
      </c>
      <c r="B128" s="26" t="s">
        <v>165</v>
      </c>
      <c r="C128" s="27" t="s">
        <v>41</v>
      </c>
      <c r="D128">
        <v>3</v>
      </c>
      <c r="E128">
        <v>2</v>
      </c>
      <c r="F128" s="21" t="s">
        <v>36</v>
      </c>
      <c r="G128" s="21" t="s">
        <v>46</v>
      </c>
    </row>
    <row r="129" spans="1:7">
      <c r="A129" s="25">
        <v>369900</v>
      </c>
      <c r="B129" s="26" t="s">
        <v>166</v>
      </c>
      <c r="C129" s="27" t="s">
        <v>41</v>
      </c>
      <c r="D129">
        <v>2</v>
      </c>
      <c r="E129">
        <v>1</v>
      </c>
      <c r="F129" s="21" t="s">
        <v>36</v>
      </c>
      <c r="G129" s="21" t="s">
        <v>46</v>
      </c>
    </row>
    <row r="130" spans="1:7">
      <c r="A130" s="25">
        <v>369900</v>
      </c>
      <c r="B130" s="26" t="s">
        <v>167</v>
      </c>
      <c r="C130" s="27" t="s">
        <v>41</v>
      </c>
      <c r="D130">
        <v>4</v>
      </c>
      <c r="E130">
        <v>3</v>
      </c>
      <c r="F130" s="21" t="s">
        <v>36</v>
      </c>
      <c r="G130" s="21" t="s">
        <v>46</v>
      </c>
    </row>
    <row r="131" spans="1:7">
      <c r="A131" s="25">
        <v>369900</v>
      </c>
      <c r="B131" s="26" t="s">
        <v>168</v>
      </c>
      <c r="C131" s="27" t="s">
        <v>41</v>
      </c>
      <c r="D131">
        <v>4</v>
      </c>
      <c r="E131">
        <v>3</v>
      </c>
      <c r="F131" s="21" t="s">
        <v>36</v>
      </c>
      <c r="G131" s="21" t="s">
        <v>46</v>
      </c>
    </row>
    <row r="132" spans="1:7">
      <c r="A132" s="25">
        <v>369900</v>
      </c>
      <c r="B132" s="26" t="s">
        <v>169</v>
      </c>
      <c r="C132" s="27" t="s">
        <v>41</v>
      </c>
      <c r="D132">
        <v>3</v>
      </c>
      <c r="E132">
        <v>2</v>
      </c>
      <c r="F132" s="21" t="s">
        <v>36</v>
      </c>
      <c r="G132" s="21" t="s">
        <v>46</v>
      </c>
    </row>
    <row r="133" spans="1:7">
      <c r="A133" s="25">
        <v>369900</v>
      </c>
      <c r="B133" s="26" t="s">
        <v>170</v>
      </c>
      <c r="C133" s="27" t="s">
        <v>118</v>
      </c>
      <c r="D133">
        <v>6</v>
      </c>
      <c r="E133">
        <v>3</v>
      </c>
      <c r="F133" s="21" t="s">
        <v>36</v>
      </c>
      <c r="G133" s="21" t="s">
        <v>46</v>
      </c>
    </row>
    <row r="134" spans="1:7">
      <c r="A134" s="25">
        <v>372000</v>
      </c>
      <c r="B134" s="26" t="s">
        <v>171</v>
      </c>
      <c r="C134" s="27" t="s">
        <v>41</v>
      </c>
      <c r="D134">
        <v>4</v>
      </c>
      <c r="E134">
        <v>2</v>
      </c>
      <c r="F134" s="21" t="s">
        <v>36</v>
      </c>
      <c r="G134" s="21" t="s">
        <v>37</v>
      </c>
    </row>
    <row r="135" spans="1:7">
      <c r="A135" s="25">
        <v>377000</v>
      </c>
      <c r="B135" s="26" t="s">
        <v>172</v>
      </c>
      <c r="C135" s="27" t="s">
        <v>41</v>
      </c>
      <c r="D135">
        <v>4</v>
      </c>
      <c r="E135">
        <v>2</v>
      </c>
      <c r="F135" s="21" t="s">
        <v>36</v>
      </c>
      <c r="G135" s="21" t="s">
        <v>37</v>
      </c>
    </row>
    <row r="136" spans="1:7">
      <c r="A136" s="25">
        <v>378800</v>
      </c>
      <c r="B136" s="26" t="s">
        <v>173</v>
      </c>
      <c r="C136" s="27" t="s">
        <v>41</v>
      </c>
      <c r="D136">
        <v>2</v>
      </c>
      <c r="E136">
        <v>3</v>
      </c>
      <c r="F136" s="21" t="s">
        <v>36</v>
      </c>
      <c r="G136" s="21" t="s">
        <v>37</v>
      </c>
    </row>
    <row r="137" spans="1:7">
      <c r="A137" s="25">
        <v>379000</v>
      </c>
      <c r="B137" s="26" t="s">
        <v>174</v>
      </c>
      <c r="C137" s="27" t="s">
        <v>41</v>
      </c>
      <c r="D137">
        <v>3</v>
      </c>
      <c r="E137">
        <v>3</v>
      </c>
      <c r="F137" s="21" t="s">
        <v>36</v>
      </c>
      <c r="G137" s="21" t="s">
        <v>37</v>
      </c>
    </row>
    <row r="138" spans="1:7">
      <c r="A138" s="25">
        <v>382700</v>
      </c>
      <c r="B138" s="26" t="s">
        <v>175</v>
      </c>
      <c r="C138" s="27" t="s">
        <v>41</v>
      </c>
      <c r="D138">
        <v>4</v>
      </c>
      <c r="E138">
        <v>3</v>
      </c>
      <c r="F138" s="21" t="s">
        <v>36</v>
      </c>
      <c r="G138" s="21" t="s">
        <v>46</v>
      </c>
    </row>
    <row r="139" spans="1:7">
      <c r="A139" s="25">
        <v>384900</v>
      </c>
      <c r="B139" s="26" t="s">
        <v>176</v>
      </c>
      <c r="C139" s="27" t="s">
        <v>41</v>
      </c>
      <c r="D139">
        <v>3</v>
      </c>
      <c r="E139">
        <v>2</v>
      </c>
      <c r="F139" s="21" t="s">
        <v>36</v>
      </c>
      <c r="G139" s="21" t="s">
        <v>46</v>
      </c>
    </row>
    <row r="140" spans="1:7">
      <c r="A140" s="25">
        <v>384900</v>
      </c>
      <c r="B140" s="26" t="s">
        <v>177</v>
      </c>
      <c r="C140" s="27" t="s">
        <v>41</v>
      </c>
      <c r="D140">
        <v>3</v>
      </c>
      <c r="E140">
        <v>2</v>
      </c>
      <c r="F140" s="21" t="s">
        <v>36</v>
      </c>
      <c r="G140" s="21" t="s">
        <v>46</v>
      </c>
    </row>
    <row r="141" spans="1:7">
      <c r="A141" s="25">
        <v>389900</v>
      </c>
      <c r="B141" s="26" t="s">
        <v>178</v>
      </c>
      <c r="C141" s="27" t="s">
        <v>41</v>
      </c>
      <c r="D141">
        <v>3</v>
      </c>
      <c r="E141">
        <v>2</v>
      </c>
      <c r="F141" s="21" t="s">
        <v>36</v>
      </c>
      <c r="G141" s="21" t="s">
        <v>46</v>
      </c>
    </row>
    <row r="142" spans="1:7">
      <c r="A142" s="25">
        <v>394900</v>
      </c>
      <c r="B142" s="26" t="s">
        <v>179</v>
      </c>
      <c r="C142" s="27" t="s">
        <v>41</v>
      </c>
      <c r="D142">
        <v>2</v>
      </c>
      <c r="E142">
        <v>1</v>
      </c>
      <c r="F142" s="21" t="s">
        <v>36</v>
      </c>
      <c r="G142" s="21" t="s">
        <v>46</v>
      </c>
    </row>
    <row r="143" spans="1:7">
      <c r="A143" s="25">
        <v>399000</v>
      </c>
      <c r="B143" s="26" t="s">
        <v>180</v>
      </c>
      <c r="C143" s="27" t="s">
        <v>41</v>
      </c>
      <c r="D143">
        <v>6</v>
      </c>
      <c r="E143">
        <v>4</v>
      </c>
      <c r="F143" s="21" t="s">
        <v>36</v>
      </c>
      <c r="G143" s="21" t="s">
        <v>46</v>
      </c>
    </row>
    <row r="144" spans="1:7">
      <c r="A144" s="25">
        <v>399900</v>
      </c>
      <c r="B144" s="26" t="s">
        <v>181</v>
      </c>
      <c r="C144" s="27" t="s">
        <v>41</v>
      </c>
      <c r="D144">
        <v>4</v>
      </c>
      <c r="E144">
        <v>2</v>
      </c>
      <c r="F144" s="21" t="s">
        <v>36</v>
      </c>
      <c r="G144" s="21" t="s">
        <v>46</v>
      </c>
    </row>
    <row r="145" spans="1:7">
      <c r="A145" s="25">
        <v>399900</v>
      </c>
      <c r="B145" s="26" t="s">
        <v>182</v>
      </c>
      <c r="C145" s="27" t="s">
        <v>44</v>
      </c>
      <c r="D145">
        <v>3</v>
      </c>
      <c r="E145">
        <v>2</v>
      </c>
      <c r="F145" s="21" t="s">
        <v>45</v>
      </c>
      <c r="G145" s="21" t="s">
        <v>46</v>
      </c>
    </row>
    <row r="146" spans="1:7">
      <c r="A146" s="25">
        <v>399900</v>
      </c>
      <c r="B146" s="26" t="s">
        <v>183</v>
      </c>
      <c r="C146" s="27" t="s">
        <v>44</v>
      </c>
      <c r="D146">
        <v>1</v>
      </c>
      <c r="E146">
        <v>1.5</v>
      </c>
      <c r="F146" s="21" t="s">
        <v>45</v>
      </c>
      <c r="G146" s="21" t="s">
        <v>46</v>
      </c>
    </row>
    <row r="147" spans="1:7">
      <c r="A147" s="25">
        <v>399900</v>
      </c>
      <c r="B147" s="26" t="s">
        <v>184</v>
      </c>
      <c r="C147" s="27" t="s">
        <v>41</v>
      </c>
      <c r="D147">
        <v>3</v>
      </c>
      <c r="E147">
        <v>3</v>
      </c>
      <c r="F147" s="21" t="s">
        <v>36</v>
      </c>
      <c r="G147" s="21" t="s">
        <v>46</v>
      </c>
    </row>
    <row r="148" spans="1:7">
      <c r="A148" s="25">
        <v>399900</v>
      </c>
      <c r="B148" s="26" t="s">
        <v>185</v>
      </c>
      <c r="C148" s="27" t="s">
        <v>41</v>
      </c>
      <c r="D148">
        <v>4</v>
      </c>
      <c r="E148">
        <v>3</v>
      </c>
      <c r="F148" s="21" t="s">
        <v>36</v>
      </c>
      <c r="G148" s="21" t="s">
        <v>46</v>
      </c>
    </row>
    <row r="149" spans="1:7">
      <c r="A149" s="25">
        <v>399900</v>
      </c>
      <c r="B149" s="26" t="s">
        <v>186</v>
      </c>
      <c r="C149" s="27" t="s">
        <v>41</v>
      </c>
      <c r="D149">
        <v>3</v>
      </c>
      <c r="E149">
        <v>3</v>
      </c>
      <c r="F149" s="21" t="s">
        <v>36</v>
      </c>
      <c r="G149" s="21" t="s">
        <v>46</v>
      </c>
    </row>
    <row r="150" spans="1:7">
      <c r="A150" s="25">
        <v>399900</v>
      </c>
      <c r="B150" s="26" t="s">
        <v>187</v>
      </c>
      <c r="C150" s="27" t="s">
        <v>41</v>
      </c>
      <c r="D150">
        <v>3</v>
      </c>
      <c r="E150">
        <v>3</v>
      </c>
      <c r="F150" s="21" t="s">
        <v>36</v>
      </c>
      <c r="G150" s="21" t="s">
        <v>46</v>
      </c>
    </row>
    <row r="151" spans="1:7">
      <c r="A151" s="25">
        <v>414900</v>
      </c>
      <c r="B151" s="26" t="s">
        <v>188</v>
      </c>
      <c r="C151" s="27" t="s">
        <v>41</v>
      </c>
      <c r="D151">
        <v>3</v>
      </c>
      <c r="E151">
        <v>2</v>
      </c>
      <c r="F151" s="21" t="s">
        <v>36</v>
      </c>
      <c r="G151" s="21" t="s">
        <v>46</v>
      </c>
    </row>
    <row r="152" spans="1:7">
      <c r="A152" s="25">
        <v>414900</v>
      </c>
      <c r="B152" s="26" t="s">
        <v>189</v>
      </c>
      <c r="C152" s="27" t="s">
        <v>41</v>
      </c>
      <c r="D152">
        <v>3</v>
      </c>
      <c r="E152">
        <v>3</v>
      </c>
      <c r="F152" s="21" t="s">
        <v>36</v>
      </c>
      <c r="G152" s="21" t="s">
        <v>46</v>
      </c>
    </row>
    <row r="153" spans="1:7">
      <c r="A153" s="25">
        <v>419000</v>
      </c>
      <c r="B153" s="26" t="s">
        <v>190</v>
      </c>
      <c r="C153" s="27" t="s">
        <v>41</v>
      </c>
      <c r="D153">
        <v>2</v>
      </c>
      <c r="E153">
        <v>2</v>
      </c>
      <c r="F153" s="21" t="s">
        <v>36</v>
      </c>
      <c r="G153" s="21" t="s">
        <v>37</v>
      </c>
    </row>
    <row r="154" spans="1:7">
      <c r="A154" s="25">
        <v>419900</v>
      </c>
      <c r="B154" s="26" t="s">
        <v>191</v>
      </c>
      <c r="C154" s="27" t="s">
        <v>41</v>
      </c>
      <c r="D154">
        <v>3</v>
      </c>
      <c r="E154">
        <v>3</v>
      </c>
      <c r="F154" s="21" t="s">
        <v>36</v>
      </c>
      <c r="G154" s="21" t="s">
        <v>46</v>
      </c>
    </row>
    <row r="155" spans="1:7">
      <c r="A155" s="25">
        <v>419900</v>
      </c>
      <c r="B155" s="26" t="s">
        <v>192</v>
      </c>
      <c r="C155" s="27" t="s">
        <v>41</v>
      </c>
      <c r="D155">
        <v>6</v>
      </c>
      <c r="E155">
        <v>5.5</v>
      </c>
      <c r="F155" s="21" t="s">
        <v>36</v>
      </c>
      <c r="G155" s="21" t="s">
        <v>37</v>
      </c>
    </row>
    <row r="156" spans="1:7">
      <c r="A156" s="25">
        <v>419900</v>
      </c>
      <c r="B156" s="26" t="s">
        <v>193</v>
      </c>
      <c r="C156" s="27" t="s">
        <v>41</v>
      </c>
      <c r="D156">
        <v>5</v>
      </c>
      <c r="E156">
        <v>3</v>
      </c>
      <c r="F156" s="21" t="s">
        <v>36</v>
      </c>
      <c r="G156" s="21" t="s">
        <v>37</v>
      </c>
    </row>
    <row r="157" spans="1:7">
      <c r="A157" s="25">
        <v>429900</v>
      </c>
      <c r="B157" s="26" t="s">
        <v>194</v>
      </c>
      <c r="C157" s="27" t="s">
        <v>41</v>
      </c>
      <c r="D157">
        <v>4</v>
      </c>
      <c r="E157">
        <v>4</v>
      </c>
      <c r="F157" s="21" t="s">
        <v>36</v>
      </c>
      <c r="G157" s="21" t="s">
        <v>37</v>
      </c>
    </row>
    <row r="158" spans="1:7">
      <c r="A158" s="25">
        <v>439900</v>
      </c>
      <c r="B158" s="26" t="s">
        <v>195</v>
      </c>
      <c r="C158" s="27" t="s">
        <v>41</v>
      </c>
      <c r="D158">
        <v>3</v>
      </c>
      <c r="E158">
        <v>2</v>
      </c>
      <c r="F158" s="21" t="s">
        <v>36</v>
      </c>
      <c r="G158" s="21" t="s">
        <v>37</v>
      </c>
    </row>
    <row r="159" spans="1:7">
      <c r="A159" s="25">
        <v>449900</v>
      </c>
      <c r="B159" s="26" t="s">
        <v>196</v>
      </c>
      <c r="C159" s="27" t="s">
        <v>41</v>
      </c>
      <c r="D159">
        <v>4</v>
      </c>
      <c r="E159">
        <v>2</v>
      </c>
      <c r="F159" s="21" t="s">
        <v>36</v>
      </c>
      <c r="G159" s="21" t="s">
        <v>37</v>
      </c>
    </row>
    <row r="160" spans="1:7">
      <c r="A160" s="25">
        <v>459900</v>
      </c>
      <c r="B160" s="26" t="s">
        <v>197</v>
      </c>
      <c r="C160" s="27" t="s">
        <v>41</v>
      </c>
      <c r="D160">
        <v>4</v>
      </c>
      <c r="E160">
        <v>2</v>
      </c>
      <c r="F160" s="21" t="s">
        <v>36</v>
      </c>
      <c r="G160" s="21" t="s">
        <v>37</v>
      </c>
    </row>
    <row r="161" spans="1:7">
      <c r="A161" s="25">
        <v>460500</v>
      </c>
      <c r="B161" s="26" t="s">
        <v>198</v>
      </c>
      <c r="C161" s="27" t="s">
        <v>41</v>
      </c>
      <c r="D161">
        <v>4</v>
      </c>
      <c r="E161">
        <v>4</v>
      </c>
      <c r="F161" s="21" t="s">
        <v>36</v>
      </c>
      <c r="G161" s="21" t="s">
        <v>46</v>
      </c>
    </row>
    <row r="162" spans="1:7">
      <c r="A162" s="25">
        <v>470000</v>
      </c>
      <c r="B162" s="26" t="s">
        <v>199</v>
      </c>
      <c r="C162" s="27" t="s">
        <v>41</v>
      </c>
      <c r="D162">
        <v>5</v>
      </c>
      <c r="E162">
        <v>4</v>
      </c>
      <c r="F162" s="21" t="s">
        <v>36</v>
      </c>
      <c r="G162" s="21" t="s">
        <v>46</v>
      </c>
    </row>
    <row r="163" spans="1:7">
      <c r="A163" s="25">
        <v>499000</v>
      </c>
      <c r="B163" s="26" t="s">
        <v>200</v>
      </c>
      <c r="C163" s="27" t="s">
        <v>41</v>
      </c>
      <c r="D163">
        <v>4</v>
      </c>
      <c r="E163">
        <v>2.5</v>
      </c>
      <c r="F163" s="21" t="s">
        <v>36</v>
      </c>
      <c r="G163" s="21" t="s">
        <v>37</v>
      </c>
    </row>
    <row r="164" spans="1:7">
      <c r="A164" s="25">
        <v>524000</v>
      </c>
      <c r="B164" s="26" t="s">
        <v>201</v>
      </c>
      <c r="C164" s="27" t="s">
        <v>41</v>
      </c>
      <c r="D164">
        <v>4</v>
      </c>
      <c r="E164">
        <v>3</v>
      </c>
      <c r="F164" s="21" t="s">
        <v>36</v>
      </c>
      <c r="G164" s="21" t="s">
        <v>37</v>
      </c>
    </row>
    <row r="165" spans="1:7">
      <c r="A165" s="25">
        <v>529000</v>
      </c>
      <c r="B165" s="26" t="s">
        <v>202</v>
      </c>
      <c r="C165" s="27" t="s">
        <v>41</v>
      </c>
      <c r="D165">
        <v>4</v>
      </c>
      <c r="E165">
        <v>2</v>
      </c>
      <c r="F165" s="21" t="s">
        <v>36</v>
      </c>
      <c r="G165" s="21" t="s">
        <v>37</v>
      </c>
    </row>
    <row r="166" spans="1:7">
      <c r="A166" s="25">
        <v>549999</v>
      </c>
      <c r="B166" s="26" t="s">
        <v>203</v>
      </c>
      <c r="C166" s="27" t="s">
        <v>41</v>
      </c>
      <c r="D166">
        <v>3</v>
      </c>
      <c r="E166">
        <v>2</v>
      </c>
      <c r="F166" s="21" t="s">
        <v>36</v>
      </c>
      <c r="G166" s="21" t="s">
        <v>37</v>
      </c>
    </row>
    <row r="167" spans="1:7">
      <c r="A167" s="25">
        <v>573000</v>
      </c>
      <c r="B167" s="26" t="s">
        <v>204</v>
      </c>
      <c r="C167" s="27" t="s">
        <v>41</v>
      </c>
      <c r="D167">
        <v>4</v>
      </c>
      <c r="E167">
        <v>4</v>
      </c>
      <c r="F167" s="21" t="s">
        <v>36</v>
      </c>
      <c r="G167" s="21" t="s">
        <v>46</v>
      </c>
    </row>
    <row r="168" spans="1:7">
      <c r="A168" s="25">
        <v>595000</v>
      </c>
      <c r="B168" s="26" t="s">
        <v>205</v>
      </c>
      <c r="C168" s="27" t="s">
        <v>41</v>
      </c>
      <c r="D168">
        <v>4</v>
      </c>
      <c r="E168">
        <v>2</v>
      </c>
      <c r="F168" s="21" t="s">
        <v>36</v>
      </c>
      <c r="G168" s="21" t="s">
        <v>37</v>
      </c>
    </row>
    <row r="169" spans="1:7">
      <c r="A169" s="25">
        <v>615000</v>
      </c>
      <c r="B169" s="26" t="s">
        <v>206</v>
      </c>
      <c r="C169" s="27" t="s">
        <v>41</v>
      </c>
      <c r="D169">
        <v>3</v>
      </c>
      <c r="E169">
        <v>2</v>
      </c>
      <c r="F169" s="21" t="s">
        <v>36</v>
      </c>
      <c r="G169" s="21" t="s">
        <v>46</v>
      </c>
    </row>
    <row r="170" spans="1:7">
      <c r="A170" s="25">
        <v>629000</v>
      </c>
      <c r="B170" s="26" t="s">
        <v>207</v>
      </c>
      <c r="C170" s="27" t="s">
        <v>41</v>
      </c>
      <c r="D170">
        <v>3</v>
      </c>
      <c r="E170">
        <v>2</v>
      </c>
      <c r="F170" s="21" t="s">
        <v>36</v>
      </c>
      <c r="G170" s="21" t="s">
        <v>37</v>
      </c>
    </row>
    <row r="171" spans="1:7">
      <c r="A171" s="25">
        <v>649000</v>
      </c>
      <c r="B171" s="26" t="s">
        <v>208</v>
      </c>
      <c r="C171" s="27" t="s">
        <v>41</v>
      </c>
      <c r="D171">
        <v>3</v>
      </c>
      <c r="E171">
        <v>3</v>
      </c>
      <c r="F171" s="21" t="s">
        <v>36</v>
      </c>
      <c r="G171" s="21" t="s">
        <v>37</v>
      </c>
    </row>
    <row r="172" spans="1:7">
      <c r="A172" s="25">
        <v>729900</v>
      </c>
      <c r="B172" s="26" t="s">
        <v>209</v>
      </c>
      <c r="C172" s="27" t="s">
        <v>41</v>
      </c>
      <c r="D172">
        <v>3</v>
      </c>
      <c r="E172">
        <v>3</v>
      </c>
      <c r="F172" s="21" t="s">
        <v>36</v>
      </c>
      <c r="G172" s="21" t="s">
        <v>46</v>
      </c>
    </row>
    <row r="173" spans="1:7">
      <c r="A173" s="25">
        <v>744900</v>
      </c>
      <c r="B173" s="26" t="s">
        <v>210</v>
      </c>
      <c r="C173" s="27" t="s">
        <v>41</v>
      </c>
      <c r="D173">
        <v>4</v>
      </c>
      <c r="E173">
        <v>3</v>
      </c>
      <c r="F173" s="21" t="s">
        <v>36</v>
      </c>
      <c r="G173" s="21" t="s">
        <v>46</v>
      </c>
    </row>
    <row r="174" spans="1:7">
      <c r="A174" s="25">
        <v>749900</v>
      </c>
      <c r="B174" s="26" t="s">
        <v>211</v>
      </c>
      <c r="C174" s="27" t="s">
        <v>41</v>
      </c>
      <c r="D174">
        <v>5</v>
      </c>
      <c r="E174">
        <v>5</v>
      </c>
      <c r="F174" s="21" t="s">
        <v>36</v>
      </c>
      <c r="G174" s="21" t="s">
        <v>46</v>
      </c>
    </row>
    <row r="175" spans="1:7">
      <c r="A175" s="25">
        <v>750000</v>
      </c>
      <c r="B175" s="26" t="s">
        <v>212</v>
      </c>
      <c r="C175" s="27" t="s">
        <v>41</v>
      </c>
      <c r="D175">
        <v>4</v>
      </c>
      <c r="E175">
        <v>2</v>
      </c>
      <c r="F175" s="21" t="s">
        <v>36</v>
      </c>
      <c r="G175" s="21" t="s">
        <v>46</v>
      </c>
    </row>
    <row r="176" spans="1:7">
      <c r="A176" s="25">
        <v>1289000</v>
      </c>
      <c r="B176" s="26" t="s">
        <v>213</v>
      </c>
      <c r="C176" s="27" t="s">
        <v>41</v>
      </c>
      <c r="D176">
        <v>5</v>
      </c>
      <c r="E176">
        <v>5</v>
      </c>
      <c r="F176" s="21" t="s">
        <v>36</v>
      </c>
      <c r="G176" s="21" t="s">
        <v>46</v>
      </c>
    </row>
    <row r="177" spans="1:7">
      <c r="A177" s="25">
        <v>1338000</v>
      </c>
      <c r="B177" s="26" t="s">
        <v>214</v>
      </c>
      <c r="C177" s="27" t="s">
        <v>41</v>
      </c>
      <c r="D177">
        <v>3</v>
      </c>
      <c r="E177">
        <v>4</v>
      </c>
      <c r="F177" s="21" t="s">
        <v>36</v>
      </c>
      <c r="G177" s="21" t="s">
        <v>46</v>
      </c>
    </row>
    <row r="178" spans="1:7">
      <c r="C178" s="21" t="s">
        <v>215</v>
      </c>
      <c r="D178">
        <f>COUNT(D6:D177)</f>
        <v>172</v>
      </c>
    </row>
    <row r="181" spans="1:7">
      <c r="C181" s="21"/>
      <c r="F181" s="21"/>
      <c r="G181" s="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03B80CBABB9747BD7983508E3ED8F6" ma:contentTypeVersion="9" ma:contentTypeDescription="Create a new document." ma:contentTypeScope="" ma:versionID="7779ee10d788cd300b8d22deb55174d8">
  <xsd:schema xmlns:xsd="http://www.w3.org/2001/XMLSchema" xmlns:xs="http://www.w3.org/2001/XMLSchema" xmlns:p="http://schemas.microsoft.com/office/2006/metadata/properties" xmlns:ns2="bb77e39c-7839-42f3-82d5-724fbe4c8bdf" targetNamespace="http://schemas.microsoft.com/office/2006/metadata/properties" ma:root="true" ma:fieldsID="2be28018c2c00c73a7921e06ce2c73f8" ns2:_="">
    <xsd:import namespace="bb77e39c-7839-42f3-82d5-724fbe4c8b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77e39c-7839-42f3-82d5-724fbe4c8b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773B07-B6AE-4B4F-802A-55B3BD4D9DFC}"/>
</file>

<file path=customXml/itemProps2.xml><?xml version="1.0" encoding="utf-8"?>
<ds:datastoreItem xmlns:ds="http://schemas.openxmlformats.org/officeDocument/2006/customXml" ds:itemID="{1373C7C9-1A56-4C19-A25A-D173A5280340}"/>
</file>

<file path=customXml/itemProps3.xml><?xml version="1.0" encoding="utf-8"?>
<ds:datastoreItem xmlns:ds="http://schemas.openxmlformats.org/officeDocument/2006/customXml" ds:itemID="{C3B334FE-74A4-4CD4-B672-E07679F3BC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Gabriel M Canuto</cp:lastModifiedBy>
  <cp:revision/>
  <dcterms:created xsi:type="dcterms:W3CDTF">2022-01-15T06:14:09Z</dcterms:created>
  <dcterms:modified xsi:type="dcterms:W3CDTF">2022-01-19T02:55:44Z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0x0101007203B80CBABB9747BD7983508E3ED8F6</vt:lpwstr>
  </property>
</Properties>
</file>