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gabrielepiergallini/R/"/>
    </mc:Choice>
  </mc:AlternateContent>
  <xr:revisionPtr revIDLastSave="0" documentId="13_ncr:1_{DA76B662-4E8B-0B43-98E5-61AD588BADAE}" xr6:coauthVersionLast="45" xr6:coauthVersionMax="45" xr10:uidLastSave="{00000000-0000-0000-0000-000000000000}"/>
  <bookViews>
    <workbookView xWindow="10480" yWindow="1880" windowWidth="15500" windowHeight="15780" activeTab="1" xr2:uid="{00000000-000D-0000-FFFF-FFFF00000000}"/>
  </bookViews>
  <sheets>
    <sheet name="BTP" sheetId="1" r:id="rId1"/>
    <sheet name="SPAIN" sheetId="2" r:id="rId2"/>
    <sheet name="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2" i="3"/>
  <c r="I3" i="3"/>
  <c r="I4" i="3"/>
  <c r="I5" i="3"/>
  <c r="I6" i="3"/>
  <c r="I7" i="3"/>
  <c r="I8" i="3"/>
  <c r="I9" i="3"/>
  <c r="I10" i="3"/>
  <c r="I11" i="3"/>
  <c r="H3" i="3"/>
  <c r="H4" i="3"/>
  <c r="H5" i="3"/>
  <c r="H6" i="3"/>
  <c r="H7" i="3"/>
  <c r="H8" i="3"/>
  <c r="H9" i="3"/>
  <c r="H10" i="3"/>
  <c r="H11" i="3"/>
  <c r="I2" i="3"/>
  <c r="H2" i="3"/>
  <c r="G2" i="2"/>
  <c r="H4" i="2" s="1"/>
  <c r="F3" i="2"/>
  <c r="F4" i="2"/>
  <c r="F5" i="2"/>
  <c r="F6" i="2"/>
  <c r="F7" i="2"/>
  <c r="F8" i="2"/>
  <c r="F9" i="2"/>
  <c r="F10" i="2"/>
  <c r="F11" i="2"/>
  <c r="F12" i="2"/>
  <c r="F2" i="2"/>
  <c r="H11" i="2" l="1"/>
  <c r="H7" i="2"/>
  <c r="H3" i="2"/>
  <c r="H10" i="2"/>
  <c r="H2" i="2"/>
  <c r="H9" i="2"/>
  <c r="H5" i="2"/>
  <c r="H6" i="2"/>
  <c r="H12" i="2"/>
  <c r="H8" i="2"/>
  <c r="I2" i="2"/>
  <c r="I10" i="2"/>
  <c r="I6" i="2"/>
  <c r="I12" i="2"/>
  <c r="I8" i="2"/>
  <c r="I4" i="2"/>
  <c r="I9" i="2"/>
  <c r="I5" i="2"/>
  <c r="I11" i="2"/>
  <c r="I7" i="2"/>
  <c r="I3" i="2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I3" i="1" l="1"/>
  <c r="H19" i="1"/>
  <c r="H5" i="1"/>
  <c r="H9" i="1"/>
  <c r="H14" i="1"/>
  <c r="H18" i="1"/>
  <c r="H23" i="1"/>
  <c r="H27" i="1"/>
  <c r="H31" i="1"/>
  <c r="H35" i="1"/>
  <c r="H39" i="1"/>
  <c r="H12" i="1"/>
  <c r="H6" i="1"/>
  <c r="H10" i="1"/>
  <c r="H15" i="1"/>
  <c r="H20" i="1"/>
  <c r="H24" i="1"/>
  <c r="H28" i="1"/>
  <c r="H32" i="1"/>
  <c r="H36" i="1"/>
  <c r="H40" i="1"/>
  <c r="H3" i="1"/>
  <c r="H7" i="1"/>
  <c r="H11" i="1"/>
  <c r="H16" i="1"/>
  <c r="H21" i="1"/>
  <c r="H25" i="1"/>
  <c r="H29" i="1"/>
  <c r="H33" i="1"/>
  <c r="H37" i="1"/>
  <c r="H2" i="1"/>
  <c r="I2" i="1"/>
  <c r="H4" i="1"/>
  <c r="H8" i="1"/>
  <c r="H13" i="1"/>
  <c r="H17" i="1"/>
  <c r="H22" i="1"/>
  <c r="H26" i="1"/>
  <c r="H30" i="1"/>
  <c r="H34" i="1"/>
  <c r="H38" i="1"/>
  <c r="I33" i="1"/>
  <c r="I25" i="1"/>
  <c r="I17" i="1"/>
  <c r="I9" i="1"/>
  <c r="I38" i="1"/>
  <c r="I30" i="1"/>
  <c r="I22" i="1"/>
  <c r="I14" i="1"/>
  <c r="I37" i="1"/>
  <c r="I29" i="1"/>
  <c r="I21" i="1"/>
  <c r="I13" i="1"/>
  <c r="I34" i="1"/>
  <c r="I26" i="1"/>
  <c r="I18" i="1"/>
  <c r="I10" i="1"/>
  <c r="I6" i="1"/>
  <c r="I5" i="1"/>
  <c r="I40" i="1"/>
  <c r="I36" i="1"/>
  <c r="I32" i="1"/>
  <c r="I28" i="1"/>
  <c r="I24" i="1"/>
  <c r="I20" i="1"/>
  <c r="I16" i="1"/>
  <c r="I12" i="1"/>
  <c r="I8" i="1"/>
  <c r="I4" i="1"/>
  <c r="I39" i="1"/>
  <c r="I35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<sst xmlns="http://schemas.openxmlformats.org/spreadsheetml/2006/main" count="66" uniqueCount="50">
  <si>
    <t>Interest</t>
  </si>
  <si>
    <t>Principal</t>
  </si>
  <si>
    <t>Spot Rates</t>
  </si>
  <si>
    <t>Present Value</t>
  </si>
  <si>
    <t>03/01/2021</t>
  </si>
  <si>
    <t>09/01/2021</t>
  </si>
  <si>
    <t>03/01/2022</t>
  </si>
  <si>
    <t>09/01/2022</t>
  </si>
  <si>
    <t>03/01/2023</t>
  </si>
  <si>
    <t>09/01/2023</t>
  </si>
  <si>
    <t>03/01/2024</t>
  </si>
  <si>
    <t>09/01/2024</t>
  </si>
  <si>
    <t>03/01/2025</t>
  </si>
  <si>
    <t>09/01/2025</t>
  </si>
  <si>
    <t>03/01/2026</t>
  </si>
  <si>
    <t>09/01/2026</t>
  </si>
  <si>
    <t>03/01/2027</t>
  </si>
  <si>
    <t>09/01/2027</t>
  </si>
  <si>
    <t>03/01/2028</t>
  </si>
  <si>
    <t>09/01/2028</t>
  </si>
  <si>
    <t>03/01/2029</t>
  </si>
  <si>
    <t>09/01/2029</t>
  </si>
  <si>
    <t>03/01/2030</t>
  </si>
  <si>
    <t>09/01/2030</t>
  </si>
  <si>
    <t>03/01/2031</t>
  </si>
  <si>
    <t>09/01/2031</t>
  </si>
  <si>
    <t>03/01/2032</t>
  </si>
  <si>
    <t>09/01/2032</t>
  </si>
  <si>
    <t>03/01/2033</t>
  </si>
  <si>
    <t>09/01/2033</t>
  </si>
  <si>
    <t>03/01/2034</t>
  </si>
  <si>
    <t>09/01/2034</t>
  </si>
  <si>
    <t>03/01/2035</t>
  </si>
  <si>
    <t>09/01/2035</t>
  </si>
  <si>
    <t>03/01/2036</t>
  </si>
  <si>
    <t>09/01/2036</t>
  </si>
  <si>
    <t>03/01/2037</t>
  </si>
  <si>
    <t>09/01/2037</t>
  </si>
  <si>
    <t>03/01/2038</t>
  </si>
  <si>
    <t>09/01/2038</t>
  </si>
  <si>
    <t>03/01/2039</t>
  </si>
  <si>
    <t>09/01/2039</t>
  </si>
  <si>
    <t>03/01/2040</t>
  </si>
  <si>
    <t>weights</t>
  </si>
  <si>
    <t>TODAY</t>
  </si>
  <si>
    <t>TTM_YB</t>
  </si>
  <si>
    <t>TTM_DAY</t>
  </si>
  <si>
    <t>Present_Value</t>
  </si>
  <si>
    <t>Spot_Rates</t>
  </si>
  <si>
    <t>Payment_Date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</si>
</sst>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/mm/yyyy;@" x16r2:formatCode16="[$-en-IT,1]dd/mm/yyyy;@"/>
    <numFmt numFmtId="165" formatCode="dd/mm/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18" fillId="0" borderId="0" xfId="0" applyFont="1"/>
    <xf numFmtId="49" fontId="18" fillId="0" borderId="0" xfId="0" applyNumberFormat="1" applyFont="1"/>
    <xf numFmtId="4" fontId="18" fillId="0" borderId="0" xfId="0" applyNumberFormat="1" applyFont="1"/>
    <xf numFmtId="14" fontId="18" fillId="0" borderId="0" xfId="0" applyNumberFormat="1" applyFont="1"/>
    <xf numFmtId="0" fontId="18" fillId="0" borderId="0" xfId="0" applyNumberFormat="1" applyFont="1"/>
    <xf numFmtId="164" fontId="18" fillId="0" borderId="0" xfId="0" applyNumberFormat="1" applyFont="1"/>
    <xf numFmtId="165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zoomScale="120" zoomScaleNormal="120" workbookViewId="0">
      <selection sqref="A1:I40"/>
    </sheetView>
  </sheetViews>
  <sheetFormatPr baseColWidth="10" defaultColWidth="8.83203125" defaultRowHeight="13" x14ac:dyDescent="0.15"/>
  <cols>
    <col min="1" max="1" width="12.83203125" bestFit="1" customWidth="1"/>
    <col min="3" max="3" width="11.6640625" bestFit="1" customWidth="1"/>
    <col min="4" max="4" width="10.33203125" bestFit="1" customWidth="1"/>
    <col min="5" max="5" width="12.6640625" bestFit="1" customWidth="1"/>
    <col min="7" max="7" width="10.1640625" bestFit="1" customWidth="1"/>
    <col min="10" max="10" width="15.6640625" customWidth="1"/>
  </cols>
  <sheetData>
    <row r="1" spans="1:9" x14ac:dyDescent="0.15">
      <c r="A1" t="s">
        <v>49</v>
      </c>
      <c r="B1" t="s">
        <v>0</v>
      </c>
      <c r="C1" t="s">
        <v>1</v>
      </c>
      <c r="D1" t="s">
        <v>48</v>
      </c>
      <c r="E1" t="s">
        <v>47</v>
      </c>
      <c r="F1" t="s">
        <v>43</v>
      </c>
      <c r="G1" t="s">
        <v>44</v>
      </c>
      <c r="H1" t="s">
        <v>46</v>
      </c>
      <c r="I1" t="s">
        <v>45</v>
      </c>
    </row>
    <row r="2" spans="1:9" x14ac:dyDescent="0.15">
      <c r="A2" s="3" t="s">
        <v>4</v>
      </c>
      <c r="B2" s="2">
        <v>15500</v>
      </c>
      <c r="C2">
        <v>0</v>
      </c>
      <c r="D2">
        <v>-0.66630599999999995</v>
      </c>
      <c r="E2" s="2">
        <v>15537.1</v>
      </c>
      <c r="F2">
        <f>E2/SUM($E$2:$E$40)</f>
        <v>9.129113555206245E-3</v>
      </c>
      <c r="G2" s="3">
        <f>DATE(2020,10,21)</f>
        <v>44125</v>
      </c>
      <c r="H2">
        <f>A2-$G$2</f>
        <v>74</v>
      </c>
      <c r="I2">
        <f>YEARFRAC($G$2,A2)</f>
        <v>0.2</v>
      </c>
    </row>
    <row r="3" spans="1:9" x14ac:dyDescent="0.15">
      <c r="A3" s="3" t="s">
        <v>5</v>
      </c>
      <c r="B3" s="2">
        <v>15500</v>
      </c>
      <c r="C3">
        <v>0</v>
      </c>
      <c r="D3">
        <v>-0.64460200000000001</v>
      </c>
      <c r="E3" s="2">
        <v>15587.36</v>
      </c>
      <c r="F3">
        <f t="shared" ref="F3:F40" si="0">E3/SUM($E$2:$E$40)</f>
        <v>9.1586447577655817E-3</v>
      </c>
      <c r="H3">
        <f>A3-$G$2</f>
        <v>80</v>
      </c>
      <c r="I3">
        <f t="shared" ref="I3:I40" si="1">YEARFRAC($G$2,A3)</f>
        <v>0.21666666666666667</v>
      </c>
    </row>
    <row r="4" spans="1:9" x14ac:dyDescent="0.15">
      <c r="A4" s="3" t="s">
        <v>6</v>
      </c>
      <c r="B4" s="2">
        <v>15500</v>
      </c>
      <c r="C4">
        <v>0</v>
      </c>
      <c r="D4">
        <v>-0.71664000000000005</v>
      </c>
      <c r="E4" s="2">
        <v>15653.94</v>
      </c>
      <c r="F4">
        <f t="shared" si="0"/>
        <v>9.1977650814106405E-3</v>
      </c>
      <c r="H4">
        <f t="shared" ref="H4:H40" si="2">A4-$G$2</f>
        <v>439</v>
      </c>
      <c r="I4">
        <f t="shared" si="1"/>
        <v>1.2</v>
      </c>
    </row>
    <row r="5" spans="1:9" x14ac:dyDescent="0.15">
      <c r="A5" s="3" t="s">
        <v>7</v>
      </c>
      <c r="B5" s="2">
        <v>15500</v>
      </c>
      <c r="C5">
        <v>0</v>
      </c>
      <c r="D5">
        <v>-0.76461000000000001</v>
      </c>
      <c r="E5" s="2">
        <v>15726.46</v>
      </c>
      <c r="F5">
        <f t="shared" si="0"/>
        <v>9.2403755630979263E-3</v>
      </c>
      <c r="H5">
        <f t="shared" si="2"/>
        <v>445</v>
      </c>
      <c r="I5">
        <f t="shared" si="1"/>
        <v>1.2166666666666666</v>
      </c>
    </row>
    <row r="6" spans="1:9" x14ac:dyDescent="0.15">
      <c r="A6" s="3" t="s">
        <v>8</v>
      </c>
      <c r="B6" s="2">
        <v>15500</v>
      </c>
      <c r="C6">
        <v>0</v>
      </c>
      <c r="D6">
        <v>-0.78754199999999996</v>
      </c>
      <c r="E6" s="2">
        <v>15796.85</v>
      </c>
      <c r="F6">
        <f t="shared" si="0"/>
        <v>9.2817345234670421E-3</v>
      </c>
      <c r="H6">
        <f t="shared" si="2"/>
        <v>804</v>
      </c>
      <c r="I6">
        <f t="shared" si="1"/>
        <v>2.2000000000000002</v>
      </c>
    </row>
    <row r="7" spans="1:9" x14ac:dyDescent="0.15">
      <c r="A7" s="3" t="s">
        <v>9</v>
      </c>
      <c r="B7" s="2">
        <v>15500</v>
      </c>
      <c r="C7">
        <v>0</v>
      </c>
      <c r="D7">
        <v>-0.80200400000000005</v>
      </c>
      <c r="E7" s="2">
        <v>15868.72</v>
      </c>
      <c r="F7">
        <f t="shared" si="0"/>
        <v>9.3239630855032427E-3</v>
      </c>
      <c r="H7">
        <f t="shared" si="2"/>
        <v>810</v>
      </c>
      <c r="I7">
        <f t="shared" si="1"/>
        <v>2.2166666666666668</v>
      </c>
    </row>
    <row r="8" spans="1:9" x14ac:dyDescent="0.15">
      <c r="A8" s="3" t="s">
        <v>10</v>
      </c>
      <c r="B8" s="2">
        <v>15500</v>
      </c>
      <c r="C8">
        <v>0</v>
      </c>
      <c r="D8">
        <v>-0.79962299999999997</v>
      </c>
      <c r="E8" s="2">
        <v>15933.54</v>
      </c>
      <c r="F8">
        <f t="shared" si="0"/>
        <v>9.3620492882469011E-3</v>
      </c>
      <c r="H8">
        <f t="shared" si="2"/>
        <v>1169</v>
      </c>
      <c r="I8">
        <f t="shared" si="1"/>
        <v>3.2</v>
      </c>
    </row>
    <row r="9" spans="1:9" x14ac:dyDescent="0.15">
      <c r="A9" s="3" t="s">
        <v>11</v>
      </c>
      <c r="B9" s="2">
        <v>15500</v>
      </c>
      <c r="C9">
        <v>0</v>
      </c>
      <c r="D9">
        <v>-0.79431399999999996</v>
      </c>
      <c r="E9" s="2">
        <v>15997.33</v>
      </c>
      <c r="F9">
        <f t="shared" si="0"/>
        <v>9.3995302952357591E-3</v>
      </c>
      <c r="H9">
        <f t="shared" si="2"/>
        <v>1175</v>
      </c>
      <c r="I9">
        <f t="shared" si="1"/>
        <v>3.2166666666666668</v>
      </c>
    </row>
    <row r="10" spans="1:9" x14ac:dyDescent="0.15">
      <c r="A10" s="3" t="s">
        <v>12</v>
      </c>
      <c r="B10" s="2">
        <v>15500</v>
      </c>
      <c r="C10">
        <v>0</v>
      </c>
      <c r="D10">
        <v>-0.78320599999999996</v>
      </c>
      <c r="E10" s="2">
        <v>16055.38</v>
      </c>
      <c r="F10">
        <f t="shared" si="0"/>
        <v>9.4336386579211839E-3</v>
      </c>
      <c r="H10">
        <f t="shared" si="2"/>
        <v>1535</v>
      </c>
      <c r="I10">
        <f t="shared" si="1"/>
        <v>4.2</v>
      </c>
    </row>
    <row r="11" spans="1:9" x14ac:dyDescent="0.15">
      <c r="A11" s="3" t="s">
        <v>13</v>
      </c>
      <c r="B11" s="2">
        <v>15500</v>
      </c>
      <c r="C11">
        <v>0</v>
      </c>
      <c r="D11">
        <v>-0.77182600000000001</v>
      </c>
      <c r="E11" s="2">
        <v>16112.83</v>
      </c>
      <c r="F11">
        <f t="shared" si="0"/>
        <v>9.4673944793902242E-3</v>
      </c>
      <c r="H11">
        <f t="shared" si="2"/>
        <v>1541</v>
      </c>
      <c r="I11">
        <f t="shared" si="1"/>
        <v>4.2166666666666668</v>
      </c>
    </row>
    <row r="12" spans="1:9" x14ac:dyDescent="0.15">
      <c r="A12" s="3" t="s">
        <v>14</v>
      </c>
      <c r="B12" s="2">
        <v>15500</v>
      </c>
      <c r="C12">
        <v>0</v>
      </c>
      <c r="D12">
        <v>-0.76715599999999995</v>
      </c>
      <c r="E12" s="2">
        <v>16173.81</v>
      </c>
      <c r="F12">
        <f t="shared" si="0"/>
        <v>9.5032244183490041E-3</v>
      </c>
      <c r="H12">
        <f>A12-$G$2</f>
        <v>1900</v>
      </c>
      <c r="I12">
        <f t="shared" si="1"/>
        <v>5.2</v>
      </c>
    </row>
    <row r="13" spans="1:9" x14ac:dyDescent="0.15">
      <c r="A13" s="3" t="s">
        <v>15</v>
      </c>
      <c r="B13" s="2">
        <v>15500</v>
      </c>
      <c r="C13">
        <v>0</v>
      </c>
      <c r="D13">
        <v>-0.76173900000000005</v>
      </c>
      <c r="E13" s="2">
        <v>16234.79</v>
      </c>
      <c r="F13">
        <f t="shared" si="0"/>
        <v>9.5390543573077857E-3</v>
      </c>
      <c r="H13">
        <f t="shared" si="2"/>
        <v>1906</v>
      </c>
      <c r="I13">
        <f t="shared" si="1"/>
        <v>5.2166666666666668</v>
      </c>
    </row>
    <row r="14" spans="1:9" x14ac:dyDescent="0.15">
      <c r="A14" s="3" t="s">
        <v>16</v>
      </c>
      <c r="B14" s="2">
        <v>15500</v>
      </c>
      <c r="C14">
        <v>0</v>
      </c>
      <c r="D14">
        <v>-0.73548999999999998</v>
      </c>
      <c r="E14" s="2">
        <v>16271.23</v>
      </c>
      <c r="F14">
        <f t="shared" si="0"/>
        <v>9.5604653605163448E-3</v>
      </c>
      <c r="H14">
        <f t="shared" si="2"/>
        <v>2265</v>
      </c>
      <c r="I14">
        <f t="shared" si="1"/>
        <v>6.2</v>
      </c>
    </row>
    <row r="15" spans="1:9" x14ac:dyDescent="0.15">
      <c r="A15" s="3" t="s">
        <v>17</v>
      </c>
      <c r="B15" s="2">
        <v>15500</v>
      </c>
      <c r="C15">
        <v>0</v>
      </c>
      <c r="D15">
        <v>-0.71262499999999995</v>
      </c>
      <c r="E15" s="2">
        <v>16308.36</v>
      </c>
      <c r="F15">
        <f t="shared" si="0"/>
        <v>9.5822817861237509E-3</v>
      </c>
      <c r="H15">
        <f t="shared" si="2"/>
        <v>2271</v>
      </c>
      <c r="I15">
        <f t="shared" si="1"/>
        <v>6.2166666666666668</v>
      </c>
    </row>
    <row r="16" spans="1:9" x14ac:dyDescent="0.15">
      <c r="A16" s="3" t="s">
        <v>18</v>
      </c>
      <c r="B16" s="2">
        <v>15500</v>
      </c>
      <c r="C16">
        <v>0</v>
      </c>
      <c r="D16">
        <v>-0.69648100000000002</v>
      </c>
      <c r="E16" s="2">
        <v>16349.61</v>
      </c>
      <c r="F16">
        <f t="shared" si="0"/>
        <v>9.6065189947503443E-3</v>
      </c>
      <c r="H16">
        <f t="shared" si="2"/>
        <v>2630</v>
      </c>
      <c r="I16">
        <f t="shared" si="1"/>
        <v>7.2</v>
      </c>
    </row>
    <row r="17" spans="1:9" x14ac:dyDescent="0.15">
      <c r="A17" s="3" t="s">
        <v>19</v>
      </c>
      <c r="B17" s="2">
        <v>15500</v>
      </c>
      <c r="C17">
        <v>0</v>
      </c>
      <c r="D17">
        <v>-0.68283099999999997</v>
      </c>
      <c r="E17" s="2">
        <v>16392.349999999999</v>
      </c>
      <c r="F17">
        <f t="shared" si="0"/>
        <v>9.6316316807309645E-3</v>
      </c>
      <c r="H17">
        <f t="shared" si="2"/>
        <v>2636</v>
      </c>
      <c r="I17">
        <f t="shared" si="1"/>
        <v>7.2166666666666668</v>
      </c>
    </row>
    <row r="18" spans="1:9" x14ac:dyDescent="0.15">
      <c r="A18" s="3" t="s">
        <v>20</v>
      </c>
      <c r="B18" s="2">
        <v>15500</v>
      </c>
      <c r="C18">
        <v>0</v>
      </c>
      <c r="D18">
        <v>-0.65625699999999998</v>
      </c>
      <c r="E18" s="2">
        <v>16412.849999999999</v>
      </c>
      <c r="F18">
        <f t="shared" si="0"/>
        <v>9.6436768389575149E-3</v>
      </c>
      <c r="H18">
        <f t="shared" si="2"/>
        <v>2996</v>
      </c>
      <c r="I18">
        <f t="shared" si="1"/>
        <v>8.1999999999999993</v>
      </c>
    </row>
    <row r="19" spans="1:9" x14ac:dyDescent="0.15">
      <c r="A19" s="3" t="s">
        <v>21</v>
      </c>
      <c r="B19" s="2">
        <v>15500</v>
      </c>
      <c r="C19">
        <v>0</v>
      </c>
      <c r="D19">
        <v>-0.63112699999999999</v>
      </c>
      <c r="E19" s="2">
        <v>16431.919999999998</v>
      </c>
      <c r="F19">
        <f t="shared" si="0"/>
        <v>9.6548817739516759E-3</v>
      </c>
      <c r="H19">
        <f>A19-$G$2</f>
        <v>3002</v>
      </c>
      <c r="I19">
        <f t="shared" si="1"/>
        <v>8.2166666666666668</v>
      </c>
    </row>
    <row r="20" spans="1:9" x14ac:dyDescent="0.15">
      <c r="A20" s="3" t="s">
        <v>22</v>
      </c>
      <c r="B20" s="2">
        <v>15500</v>
      </c>
      <c r="C20">
        <v>0</v>
      </c>
      <c r="D20">
        <v>-0.59854600000000002</v>
      </c>
      <c r="E20" s="2">
        <v>16433.34</v>
      </c>
      <c r="F20">
        <f t="shared" si="0"/>
        <v>9.6557161214971265E-3</v>
      </c>
      <c r="H20">
        <f t="shared" si="2"/>
        <v>3361</v>
      </c>
      <c r="I20">
        <f t="shared" si="1"/>
        <v>9.1999999999999993</v>
      </c>
    </row>
    <row r="21" spans="1:9" x14ac:dyDescent="0.15">
      <c r="A21" s="3" t="s">
        <v>23</v>
      </c>
      <c r="B21" s="2">
        <v>15500</v>
      </c>
      <c r="C21">
        <v>0</v>
      </c>
      <c r="D21">
        <v>-0.56879500000000005</v>
      </c>
      <c r="E21" s="2">
        <v>16434.8</v>
      </c>
      <c r="F21">
        <f t="shared" si="0"/>
        <v>9.6565739717903339E-3</v>
      </c>
      <c r="H21">
        <f t="shared" si="2"/>
        <v>3367</v>
      </c>
      <c r="I21">
        <f t="shared" si="1"/>
        <v>9.2166666666666668</v>
      </c>
    </row>
    <row r="22" spans="1:9" x14ac:dyDescent="0.15">
      <c r="A22" s="3" t="s">
        <v>24</v>
      </c>
      <c r="B22" s="2">
        <v>15500</v>
      </c>
      <c r="C22">
        <v>0</v>
      </c>
      <c r="D22">
        <v>-0.54246300000000003</v>
      </c>
      <c r="E22" s="2">
        <v>16436.45</v>
      </c>
      <c r="F22">
        <f t="shared" si="0"/>
        <v>9.6575434601353979E-3</v>
      </c>
      <c r="H22">
        <f t="shared" si="2"/>
        <v>3726</v>
      </c>
      <c r="I22">
        <f t="shared" si="1"/>
        <v>10.199999999999999</v>
      </c>
    </row>
    <row r="23" spans="1:9" x14ac:dyDescent="0.15">
      <c r="A23" s="3" t="s">
        <v>25</v>
      </c>
      <c r="B23" s="2">
        <v>15500</v>
      </c>
      <c r="C23">
        <v>0</v>
      </c>
      <c r="D23">
        <v>-0.51815900000000004</v>
      </c>
      <c r="E23" s="2">
        <v>16438.11</v>
      </c>
      <c r="F23">
        <f t="shared" si="0"/>
        <v>9.6585188241674023E-3</v>
      </c>
      <c r="H23">
        <f t="shared" si="2"/>
        <v>3732</v>
      </c>
      <c r="I23">
        <f t="shared" si="1"/>
        <v>10.216666666666667</v>
      </c>
    </row>
    <row r="24" spans="1:9" x14ac:dyDescent="0.15">
      <c r="A24" s="3" t="s">
        <v>26</v>
      </c>
      <c r="B24" s="2">
        <v>15500</v>
      </c>
      <c r="C24">
        <v>0</v>
      </c>
      <c r="D24">
        <v>-0.49624099999999999</v>
      </c>
      <c r="E24" s="2">
        <v>16439.77</v>
      </c>
      <c r="F24">
        <f t="shared" si="0"/>
        <v>9.6594941881994051E-3</v>
      </c>
      <c r="H24">
        <f t="shared" si="2"/>
        <v>4091</v>
      </c>
      <c r="I24">
        <f t="shared" si="1"/>
        <v>11.2</v>
      </c>
    </row>
    <row r="25" spans="1:9" x14ac:dyDescent="0.15">
      <c r="A25" s="3" t="s">
        <v>27</v>
      </c>
      <c r="B25" s="2">
        <v>15500</v>
      </c>
      <c r="C25">
        <v>0</v>
      </c>
      <c r="D25">
        <v>-0.47595399999999999</v>
      </c>
      <c r="E25" s="2">
        <v>16441.43</v>
      </c>
      <c r="F25">
        <f t="shared" si="0"/>
        <v>9.6604695522314078E-3</v>
      </c>
      <c r="H25">
        <f t="shared" si="2"/>
        <v>4097</v>
      </c>
      <c r="I25">
        <f t="shared" si="1"/>
        <v>11.216666666666667</v>
      </c>
    </row>
    <row r="26" spans="1:9" x14ac:dyDescent="0.15">
      <c r="A26" s="3" t="s">
        <v>28</v>
      </c>
      <c r="B26" s="2">
        <v>15500</v>
      </c>
      <c r="C26">
        <v>0</v>
      </c>
      <c r="D26">
        <v>-0.45761200000000002</v>
      </c>
      <c r="E26" s="2">
        <v>16443.080000000002</v>
      </c>
      <c r="F26">
        <f t="shared" si="0"/>
        <v>9.6614390405764736E-3</v>
      </c>
      <c r="H26">
        <f t="shared" si="2"/>
        <v>4457</v>
      </c>
      <c r="I26">
        <f t="shared" si="1"/>
        <v>12.2</v>
      </c>
    </row>
    <row r="27" spans="1:9" x14ac:dyDescent="0.15">
      <c r="A27" s="3" t="s">
        <v>29</v>
      </c>
      <c r="B27" s="2">
        <v>15500</v>
      </c>
      <c r="C27">
        <v>0</v>
      </c>
      <c r="D27">
        <v>-0.440415</v>
      </c>
      <c r="E27" s="2">
        <v>16444.75</v>
      </c>
      <c r="F27">
        <f t="shared" si="0"/>
        <v>9.662420280295415E-3</v>
      </c>
      <c r="H27">
        <f t="shared" si="2"/>
        <v>4463</v>
      </c>
      <c r="I27">
        <f t="shared" si="1"/>
        <v>12.216666666666667</v>
      </c>
    </row>
    <row r="28" spans="1:9" x14ac:dyDescent="0.15">
      <c r="A28" s="3" t="s">
        <v>30</v>
      </c>
      <c r="B28" s="2">
        <v>15500</v>
      </c>
      <c r="C28">
        <v>0</v>
      </c>
      <c r="D28">
        <v>-0.424765</v>
      </c>
      <c r="E28" s="2">
        <v>16446.39</v>
      </c>
      <c r="F28">
        <f t="shared" si="0"/>
        <v>9.6633838929535386E-3</v>
      </c>
      <c r="H28">
        <f t="shared" si="2"/>
        <v>4822</v>
      </c>
      <c r="I28">
        <f t="shared" si="1"/>
        <v>13.2</v>
      </c>
    </row>
    <row r="29" spans="1:9" x14ac:dyDescent="0.15">
      <c r="A29" s="3" t="s">
        <v>31</v>
      </c>
      <c r="B29" s="2">
        <v>15500</v>
      </c>
      <c r="C29">
        <v>0</v>
      </c>
      <c r="D29">
        <v>-0.41000300000000001</v>
      </c>
      <c r="E29" s="2">
        <v>16448.060000000001</v>
      </c>
      <c r="F29">
        <f t="shared" si="0"/>
        <v>9.6643651326724835E-3</v>
      </c>
      <c r="H29">
        <f t="shared" si="2"/>
        <v>4828</v>
      </c>
      <c r="I29">
        <f t="shared" si="1"/>
        <v>13.216666666666667</v>
      </c>
    </row>
    <row r="30" spans="1:9" x14ac:dyDescent="0.15">
      <c r="A30" s="3" t="s">
        <v>32</v>
      </c>
      <c r="B30" s="2">
        <v>15500</v>
      </c>
      <c r="C30">
        <v>0</v>
      </c>
      <c r="D30">
        <v>-0.39649200000000001</v>
      </c>
      <c r="E30" s="2">
        <v>16449.7</v>
      </c>
      <c r="F30">
        <f t="shared" si="0"/>
        <v>9.6653287453306071E-3</v>
      </c>
      <c r="H30">
        <f t="shared" si="2"/>
        <v>5187</v>
      </c>
      <c r="I30">
        <f t="shared" si="1"/>
        <v>14.2</v>
      </c>
    </row>
    <row r="31" spans="1:9" x14ac:dyDescent="0.15">
      <c r="A31" s="3" t="s">
        <v>33</v>
      </c>
      <c r="B31" s="2">
        <v>15500</v>
      </c>
      <c r="C31">
        <v>0</v>
      </c>
      <c r="D31">
        <v>-0.38546900000000001</v>
      </c>
      <c r="E31" s="2">
        <v>16456.080000000002</v>
      </c>
      <c r="F31">
        <f t="shared" si="0"/>
        <v>9.6690774335981885E-3</v>
      </c>
      <c r="H31">
        <f t="shared" si="2"/>
        <v>5193</v>
      </c>
      <c r="I31">
        <f t="shared" si="1"/>
        <v>14.216666666666667</v>
      </c>
    </row>
    <row r="32" spans="1:9" x14ac:dyDescent="0.15">
      <c r="A32" s="3" t="s">
        <v>34</v>
      </c>
      <c r="B32" s="2">
        <v>15500</v>
      </c>
      <c r="C32">
        <v>0</v>
      </c>
      <c r="D32">
        <v>-0.37645400000000001</v>
      </c>
      <c r="E32" s="2">
        <v>16465.59</v>
      </c>
      <c r="F32">
        <f t="shared" si="0"/>
        <v>9.6746652118779187E-3</v>
      </c>
      <c r="H32">
        <f t="shared" si="2"/>
        <v>5552</v>
      </c>
      <c r="I32">
        <f t="shared" si="1"/>
        <v>15.2</v>
      </c>
    </row>
    <row r="33" spans="1:9" x14ac:dyDescent="0.15">
      <c r="A33" s="3" t="s">
        <v>35</v>
      </c>
      <c r="B33" s="2">
        <v>15500</v>
      </c>
      <c r="C33">
        <v>0</v>
      </c>
      <c r="D33">
        <v>-0.36791299999999999</v>
      </c>
      <c r="E33" s="2">
        <v>16475.22</v>
      </c>
      <c r="F33">
        <f t="shared" si="0"/>
        <v>9.6803234984009275E-3</v>
      </c>
      <c r="H33">
        <f t="shared" si="2"/>
        <v>5558</v>
      </c>
      <c r="I33">
        <f t="shared" si="1"/>
        <v>15.216666666666667</v>
      </c>
    </row>
    <row r="34" spans="1:9" x14ac:dyDescent="0.15">
      <c r="A34" s="3" t="s">
        <v>36</v>
      </c>
      <c r="B34" s="2">
        <v>15500</v>
      </c>
      <c r="C34">
        <v>0</v>
      </c>
      <c r="D34">
        <v>-0.36002299999999998</v>
      </c>
      <c r="E34" s="2">
        <v>16484.689999999999</v>
      </c>
      <c r="F34">
        <f t="shared" si="0"/>
        <v>9.6858877739328976E-3</v>
      </c>
      <c r="H34">
        <f t="shared" si="2"/>
        <v>5918</v>
      </c>
      <c r="I34">
        <f t="shared" si="1"/>
        <v>16.2</v>
      </c>
    </row>
    <row r="35" spans="1:9" x14ac:dyDescent="0.15">
      <c r="A35" s="3" t="s">
        <v>37</v>
      </c>
      <c r="B35" s="2">
        <v>15500</v>
      </c>
      <c r="C35">
        <v>0</v>
      </c>
      <c r="D35">
        <v>-0.35247600000000001</v>
      </c>
      <c r="E35" s="2">
        <v>16494.330000000002</v>
      </c>
      <c r="F35">
        <f t="shared" si="0"/>
        <v>9.6915519361428486E-3</v>
      </c>
      <c r="H35">
        <f t="shared" si="2"/>
        <v>5924</v>
      </c>
      <c r="I35">
        <f t="shared" si="1"/>
        <v>16.216666666666665</v>
      </c>
    </row>
    <row r="36" spans="1:9" x14ac:dyDescent="0.15">
      <c r="A36" s="3" t="s">
        <v>38</v>
      </c>
      <c r="B36" s="2">
        <v>15500</v>
      </c>
      <c r="C36">
        <v>0</v>
      </c>
      <c r="D36">
        <v>-0.34547800000000001</v>
      </c>
      <c r="E36" s="2">
        <v>16503.82</v>
      </c>
      <c r="F36">
        <f t="shared" si="0"/>
        <v>9.6971279630486979E-3</v>
      </c>
      <c r="H36">
        <f t="shared" si="2"/>
        <v>6283</v>
      </c>
      <c r="I36">
        <f t="shared" si="1"/>
        <v>17.2</v>
      </c>
    </row>
    <row r="37" spans="1:9" x14ac:dyDescent="0.15">
      <c r="A37" s="3" t="s">
        <v>39</v>
      </c>
      <c r="B37" s="2">
        <v>15500</v>
      </c>
      <c r="C37">
        <v>0</v>
      </c>
      <c r="D37">
        <v>-0.33876000000000001</v>
      </c>
      <c r="E37" s="2">
        <v>16513.46</v>
      </c>
      <c r="F37">
        <f t="shared" si="0"/>
        <v>9.7027921252586455E-3</v>
      </c>
      <c r="H37">
        <f t="shared" si="2"/>
        <v>6289</v>
      </c>
      <c r="I37">
        <f t="shared" si="1"/>
        <v>17.216666666666665</v>
      </c>
    </row>
    <row r="38" spans="1:9" x14ac:dyDescent="0.15">
      <c r="A38" s="3" t="s">
        <v>40</v>
      </c>
      <c r="B38" s="2">
        <v>15500</v>
      </c>
      <c r="C38">
        <v>0</v>
      </c>
      <c r="D38">
        <v>-0.33250999999999997</v>
      </c>
      <c r="E38" s="2">
        <v>16522.96</v>
      </c>
      <c r="F38">
        <f t="shared" si="0"/>
        <v>9.708374027851437E-3</v>
      </c>
      <c r="H38">
        <f t="shared" si="2"/>
        <v>6648</v>
      </c>
      <c r="I38">
        <f t="shared" si="1"/>
        <v>18.2</v>
      </c>
    </row>
    <row r="39" spans="1:9" x14ac:dyDescent="0.15">
      <c r="A39" s="3" t="s">
        <v>41</v>
      </c>
      <c r="B39" s="2">
        <v>15500</v>
      </c>
      <c r="C39">
        <v>0</v>
      </c>
      <c r="D39">
        <v>-0.32649099999999998</v>
      </c>
      <c r="E39" s="2">
        <v>16532.62</v>
      </c>
      <c r="F39">
        <f t="shared" si="0"/>
        <v>9.7140499414352655E-3</v>
      </c>
      <c r="H39">
        <f t="shared" si="2"/>
        <v>6654</v>
      </c>
      <c r="I39">
        <f t="shared" si="1"/>
        <v>18.216666666666665</v>
      </c>
    </row>
    <row r="40" spans="1:9" x14ac:dyDescent="0.15">
      <c r="A40" s="3" t="s">
        <v>42</v>
      </c>
      <c r="B40" s="2">
        <v>15500</v>
      </c>
      <c r="C40" s="2">
        <v>1000000</v>
      </c>
      <c r="D40">
        <v>-0.32084400000000002</v>
      </c>
      <c r="E40" s="2">
        <v>1083779.58</v>
      </c>
      <c r="F40">
        <f t="shared" si="0"/>
        <v>0.63679495238067152</v>
      </c>
      <c r="H40">
        <f t="shared" si="2"/>
        <v>7013</v>
      </c>
      <c r="I40">
        <f t="shared" si="1"/>
        <v>19.2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tabSelected="1" topLeftCell="B1" zoomScale="130" zoomScaleNormal="130" workbookViewId="0">
      <selection activeCell="I1" sqref="I1"/>
    </sheetView>
  </sheetViews>
  <sheetFormatPr baseColWidth="10" defaultColWidth="8.83203125" defaultRowHeight="13" x14ac:dyDescent="0.15"/>
  <cols>
    <col min="1" max="1" width="16" customWidth="1"/>
    <col min="2" max="2" width="9" customWidth="1"/>
    <col min="3" max="3" width="15.1640625" customWidth="1"/>
    <col min="5" max="5" width="12.83203125" customWidth="1"/>
    <col min="7" max="7" width="10.1640625" bestFit="1" customWidth="1"/>
    <col min="8" max="8" width="11.6640625" customWidth="1"/>
    <col min="9" max="9" width="12.1640625" customWidth="1"/>
  </cols>
  <sheetData>
    <row r="1" spans="1:9" x14ac:dyDescent="0.15">
      <c r="A1" t="s">
        <v>49</v>
      </c>
      <c r="B1" t="s">
        <v>0</v>
      </c>
      <c r="C1" t="s">
        <v>1</v>
      </c>
      <c r="D1" t="s">
        <v>2</v>
      </c>
      <c r="E1" t="s">
        <v>3</v>
      </c>
      <c r="F1" t="s">
        <v>43</v>
      </c>
      <c r="G1" t="s">
        <v>44</v>
      </c>
      <c r="H1" t="s">
        <v>46</v>
      </c>
      <c r="I1" t="s">
        <v>45</v>
      </c>
    </row>
    <row r="2" spans="1:9" x14ac:dyDescent="0.15">
      <c r="A2" s="6">
        <v>44135</v>
      </c>
      <c r="B2" s="2">
        <v>6284.15</v>
      </c>
      <c r="C2">
        <v>0</v>
      </c>
      <c r="D2">
        <v>-0.63249900000000003</v>
      </c>
      <c r="E2" s="2">
        <v>6285.04</v>
      </c>
      <c r="F2">
        <f>E2/SUM($E$2:$E$40)</f>
        <v>5.2480678674314265E-3</v>
      </c>
      <c r="G2" s="5">
        <f>DATE(2020,10,21)</f>
        <v>44125</v>
      </c>
      <c r="H2" s="4">
        <f xml:space="preserve"> A2 - $G$2</f>
        <v>10</v>
      </c>
      <c r="I2">
        <f t="shared" ref="I2:I12" si="0">YEARFRAC($G$2,A2)</f>
        <v>2.7777777777777776E-2</v>
      </c>
    </row>
    <row r="3" spans="1:9" x14ac:dyDescent="0.15">
      <c r="A3" s="6">
        <v>44500</v>
      </c>
      <c r="B3" s="2">
        <v>12500</v>
      </c>
      <c r="C3">
        <v>0</v>
      </c>
      <c r="D3">
        <v>-0.65471699999999999</v>
      </c>
      <c r="E3" s="2">
        <v>12585.37</v>
      </c>
      <c r="F3">
        <f t="shared" ref="F3:F12" si="1">E3/SUM($E$2:$E$40)</f>
        <v>1.0508903029532899E-2</v>
      </c>
      <c r="H3" s="4">
        <f t="shared" ref="H3:H12" si="2" xml:space="preserve"> A3 - $G$2</f>
        <v>375</v>
      </c>
      <c r="I3">
        <f t="shared" si="0"/>
        <v>1.0277777777777777</v>
      </c>
    </row>
    <row r="4" spans="1:9" x14ac:dyDescent="0.15">
      <c r="A4" s="6">
        <v>44865</v>
      </c>
      <c r="B4" s="2">
        <v>12500</v>
      </c>
      <c r="C4">
        <v>0</v>
      </c>
      <c r="D4">
        <v>-0.77688900000000005</v>
      </c>
      <c r="E4" s="2">
        <v>12702.3</v>
      </c>
      <c r="F4">
        <f t="shared" si="1"/>
        <v>1.0606540685894474E-2</v>
      </c>
      <c r="H4" s="4">
        <f t="shared" si="2"/>
        <v>740</v>
      </c>
      <c r="I4">
        <f t="shared" si="0"/>
        <v>2.0277777777777777</v>
      </c>
    </row>
    <row r="5" spans="1:9" x14ac:dyDescent="0.15">
      <c r="A5" s="6">
        <v>45230</v>
      </c>
      <c r="B5" s="2">
        <v>12500</v>
      </c>
      <c r="C5">
        <v>0</v>
      </c>
      <c r="D5">
        <v>-0.80844700000000003</v>
      </c>
      <c r="E5" s="2">
        <v>12817.49</v>
      </c>
      <c r="F5">
        <f t="shared" si="1"/>
        <v>1.0702725425792618E-2</v>
      </c>
      <c r="H5" s="4">
        <f t="shared" si="2"/>
        <v>1105</v>
      </c>
      <c r="I5">
        <f t="shared" si="0"/>
        <v>3.0277777777777777</v>
      </c>
    </row>
    <row r="6" spans="1:9" x14ac:dyDescent="0.15">
      <c r="A6" s="6">
        <v>45596</v>
      </c>
      <c r="B6" s="2">
        <v>12500</v>
      </c>
      <c r="C6">
        <v>0</v>
      </c>
      <c r="D6">
        <v>-0.79711500000000002</v>
      </c>
      <c r="E6" s="2">
        <v>12920.25</v>
      </c>
      <c r="F6">
        <f t="shared" si="1"/>
        <v>1.0788530998081299E-2</v>
      </c>
      <c r="H6" s="4">
        <f t="shared" si="2"/>
        <v>1471</v>
      </c>
      <c r="I6">
        <f t="shared" si="0"/>
        <v>4.0277777777777777</v>
      </c>
    </row>
    <row r="7" spans="1:9" x14ac:dyDescent="0.15">
      <c r="A7" s="6">
        <v>45961</v>
      </c>
      <c r="B7" s="2">
        <v>12500</v>
      </c>
      <c r="C7">
        <v>0</v>
      </c>
      <c r="D7">
        <v>-0.77553700000000003</v>
      </c>
      <c r="E7" s="2">
        <v>13014.18</v>
      </c>
      <c r="F7">
        <f t="shared" si="1"/>
        <v>1.0866963436822792E-2</v>
      </c>
      <c r="H7" s="4">
        <f t="shared" si="2"/>
        <v>1836</v>
      </c>
      <c r="I7">
        <f t="shared" si="0"/>
        <v>5.0277777777777777</v>
      </c>
    </row>
    <row r="8" spans="1:9" x14ac:dyDescent="0.15">
      <c r="A8" s="6">
        <v>46326</v>
      </c>
      <c r="B8" s="2">
        <v>12500</v>
      </c>
      <c r="C8">
        <v>0</v>
      </c>
      <c r="D8">
        <v>-0.75904899999999997</v>
      </c>
      <c r="E8" s="2">
        <v>13107.74</v>
      </c>
      <c r="F8">
        <f t="shared" si="1"/>
        <v>1.0945086922063439E-2</v>
      </c>
      <c r="H8" s="4">
        <f t="shared" si="2"/>
        <v>2201</v>
      </c>
      <c r="I8">
        <f t="shared" si="0"/>
        <v>6.0277777777777777</v>
      </c>
    </row>
    <row r="9" spans="1:9" x14ac:dyDescent="0.15">
      <c r="A9" s="6">
        <v>46691</v>
      </c>
      <c r="B9" s="2">
        <v>12500</v>
      </c>
      <c r="C9">
        <v>0</v>
      </c>
      <c r="D9">
        <v>-0.71288899999999999</v>
      </c>
      <c r="E9" s="2">
        <v>13168.62</v>
      </c>
      <c r="F9">
        <f t="shared" si="1"/>
        <v>1.0995922298094337E-2</v>
      </c>
      <c r="H9" s="4">
        <f t="shared" si="2"/>
        <v>2566</v>
      </c>
      <c r="I9">
        <f t="shared" si="0"/>
        <v>7.0277777777777777</v>
      </c>
    </row>
    <row r="10" spans="1:9" x14ac:dyDescent="0.15">
      <c r="A10" s="6">
        <v>47057</v>
      </c>
      <c r="B10" s="2">
        <v>12500</v>
      </c>
      <c r="C10">
        <v>0</v>
      </c>
      <c r="D10">
        <v>-0.68093199999999998</v>
      </c>
      <c r="E10" s="2">
        <v>13233.4</v>
      </c>
      <c r="F10">
        <f t="shared" si="1"/>
        <v>1.1050014211026029E-2</v>
      </c>
      <c r="H10" s="4">
        <f t="shared" si="2"/>
        <v>2932</v>
      </c>
      <c r="I10">
        <f t="shared" si="0"/>
        <v>8.0277777777777786</v>
      </c>
    </row>
    <row r="11" spans="1:9" x14ac:dyDescent="0.15">
      <c r="A11" s="6">
        <v>47422</v>
      </c>
      <c r="B11" s="2">
        <v>12500</v>
      </c>
      <c r="C11">
        <v>0</v>
      </c>
      <c r="D11">
        <v>-0.62759399999999999</v>
      </c>
      <c r="E11" s="2">
        <v>13261.79</v>
      </c>
      <c r="F11">
        <f t="shared" si="1"/>
        <v>1.1073720129644906E-2</v>
      </c>
      <c r="H11" s="4">
        <f t="shared" si="2"/>
        <v>3297</v>
      </c>
      <c r="I11">
        <f t="shared" si="0"/>
        <v>9.0277777777777786</v>
      </c>
    </row>
    <row r="12" spans="1:9" x14ac:dyDescent="0.15">
      <c r="A12" s="6">
        <v>47787</v>
      </c>
      <c r="B12" s="2">
        <v>12500</v>
      </c>
      <c r="C12" s="2">
        <v>1000000</v>
      </c>
      <c r="D12">
        <v>-0.56751099999999999</v>
      </c>
      <c r="E12" s="2">
        <v>1074495.04</v>
      </c>
      <c r="F12">
        <f t="shared" si="1"/>
        <v>0.8972135249956158</v>
      </c>
      <c r="H12" s="4">
        <f t="shared" si="2"/>
        <v>3662</v>
      </c>
      <c r="I12">
        <f t="shared" si="0"/>
        <v>10.027777777777779</v>
      </c>
    </row>
    <row r="13" spans="1:9" x14ac:dyDescent="0.15">
      <c r="H13" s="3"/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zoomScale="130" zoomScaleNormal="130" workbookViewId="0">
      <selection sqref="A1:I11"/>
    </sheetView>
  </sheetViews>
  <sheetFormatPr baseColWidth="10" defaultColWidth="8.83203125" defaultRowHeight="13" x14ac:dyDescent="0.15"/>
  <cols>
    <col min="1" max="1" width="14.33203125" customWidth="1"/>
    <col min="2" max="2" width="10" customWidth="1"/>
    <col min="3" max="3" width="14.33203125" customWidth="1"/>
    <col min="4" max="4" width="9.6640625" customWidth="1"/>
    <col min="5" max="5" width="17.1640625" customWidth="1"/>
    <col min="7" max="7" width="10.1640625" bestFit="1" customWidth="1"/>
  </cols>
  <sheetData>
    <row r="1" spans="1:9" x14ac:dyDescent="0.15">
      <c r="A1" t="s">
        <v>49</v>
      </c>
      <c r="B1" t="s">
        <v>0</v>
      </c>
      <c r="C1" t="s">
        <v>1</v>
      </c>
      <c r="D1" t="s">
        <v>2</v>
      </c>
      <c r="E1" t="s">
        <v>3</v>
      </c>
      <c r="F1" t="s">
        <v>43</v>
      </c>
      <c r="G1" t="s">
        <v>44</v>
      </c>
      <c r="H1" t="s">
        <v>46</v>
      </c>
      <c r="I1" t="s">
        <v>45</v>
      </c>
    </row>
    <row r="2" spans="1:9" x14ac:dyDescent="0.15">
      <c r="A2" s="3">
        <v>44487</v>
      </c>
      <c r="B2" s="2">
        <v>4750</v>
      </c>
      <c r="C2">
        <v>0</v>
      </c>
      <c r="D2">
        <v>-0.64523699999999995</v>
      </c>
      <c r="E2" s="2">
        <v>4780.8500000000004</v>
      </c>
      <c r="F2">
        <f>E2/SUM($E$2:$E$11)</f>
        <v>4.3048198756338949E-3</v>
      </c>
      <c r="G2" s="3">
        <v>44125</v>
      </c>
      <c r="H2" s="1">
        <f>A2-$G$2</f>
        <v>362</v>
      </c>
      <c r="I2">
        <f>YEARFRAC($G$2,A2)</f>
        <v>0.9916666666666667</v>
      </c>
    </row>
    <row r="3" spans="1:9" x14ac:dyDescent="0.15">
      <c r="A3" s="3">
        <v>44852</v>
      </c>
      <c r="B3" s="2">
        <v>4750</v>
      </c>
      <c r="C3">
        <v>0</v>
      </c>
      <c r="D3">
        <v>-0.77483500000000005</v>
      </c>
      <c r="E3" s="2">
        <v>4825.3</v>
      </c>
      <c r="F3">
        <f t="shared" ref="F3:F11" si="0">E3/SUM($E$2:$E$11)</f>
        <v>4.3448439808603558E-3</v>
      </c>
      <c r="H3" s="1">
        <f t="shared" ref="H3:H11" si="1">A3-$G$2</f>
        <v>727</v>
      </c>
      <c r="I3">
        <f t="shared" ref="I3:I11" si="2">YEARFRAC($G$2,A3)</f>
        <v>1.9916666666666667</v>
      </c>
    </row>
    <row r="4" spans="1:9" x14ac:dyDescent="0.15">
      <c r="A4" s="3">
        <v>45217</v>
      </c>
      <c r="B4" s="2">
        <v>4750</v>
      </c>
      <c r="C4">
        <v>0</v>
      </c>
      <c r="D4">
        <v>-0.80891900000000005</v>
      </c>
      <c r="E4" s="2">
        <v>4869.26</v>
      </c>
      <c r="F4">
        <f t="shared" si="0"/>
        <v>4.384426875478022E-3</v>
      </c>
      <c r="H4" s="1">
        <f t="shared" si="1"/>
        <v>1092</v>
      </c>
      <c r="I4">
        <f t="shared" si="2"/>
        <v>2.9916666666666667</v>
      </c>
    </row>
    <row r="5" spans="1:9" x14ac:dyDescent="0.15">
      <c r="A5" s="3">
        <v>45583</v>
      </c>
      <c r="B5" s="2">
        <v>4750</v>
      </c>
      <c r="C5">
        <v>0</v>
      </c>
      <c r="D5">
        <v>-0.79809099999999999</v>
      </c>
      <c r="E5" s="2">
        <v>4908.4399999999996</v>
      </c>
      <c r="F5">
        <f t="shared" si="0"/>
        <v>4.4197057155853942E-3</v>
      </c>
      <c r="H5" s="1">
        <f t="shared" si="1"/>
        <v>1458</v>
      </c>
      <c r="I5">
        <f t="shared" si="2"/>
        <v>3.9916666666666667</v>
      </c>
    </row>
    <row r="6" spans="1:9" x14ac:dyDescent="0.15">
      <c r="A6" s="3">
        <v>45948</v>
      </c>
      <c r="B6" s="2">
        <v>4750</v>
      </c>
      <c r="C6">
        <v>0</v>
      </c>
      <c r="D6">
        <v>-0.77558800000000006</v>
      </c>
      <c r="E6" s="2">
        <v>4943.96</v>
      </c>
      <c r="F6">
        <f t="shared" si="0"/>
        <v>4.4516889825740088E-3</v>
      </c>
      <c r="H6" s="1">
        <f t="shared" si="1"/>
        <v>1823</v>
      </c>
      <c r="I6">
        <f t="shared" si="2"/>
        <v>4.9916666666666663</v>
      </c>
    </row>
    <row r="7" spans="1:9" x14ac:dyDescent="0.15">
      <c r="A7" s="3">
        <v>46313</v>
      </c>
      <c r="B7" s="2">
        <v>4750</v>
      </c>
      <c r="C7">
        <v>0</v>
      </c>
      <c r="D7">
        <v>-0.76077899999999998</v>
      </c>
      <c r="E7" s="2">
        <v>4980.0600000000004</v>
      </c>
      <c r="F7">
        <f t="shared" si="0"/>
        <v>4.4841944988546672E-3</v>
      </c>
      <c r="H7" s="1">
        <f t="shared" si="1"/>
        <v>2188</v>
      </c>
      <c r="I7">
        <f t="shared" si="2"/>
        <v>5.9916666666666663</v>
      </c>
    </row>
    <row r="8" spans="1:9" x14ac:dyDescent="0.15">
      <c r="A8" s="3">
        <v>46678</v>
      </c>
      <c r="B8" s="2">
        <v>4750</v>
      </c>
      <c r="C8">
        <v>0</v>
      </c>
      <c r="D8">
        <v>-0.71394500000000005</v>
      </c>
      <c r="E8" s="2">
        <v>5003.1099999999997</v>
      </c>
      <c r="F8">
        <f t="shared" si="0"/>
        <v>4.5049494060643387E-3</v>
      </c>
      <c r="H8" s="1">
        <f t="shared" si="1"/>
        <v>2553</v>
      </c>
      <c r="I8">
        <f t="shared" si="2"/>
        <v>6.9916666666666663</v>
      </c>
    </row>
    <row r="9" spans="1:9" x14ac:dyDescent="0.15">
      <c r="A9" s="3">
        <v>47044</v>
      </c>
      <c r="B9" s="2">
        <v>4750</v>
      </c>
      <c r="C9">
        <v>0</v>
      </c>
      <c r="D9">
        <v>-0.68246499999999999</v>
      </c>
      <c r="E9" s="2">
        <v>5028.04</v>
      </c>
      <c r="F9">
        <f t="shared" si="0"/>
        <v>4.5273971213240843E-3</v>
      </c>
      <c r="H9" s="1">
        <f t="shared" si="1"/>
        <v>2919</v>
      </c>
      <c r="I9">
        <f t="shared" si="2"/>
        <v>7.9916666666666663</v>
      </c>
    </row>
    <row r="10" spans="1:9" x14ac:dyDescent="0.15">
      <c r="A10" s="3">
        <v>47409</v>
      </c>
      <c r="B10" s="2">
        <v>4750</v>
      </c>
      <c r="C10">
        <v>0</v>
      </c>
      <c r="D10">
        <v>-0.62952900000000001</v>
      </c>
      <c r="E10" s="2">
        <v>5039.21</v>
      </c>
      <c r="F10">
        <f t="shared" si="0"/>
        <v>4.537454922344997E-3</v>
      </c>
      <c r="H10" s="1">
        <f t="shared" si="1"/>
        <v>3284</v>
      </c>
      <c r="I10">
        <f t="shared" si="2"/>
        <v>8.9916666666666671</v>
      </c>
    </row>
    <row r="11" spans="1:9" x14ac:dyDescent="0.15">
      <c r="A11" s="3">
        <v>47774</v>
      </c>
      <c r="B11" s="2">
        <v>4750</v>
      </c>
      <c r="C11" s="2">
        <v>1000000</v>
      </c>
      <c r="D11">
        <v>-0.56894</v>
      </c>
      <c r="E11" s="2">
        <v>1066202.5</v>
      </c>
      <c r="F11">
        <f t="shared" si="0"/>
        <v>0.96004051862128026</v>
      </c>
      <c r="H11" s="1">
        <f t="shared" si="1"/>
        <v>3649</v>
      </c>
      <c r="I11">
        <f t="shared" si="2"/>
        <v>9.9916666666666671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BTP</vt:lpstr>
      <vt:lpstr>SPAIN</vt:lpstr>
      <vt:lpstr>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Microsoft Office User</cp:lastModifiedBy>
  <dcterms:created xsi:type="dcterms:W3CDTF">2020-10-21T10:46:40Z</dcterms:created>
  <dcterms:modified xsi:type="dcterms:W3CDTF">2020-10-26T13:36:45Z</dcterms:modified>
</cp:coreProperties>
</file>