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trabalho\codigo-local\dados-fnp\dashboard-fnp\dados\"/>
    </mc:Choice>
  </mc:AlternateContent>
  <bookViews>
    <workbookView xWindow="0" yWindow="0" windowWidth="24000" windowHeight="11025" activeTab="1"/>
  </bookViews>
  <sheets>
    <sheet name="municipios_reservatorio" sheetId="2" r:id="rId1"/>
    <sheet name="terreno_usinas" sheetId="1" r:id="rId2"/>
    <sheet name="usinas" sheetId="3" r:id="rId3"/>
    <sheet name="grupos" sheetId="4" r:id="rId4"/>
    <sheet name="capacidades" sheetId="6" r:id="rId5"/>
    <sheet name="detalhamento" sheetId="7" r:id="rId6"/>
    <sheet name="municipios" sheetId="5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H22" i="2"/>
  <c r="H78" i="2"/>
  <c r="H57" i="2"/>
  <c r="F57" i="2"/>
  <c r="H21" i="2"/>
  <c r="H20" i="2"/>
  <c r="H77" i="2" l="1"/>
  <c r="H75" i="2"/>
  <c r="F85" i="1"/>
  <c r="F84" i="1"/>
  <c r="F83" i="1"/>
  <c r="F82" i="1"/>
  <c r="F81" i="1"/>
  <c r="H70" i="2"/>
  <c r="H71" i="2"/>
  <c r="H72" i="2"/>
  <c r="F78" i="1"/>
  <c r="F79" i="1"/>
  <c r="F75" i="1"/>
  <c r="F76" i="1"/>
  <c r="H65" i="2"/>
  <c r="H66" i="2"/>
  <c r="H67" i="2"/>
  <c r="H68" i="2"/>
  <c r="H69" i="2"/>
  <c r="H73" i="2"/>
  <c r="F70" i="1"/>
  <c r="F71" i="1"/>
  <c r="F72" i="1"/>
  <c r="F73" i="1"/>
  <c r="F60" i="2"/>
  <c r="F59" i="2"/>
  <c r="B68" i="1"/>
  <c r="B67" i="1"/>
  <c r="F54" i="2"/>
  <c r="F53" i="2"/>
  <c r="B62" i="1"/>
  <c r="F64" i="1" s="1"/>
  <c r="B61" i="1"/>
  <c r="B60" i="1"/>
  <c r="F65" i="1"/>
  <c r="F66" i="1"/>
  <c r="F58" i="1"/>
  <c r="F59" i="1"/>
  <c r="F55" i="1"/>
  <c r="F56" i="1"/>
  <c r="F53" i="1"/>
  <c r="H46" i="2"/>
  <c r="H47" i="2"/>
  <c r="H48" i="2"/>
  <c r="H49" i="2"/>
  <c r="H50" i="2"/>
  <c r="H51" i="2"/>
  <c r="H52" i="2"/>
  <c r="H53" i="2"/>
  <c r="H54" i="2"/>
  <c r="H55" i="2"/>
  <c r="F49" i="1"/>
  <c r="F50" i="1"/>
  <c r="F51" i="1"/>
  <c r="F47" i="1"/>
  <c r="F62" i="1" l="1"/>
  <c r="F63" i="1"/>
  <c r="F61" i="1"/>
  <c r="F37" i="1"/>
  <c r="F38" i="1"/>
  <c r="F39" i="1"/>
  <c r="F40" i="1"/>
  <c r="F41" i="1"/>
  <c r="F42" i="1"/>
  <c r="F43" i="1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56" i="2"/>
  <c r="H58" i="2"/>
  <c r="H59" i="2"/>
  <c r="H60" i="2"/>
  <c r="H61" i="2"/>
  <c r="H62" i="2"/>
  <c r="H63" i="2"/>
  <c r="H64" i="2"/>
  <c r="F31" i="1"/>
  <c r="F33" i="1"/>
  <c r="F34" i="1"/>
  <c r="F35" i="1"/>
  <c r="F26" i="1"/>
  <c r="F27" i="1"/>
  <c r="F28" i="1"/>
  <c r="F29" i="1"/>
  <c r="F23" i="1"/>
  <c r="F24" i="1"/>
  <c r="F25" i="1"/>
  <c r="F18" i="1"/>
  <c r="F19" i="1"/>
  <c r="F20" i="1"/>
  <c r="F21" i="1"/>
  <c r="F22" i="1"/>
  <c r="F30" i="1"/>
  <c r="F32" i="1"/>
  <c r="F36" i="1"/>
  <c r="F44" i="1"/>
  <c r="F16" i="1" l="1"/>
  <c r="H12" i="2"/>
  <c r="H13" i="2"/>
  <c r="H14" i="2"/>
  <c r="H15" i="2"/>
  <c r="H16" i="2"/>
  <c r="H17" i="2"/>
  <c r="H18" i="2"/>
  <c r="H19" i="2"/>
  <c r="H24" i="2"/>
  <c r="H25" i="2"/>
  <c r="H26" i="2"/>
  <c r="H27" i="2"/>
  <c r="H28" i="2"/>
  <c r="H29" i="2"/>
  <c r="F14" i="1"/>
  <c r="H8" i="2"/>
  <c r="H9" i="2"/>
  <c r="H10" i="2"/>
  <c r="H11" i="2"/>
  <c r="H74" i="2"/>
  <c r="H6" i="2"/>
  <c r="H7" i="2"/>
  <c r="H5" i="2"/>
  <c r="F80" i="1"/>
  <c r="F77" i="1"/>
  <c r="F74" i="1"/>
  <c r="F69" i="1"/>
  <c r="F68" i="1"/>
  <c r="F67" i="1"/>
  <c r="F60" i="1"/>
  <c r="F57" i="1"/>
  <c r="F54" i="1"/>
  <c r="F52" i="1"/>
  <c r="F48" i="1"/>
  <c r="F46" i="1"/>
  <c r="F45" i="1"/>
  <c r="F17" i="1"/>
  <c r="F15" i="1"/>
  <c r="F13" i="1"/>
  <c r="F12" i="1"/>
  <c r="F11" i="1"/>
  <c r="F10" i="1"/>
  <c r="F9" i="1"/>
  <c r="F8" i="1"/>
  <c r="H76" i="2"/>
  <c r="H4" i="2"/>
  <c r="F6" i="1"/>
  <c r="F4" i="1"/>
  <c r="F5" i="1"/>
  <c r="F3" i="1"/>
  <c r="H3" i="2" l="1"/>
  <c r="H2" i="2"/>
  <c r="F2" i="1"/>
  <c r="F7" i="1"/>
  <c r="G22" i="2" l="1"/>
  <c r="G23" i="2"/>
  <c r="G57" i="2"/>
  <c r="G78" i="2"/>
  <c r="G20" i="2"/>
  <c r="G21" i="2"/>
  <c r="G75" i="2"/>
  <c r="G77" i="2"/>
  <c r="G72" i="2"/>
  <c r="G71" i="2"/>
  <c r="G70" i="2"/>
  <c r="G73" i="2"/>
  <c r="G69" i="2"/>
  <c r="G68" i="2"/>
  <c r="G67" i="2"/>
  <c r="G66" i="2"/>
  <c r="G65" i="2"/>
  <c r="G55" i="2"/>
  <c r="G54" i="2"/>
  <c r="G53" i="2"/>
  <c r="G52" i="2"/>
  <c r="G51" i="2"/>
  <c r="G50" i="2"/>
  <c r="G49" i="2"/>
  <c r="G48" i="2"/>
  <c r="G47" i="2"/>
  <c r="G46" i="2"/>
  <c r="G41" i="2"/>
  <c r="G40" i="2"/>
  <c r="G39" i="2"/>
  <c r="G38" i="2"/>
  <c r="G37" i="2"/>
  <c r="G36" i="2"/>
  <c r="G35" i="2"/>
  <c r="G34" i="2"/>
  <c r="G33" i="2"/>
  <c r="G32" i="2"/>
  <c r="G31" i="2"/>
  <c r="G30" i="2"/>
  <c r="G64" i="2"/>
  <c r="G63" i="2"/>
  <c r="G62" i="2"/>
  <c r="G61" i="2"/>
  <c r="G60" i="2"/>
  <c r="G59" i="2"/>
  <c r="G58" i="2"/>
  <c r="G56" i="2"/>
  <c r="G45" i="2"/>
  <c r="G44" i="2"/>
  <c r="G43" i="2"/>
  <c r="G42" i="2"/>
  <c r="G19" i="2"/>
  <c r="G18" i="2"/>
  <c r="G17" i="2"/>
  <c r="G16" i="2"/>
  <c r="G15" i="2"/>
  <c r="G14" i="2"/>
  <c r="G13" i="2"/>
  <c r="G12" i="2"/>
  <c r="G27" i="2"/>
  <c r="G26" i="2"/>
  <c r="G25" i="2"/>
  <c r="G24" i="2"/>
  <c r="G29" i="2"/>
  <c r="G28" i="2"/>
  <c r="G10" i="2"/>
  <c r="G9" i="2"/>
  <c r="G8" i="2"/>
  <c r="G74" i="2"/>
  <c r="G11" i="2"/>
  <c r="G7" i="2"/>
  <c r="G6" i="2"/>
  <c r="G5" i="2"/>
  <c r="G76" i="2"/>
  <c r="G4" i="2"/>
  <c r="G3" i="2"/>
  <c r="G2" i="2"/>
</calcChain>
</file>

<file path=xl/sharedStrings.xml><?xml version="1.0" encoding="utf-8"?>
<sst xmlns="http://schemas.openxmlformats.org/spreadsheetml/2006/main" count="1429" uniqueCount="851">
  <si>
    <t>usina</t>
  </si>
  <si>
    <t>grupo_atividade_se_especifico</t>
  </si>
  <si>
    <t>municipio_fnp</t>
  </si>
  <si>
    <t>%_preco</t>
  </si>
  <si>
    <t>total_usina_grupo</t>
  </si>
  <si>
    <t>gambiarra</t>
  </si>
  <si>
    <t>Apertados</t>
  </si>
  <si>
    <t>Mata Atlântica</t>
  </si>
  <si>
    <t>Paraná-Cascavel</t>
  </si>
  <si>
    <t>Paraná-Toledo</t>
  </si>
  <si>
    <t>Grãos Diversos</t>
  </si>
  <si>
    <t>Paraná-Umuarama</t>
  </si>
  <si>
    <t>Pastagem Formada</t>
  </si>
  <si>
    <t>Bem Querer J1A</t>
  </si>
  <si>
    <t>Floresta Amazonica</t>
  </si>
  <si>
    <t>Roraima-Caracaraí</t>
  </si>
  <si>
    <t>Arroz Irrigado</t>
  </si>
  <si>
    <t>Roraima-Bonfim</t>
  </si>
  <si>
    <t>Pastagem Nativa</t>
  </si>
  <si>
    <t>Roraima-Boa Vista</t>
  </si>
  <si>
    <t>Buriti Queimado</t>
  </si>
  <si>
    <t>Goias-Ceres</t>
  </si>
  <si>
    <t>Goias-Silvânia</t>
  </si>
  <si>
    <t>Castanheira (ARN -120)</t>
  </si>
  <si>
    <t>Mato Grosso-Juara</t>
  </si>
  <si>
    <t>Comissário</t>
  </si>
  <si>
    <t>Paraná-Campo Mourão</t>
  </si>
  <si>
    <t>Davinópolis</t>
  </si>
  <si>
    <t>Goias-Catalão</t>
  </si>
  <si>
    <t>Cerrado</t>
  </si>
  <si>
    <t>Ercilândia</t>
  </si>
  <si>
    <t>Florestas Plantadas</t>
  </si>
  <si>
    <t>Formoso</t>
  </si>
  <si>
    <t>Fruticultura Diversos</t>
  </si>
  <si>
    <t>Minas Gerais-Pirapora</t>
  </si>
  <si>
    <t>Produção Diversificada</t>
  </si>
  <si>
    <t>Minas Gerais-Montes Claros</t>
  </si>
  <si>
    <t>Foz do Piquiri</t>
  </si>
  <si>
    <t>Foz do Xaxim</t>
  </si>
  <si>
    <t>Santa Catarina-Chapecó</t>
  </si>
  <si>
    <t>Santa Catarina-Xanxerê</t>
  </si>
  <si>
    <t>Itaguaçu</t>
  </si>
  <si>
    <t>Goias-Caçu</t>
  </si>
  <si>
    <t>Cana</t>
  </si>
  <si>
    <t>Goias-Quirinópolis</t>
  </si>
  <si>
    <t>Itapiranga</t>
  </si>
  <si>
    <t>Santa Catarina-São Miguel do Oeste</t>
  </si>
  <si>
    <t>Jatobá (PA)</t>
  </si>
  <si>
    <t>Pará-Belterra</t>
  </si>
  <si>
    <t>Maranhão</t>
  </si>
  <si>
    <t>Goias-Padre Bernardo</t>
  </si>
  <si>
    <t>Goias-Formosa</t>
  </si>
  <si>
    <t>Mirador</t>
  </si>
  <si>
    <t>Goias-Posse</t>
  </si>
  <si>
    <t>Goias-Niquelândia</t>
  </si>
  <si>
    <t>Paranã</t>
  </si>
  <si>
    <t>Tocantins-Dianópolis</t>
  </si>
  <si>
    <t>Tocantins-Gurupi</t>
  </si>
  <si>
    <t>Porteiras</t>
  </si>
  <si>
    <t>Porto Galeano</t>
  </si>
  <si>
    <t>Mato Grosso do Sul-Inocência</t>
  </si>
  <si>
    <t>Mato Grosso do Sul-Três Lagoas</t>
  </si>
  <si>
    <t>Santo Antônio</t>
  </si>
  <si>
    <t>Saudade</t>
  </si>
  <si>
    <t>Tabajara</t>
  </si>
  <si>
    <t>Rondônia-Ariquemes</t>
  </si>
  <si>
    <t>Rondônia-Porto Velho</t>
  </si>
  <si>
    <t>Rondônia-Machadinho D'Oeste</t>
  </si>
  <si>
    <t>Telêmaco Borba</t>
  </si>
  <si>
    <t>Paraná-Telêmaco Borba</t>
  </si>
  <si>
    <t>Paraná-Castro</t>
  </si>
  <si>
    <t>Paraná-Cândido de Abreu</t>
  </si>
  <si>
    <t>Paraná-Ortigueira</t>
  </si>
  <si>
    <t>%_uso_e_cobertura</t>
  </si>
  <si>
    <t>grupo_atividade</t>
  </si>
  <si>
    <t>capacidade</t>
  </si>
  <si>
    <t>detalhamento</t>
  </si>
  <si>
    <t>total_usina</t>
  </si>
  <si>
    <t>Alta</t>
  </si>
  <si>
    <t>MRF/ Solo argiloso</t>
  </si>
  <si>
    <t>Baixa</t>
  </si>
  <si>
    <t>MRF/ Solo arenoso</t>
  </si>
  <si>
    <t>MRF</t>
  </si>
  <si>
    <t>MRF/ Não-mecanizável</t>
  </si>
  <si>
    <t>Média</t>
  </si>
  <si>
    <t>MRF/ Várzea</t>
  </si>
  <si>
    <t>Fácil Acesso</t>
  </si>
  <si>
    <t>Difícil acesso</t>
  </si>
  <si>
    <t>Campos gerais/ Fácil Acesso/ MRF</t>
  </si>
  <si>
    <t>Campos gerais/ Difícil acesso/ MRF</t>
  </si>
  <si>
    <t>Área plana/ MRF/ Solo argiloso</t>
  </si>
  <si>
    <t>Área plana/ Solo argiloso</t>
  </si>
  <si>
    <t>Solos Mistos</t>
  </si>
  <si>
    <t>MRF/ Ondulada</t>
  </si>
  <si>
    <t>Com aptidão/ MRF</t>
  </si>
  <si>
    <t>Apenas reserva/ MRF</t>
  </si>
  <si>
    <t>Irrigada/ Perímetro irrigado</t>
  </si>
  <si>
    <t>Irrigável</t>
  </si>
  <si>
    <t>Área plana</t>
  </si>
  <si>
    <t>Não-mecanizável</t>
  </si>
  <si>
    <t>Área cultivável/ MRF</t>
  </si>
  <si>
    <t>MRF - Vale do Rio Paranã</t>
  </si>
  <si>
    <t>Serra Geral</t>
  </si>
  <si>
    <t>Área fértil/ MRF</t>
  </si>
  <si>
    <t>Baixa fertilidade/ MRF</t>
  </si>
  <si>
    <t>Solo arenoso</t>
  </si>
  <si>
    <t>Área fértil</t>
  </si>
  <si>
    <t>Solo argiloso</t>
  </si>
  <si>
    <t>Ondulada</t>
  </si>
  <si>
    <t>Alta Floresta</t>
  </si>
  <si>
    <t>Cachoeira</t>
  </si>
  <si>
    <t>Castelhano</t>
  </si>
  <si>
    <t>Couto Magalhães</t>
  </si>
  <si>
    <t>Estreito (PI)</t>
  </si>
  <si>
    <t>Ribeiro Gonçalves</t>
  </si>
  <si>
    <t>Santa Isabel</t>
  </si>
  <si>
    <t>São Miguel</t>
  </si>
  <si>
    <t>grupo</t>
  </si>
  <si>
    <t>Caatinga</t>
  </si>
  <si>
    <t>Caatinga Mata Carnaúba</t>
  </si>
  <si>
    <t>Café Arábica</t>
  </si>
  <si>
    <t>Café Conilon</t>
  </si>
  <si>
    <t>Floresta de Transição</t>
  </si>
  <si>
    <t>Floresta de Transição Mata Cocais</t>
  </si>
  <si>
    <t>Fruticultura Abacaxi</t>
  </si>
  <si>
    <t>Fruticultura Banana</t>
  </si>
  <si>
    <t>Fruticultura Cacau</t>
  </si>
  <si>
    <t>Fruticultura Caju</t>
  </si>
  <si>
    <t>Fruticultura Coco</t>
  </si>
  <si>
    <t>Fruticultura Laranja</t>
  </si>
  <si>
    <t>Fruticultura Maçã</t>
  </si>
  <si>
    <t>Fruticultura Mamão</t>
  </si>
  <si>
    <t>Fruticultura Melão</t>
  </si>
  <si>
    <t>Fruticultura Uva</t>
  </si>
  <si>
    <t>Grãos Milho</t>
  </si>
  <si>
    <t>Mata Atlântica Cacau</t>
  </si>
  <si>
    <t>Olericultura Diversos</t>
  </si>
  <si>
    <t>Olericultura Mandioca</t>
  </si>
  <si>
    <t>Olericultura Tomate</t>
  </si>
  <si>
    <t>Acesso a água</t>
  </si>
  <si>
    <t>Acesso a água/ Área plana</t>
  </si>
  <si>
    <t>Acesso a água/ Área plana/ MRF</t>
  </si>
  <si>
    <t>Acesso a água/ MRF</t>
  </si>
  <si>
    <t>Acesso a água/ MRF - Chapada do Apodi</t>
  </si>
  <si>
    <t>Acesso a água/ MRF/ Ondulada</t>
  </si>
  <si>
    <t>Acesso a água/ Ondulada</t>
  </si>
  <si>
    <t>Acesso a água/ Solo argiloso</t>
  </si>
  <si>
    <t>Acesso a água/ Solo corrigido</t>
  </si>
  <si>
    <t>Acidentado</t>
  </si>
  <si>
    <t>Acidentado/ MRF</t>
  </si>
  <si>
    <t>Acidentado/ MRF/ Solo degradado</t>
  </si>
  <si>
    <t>Agricultura de subsistência/ MRF</t>
  </si>
  <si>
    <t>Alagável</t>
  </si>
  <si>
    <t>Alagável/ MRF/ Pantanal</t>
  </si>
  <si>
    <t>Alagável/ MRF/ Várzea</t>
  </si>
  <si>
    <t>Alagável/ Pantanal</t>
  </si>
  <si>
    <t>Alagável/ Várzea</t>
  </si>
  <si>
    <t>Apenas reserva</t>
  </si>
  <si>
    <t>Área cultivável</t>
  </si>
  <si>
    <t>Área fértil/ Área plana</t>
  </si>
  <si>
    <t>Área Firme</t>
  </si>
  <si>
    <t>Área plana/ Fácil Acesso</t>
  </si>
  <si>
    <t>Área plana/ Fácil Acesso/ MRF</t>
  </si>
  <si>
    <t>Área plana/ Irrigável/ MRF</t>
  </si>
  <si>
    <t>Área plana/ MRF</t>
  </si>
  <si>
    <t>Área plana/ MRF/ Aluvião</t>
  </si>
  <si>
    <t>Área plana/ MRF/ Solos Mistos</t>
  </si>
  <si>
    <t>Área plana/ Parte Baixa</t>
  </si>
  <si>
    <t>Área plana/ Parte Baixa/ MRF</t>
  </si>
  <si>
    <t>Área plana/ Solos Mistos</t>
  </si>
  <si>
    <t>Área plana/ Várzea</t>
  </si>
  <si>
    <t>Baixa fertilidade/ Chapada</t>
  </si>
  <si>
    <t>Brejo de altitude/ Zona úmida</t>
  </si>
  <si>
    <t>Centro da Região FNP</t>
  </si>
  <si>
    <t>Chapada</t>
  </si>
  <si>
    <t>Chapada/ Chuva: + 1600 mm/ano</t>
  </si>
  <si>
    <t>Chapada/ Chuva: 1200-1400 mm/ano</t>
  </si>
  <si>
    <t>Chapada/ Chuva: 1400-1600 mm/ano</t>
  </si>
  <si>
    <t>Chapada/ Média fertilidade</t>
  </si>
  <si>
    <t>Chapada/ MRF</t>
  </si>
  <si>
    <t>Chapada/ Solo arenoso</t>
  </si>
  <si>
    <t>Chapada/ Solo argiloso</t>
  </si>
  <si>
    <t>Chuva: +1300  mm/ano/ Sul da Região FNP</t>
  </si>
  <si>
    <t>Chuva: 1100 mm/ano</t>
  </si>
  <si>
    <t>Chuva: 800-1200 mm/ano</t>
  </si>
  <si>
    <t>Chuva: 800-1200 mm/ano/ Ondulada</t>
  </si>
  <si>
    <t>Chuva: 800-1300 mm/ano/ Sul da Região FNP</t>
  </si>
  <si>
    <t>Com aptidão</t>
  </si>
  <si>
    <t>Com humidicola / Nhecolândia</t>
  </si>
  <si>
    <t>Com Juquira/ MRF/ Solo arenoso</t>
  </si>
  <si>
    <t>Com Juquira/ MRF/ Solos Mistos</t>
  </si>
  <si>
    <t>Com Juquira/ Pasto sujo</t>
  </si>
  <si>
    <t>Difícil acesso/ MRF</t>
  </si>
  <si>
    <t>Difícil acesso/ MRF - Margens do Rio Araguari</t>
  </si>
  <si>
    <t>Difícil acesso/ Nabileque</t>
  </si>
  <si>
    <t>Difícil acesso/ Nhecolândia</t>
  </si>
  <si>
    <t>Difícil acesso/ Ondulada</t>
  </si>
  <si>
    <t>Difícil acesso/ Paiaguás</t>
  </si>
  <si>
    <t>Distante da cidade</t>
  </si>
  <si>
    <t>Fácil Acesso/ MRF</t>
  </si>
  <si>
    <t>Fácil Acesso/ MRF - Margens do Rio Araguari</t>
  </si>
  <si>
    <t>Fácil Acesso/ MRF/ Ondulada</t>
  </si>
  <si>
    <t>Fácil Acesso/ Nhecolândia</t>
  </si>
  <si>
    <t>Fácil Acesso/ Paiaguás</t>
  </si>
  <si>
    <t>Grande Florianópolis</t>
  </si>
  <si>
    <t>Interior norte da região FNP</t>
  </si>
  <si>
    <t>Interior sul da região FNP</t>
  </si>
  <si>
    <t>Irrigada</t>
  </si>
  <si>
    <t>Irrigada/ Lotes de colonização</t>
  </si>
  <si>
    <t>Irrigada/ Média Brejo Paraibano</t>
  </si>
  <si>
    <t>Irrigada/ Média fertilidade/ MRF</t>
  </si>
  <si>
    <t>Irrigada/ MRF</t>
  </si>
  <si>
    <t>Irrigada/ MRF - Chapada do Apodi</t>
  </si>
  <si>
    <t>Irrigada/ MRF - Margem do Rio Açú</t>
  </si>
  <si>
    <t>Irrigada/ MRF - Vale do Siriji</t>
  </si>
  <si>
    <t>Irrigada/ MRF/ Várzea</t>
  </si>
  <si>
    <t>Irrigada/ Várzea</t>
  </si>
  <si>
    <t>Irrigável/ Lotes de colonização</t>
  </si>
  <si>
    <t>Irrigável/ Lotes empresariais</t>
  </si>
  <si>
    <t>Irrigável/ MRF</t>
  </si>
  <si>
    <t>Irrigável/ MRF - Margem do Rio São Francisco</t>
  </si>
  <si>
    <t>Leste BR-153/ MRF</t>
  </si>
  <si>
    <t>Leste da Região FNP</t>
  </si>
  <si>
    <t>Leste da Região FNP/ Zona úmida</t>
  </si>
  <si>
    <t>Litoral da Região FNP</t>
  </si>
  <si>
    <t>Litoral da Região FNP/ Parte Alta</t>
  </si>
  <si>
    <t>Litoral norte da região FNP</t>
  </si>
  <si>
    <t>Litoral sul da região FNP</t>
  </si>
  <si>
    <t>Média Brejo Paraibano</t>
  </si>
  <si>
    <t>Média Região Curimataú</t>
  </si>
  <si>
    <t>Média Região do Cariri</t>
  </si>
  <si>
    <t>Média Região do Seridó</t>
  </si>
  <si>
    <t>MRF - Chapada do Apodi</t>
  </si>
  <si>
    <t>MRF - Chapada do Apodi / Irrigada</t>
  </si>
  <si>
    <t>MRF - Chapada do Apodi / Solo calcário</t>
  </si>
  <si>
    <t>MRF - Distante do Rio Ribeira/ Ondulada</t>
  </si>
  <si>
    <t>MRF - Distante Rio Parnaíba</t>
  </si>
  <si>
    <t>MRF - Interior</t>
  </si>
  <si>
    <t>MRF - Jalapão</t>
  </si>
  <si>
    <t>MRF - Margem do Rio Açú/ Muito arenoso</t>
  </si>
  <si>
    <t>MRF - Margem do Rio Ribeira/ Várzea</t>
  </si>
  <si>
    <t>MRF - Margem do Rio São Francisco</t>
  </si>
  <si>
    <t>MRF - Próximo Rio Parnaíba</t>
  </si>
  <si>
    <t>MRF - Próximo Rio Parnaíba/ Várzea</t>
  </si>
  <si>
    <t>MRF - Vale do Iuiu</t>
  </si>
  <si>
    <t>MRF/ Acesso a água</t>
  </si>
  <si>
    <t>MRF/ Irrigada</t>
  </si>
  <si>
    <t>MRF/ Muito arenoso</t>
  </si>
  <si>
    <t>MRF/ Oeste BR-153</t>
  </si>
  <si>
    <t>MRF/ Pasto de Capineiras/ Várzea</t>
  </si>
  <si>
    <t>MRF/ Restrição de água</t>
  </si>
  <si>
    <t>MRF/ Sem acesso a água</t>
  </si>
  <si>
    <t>MRF/ Sem juquira/ Solo arenoso</t>
  </si>
  <si>
    <t>MRF/ Sem juquira/ Solos Mistos</t>
  </si>
  <si>
    <t>MRF/ Sistema instalado</t>
  </si>
  <si>
    <t>MRF/ Solo arenoso/ Ondulada</t>
  </si>
  <si>
    <t>MRF/ Solo corrigido</t>
  </si>
  <si>
    <t>MRF/ Solo degradado</t>
  </si>
  <si>
    <t>MRF/ Solos Mistos</t>
  </si>
  <si>
    <t>MRF/ Solos Mistos/ Ondulada</t>
  </si>
  <si>
    <t>MRF/ Várzea sistematizada</t>
  </si>
  <si>
    <t>Norte da Região FNP</t>
  </si>
  <si>
    <t>Norte da Região FNP/ Chuva: +1300  mm/ano</t>
  </si>
  <si>
    <t>Norte da Região FNP/ Chuva: 1200-1400 mm/ano</t>
  </si>
  <si>
    <t>Norte da Região FNP/ Zona Seca</t>
  </si>
  <si>
    <t>Oeste da Região FNP</t>
  </si>
  <si>
    <t>Oeste da Região FNP/ Zona Seca</t>
  </si>
  <si>
    <t>Ondulada/ Parte Alta</t>
  </si>
  <si>
    <t>Ondulada/ Solo arenoso</t>
  </si>
  <si>
    <t>Ondulada/ Solos Mistos</t>
  </si>
  <si>
    <t>Parte Alta</t>
  </si>
  <si>
    <t>Parte Alta/ Média Região do Seridó</t>
  </si>
  <si>
    <t>Parte Alta/ MRF - Próximo Rio Parnaíba</t>
  </si>
  <si>
    <t>Parte Alta/ MRF/ Ondulada</t>
  </si>
  <si>
    <t>Parte Alta/ Ondulada</t>
  </si>
  <si>
    <t>Parte Baixa/ Ondulada</t>
  </si>
  <si>
    <t>Parte Baixa/ Várzea</t>
  </si>
  <si>
    <t>Pasto de Capineiras/ Várzea</t>
  </si>
  <si>
    <t>Perímetro irrigado/ Irrigada</t>
  </si>
  <si>
    <t>Próximo da cidade</t>
  </si>
  <si>
    <t>Região PAD/DF</t>
  </si>
  <si>
    <t>Região PADAP</t>
  </si>
  <si>
    <t>Região PADEP</t>
  </si>
  <si>
    <t>Sem detalhamento</t>
  </si>
  <si>
    <t>Sequeiro/ Solo arenoso</t>
  </si>
  <si>
    <t>Sequeiro/ Solo argiloso</t>
  </si>
  <si>
    <t>Sistema instalado</t>
  </si>
  <si>
    <t>Solo arenoso/ Chapada</t>
  </si>
  <si>
    <t>Solo arenoso/ Ondulada</t>
  </si>
  <si>
    <t>Solo argiloso/ Sul da Região FNP</t>
  </si>
  <si>
    <t>Solo corrigido</t>
  </si>
  <si>
    <t>Solo degradado</t>
  </si>
  <si>
    <t>Solo podzólico</t>
  </si>
  <si>
    <t>Solos Mistos/ Sul da Região FNP</t>
  </si>
  <si>
    <t>Sul da Região FNP</t>
  </si>
  <si>
    <t>Sul da Região FNP/ Zona úmida</t>
  </si>
  <si>
    <t>Vale</t>
  </si>
  <si>
    <t>Vale/ Várzea</t>
  </si>
  <si>
    <t>Vale/ Zona úmida</t>
  </si>
  <si>
    <t>Várzea</t>
  </si>
  <si>
    <t>Várzea / Litoral da Região FNP</t>
  </si>
  <si>
    <t>Várzea sistematizada</t>
  </si>
  <si>
    <t>Zona úmida</t>
  </si>
  <si>
    <t>Acre-Cruzeiro do Sul</t>
  </si>
  <si>
    <t>Acre-Rio Branco</t>
  </si>
  <si>
    <t>Acre-Sena Madureira</t>
  </si>
  <si>
    <t>Acre-Senador Guiomard</t>
  </si>
  <si>
    <t>Acre-Tarauacá</t>
  </si>
  <si>
    <t>Acre-Xapuri</t>
  </si>
  <si>
    <t>Alagoas-Arapiraca</t>
  </si>
  <si>
    <t>Alagoas-Atalaia</t>
  </si>
  <si>
    <t>Alagoas-Coruripe</t>
  </si>
  <si>
    <t>Alagoas-Delmiro Gouveia</t>
  </si>
  <si>
    <t>Alagoas-Maragogi</t>
  </si>
  <si>
    <t>Alagoas-Palmeira dos Índios</t>
  </si>
  <si>
    <t>Amapá-Amapá</t>
  </si>
  <si>
    <t>Amapá-Macapá</t>
  </si>
  <si>
    <t>Amapá-Pracuúba</t>
  </si>
  <si>
    <t>Amazonas-Apuí</t>
  </si>
  <si>
    <t>Amazonas-Boca do Acre</t>
  </si>
  <si>
    <t>Amazonas-Humaitá</t>
  </si>
  <si>
    <t>Amazonas-Itacoatiara</t>
  </si>
  <si>
    <t>Amazonas-Manaus</t>
  </si>
  <si>
    <t>Amazonas-Parintins</t>
  </si>
  <si>
    <t>Bahia-Acajutiba</t>
  </si>
  <si>
    <t>Bahia-Adustina</t>
  </si>
  <si>
    <t>Bahia-Alagoinhas</t>
  </si>
  <si>
    <t>Bahia-Amargosa</t>
  </si>
  <si>
    <t>Bahia-Angical</t>
  </si>
  <si>
    <t>Bahia-Baianópolis</t>
  </si>
  <si>
    <t>Bahia-Barra da Estiva</t>
  </si>
  <si>
    <t>Bahia-Barreiras</t>
  </si>
  <si>
    <t>Bahia-Boa Vista do Tupim</t>
  </si>
  <si>
    <t>Bahia-Bom Jesus da Lapa</t>
  </si>
  <si>
    <t>Bahia-Brejões</t>
  </si>
  <si>
    <t>Bahia-Candiba</t>
  </si>
  <si>
    <t>Bahia-Castro Alves</t>
  </si>
  <si>
    <t>Bahia-Conde</t>
  </si>
  <si>
    <t>Bahia-Correntina</t>
  </si>
  <si>
    <t>Bahia-Cotegipe</t>
  </si>
  <si>
    <t>Bahia-Cruz das Almas</t>
  </si>
  <si>
    <t>Bahia-Eunápolis</t>
  </si>
  <si>
    <t>Bahia-Feira de Santana</t>
  </si>
  <si>
    <t>Bahia-Formosa do Rio Preto</t>
  </si>
  <si>
    <t>Bahia-Guanambi</t>
  </si>
  <si>
    <t>Bahia-Ibiquera</t>
  </si>
  <si>
    <t>Bahia-Ibirapuã</t>
  </si>
  <si>
    <t>Bahia-Ilhéus</t>
  </si>
  <si>
    <t>Bahia-Irecê</t>
  </si>
  <si>
    <t>Bahia-Itaberaba</t>
  </si>
  <si>
    <t>Bahia-Itabuna</t>
  </si>
  <si>
    <t>Bahia-Itagi</t>
  </si>
  <si>
    <t>Bahia-Itagibá</t>
  </si>
  <si>
    <t>Bahia-Itamaraju</t>
  </si>
  <si>
    <t>Bahia-Itapetinga</t>
  </si>
  <si>
    <t>Bahia-Itapicuru</t>
  </si>
  <si>
    <t>Bahia-Iuiú</t>
  </si>
  <si>
    <t>Bahia-Jaborandi</t>
  </si>
  <si>
    <t>Bahia-Jacobina</t>
  </si>
  <si>
    <t>Bahia-Jitaúna</t>
  </si>
  <si>
    <t>Bahia-João Dourado</t>
  </si>
  <si>
    <t>Bahia-Juazeiro</t>
  </si>
  <si>
    <t>Bahia-Laje</t>
  </si>
  <si>
    <t>Bahia-Luís Eduardo Magalhães</t>
  </si>
  <si>
    <t>Bahia-Manoel Vitorino</t>
  </si>
  <si>
    <t>Bahia-Maracás</t>
  </si>
  <si>
    <t>Bahia-Medeiros Neto</t>
  </si>
  <si>
    <t>Bahia-Monte Santo</t>
  </si>
  <si>
    <t>Bahia-Mucugê</t>
  </si>
  <si>
    <t>Bahia-Mucuri</t>
  </si>
  <si>
    <t>Bahia-Mundo Novo</t>
  </si>
  <si>
    <t>Bahia-Mutuípe</t>
  </si>
  <si>
    <t>Bahia-Paripiranga</t>
  </si>
  <si>
    <t>Bahia-Potiraguá</t>
  </si>
  <si>
    <t>Bahia-Ribeira do Pombal</t>
  </si>
  <si>
    <t>Bahia-Rio do Antônio</t>
  </si>
  <si>
    <t>Bahia-Rio Real</t>
  </si>
  <si>
    <t>Bahia-Santa Maria da Vitória</t>
  </si>
  <si>
    <t>Bahia-Santo Antônio de Jesus</t>
  </si>
  <si>
    <t>Bahia-São Desidério</t>
  </si>
  <si>
    <t>Bahia-Sátiro Dias</t>
  </si>
  <si>
    <t>Bahia-Serrinha</t>
  </si>
  <si>
    <t>Bahia-Teixeira de Freitas</t>
  </si>
  <si>
    <t>Bahia-Urandi</t>
  </si>
  <si>
    <t>Bahia-Valença</t>
  </si>
  <si>
    <t>Bahia-Vitória da Conquista</t>
  </si>
  <si>
    <t>Bahia-Wanderley</t>
  </si>
  <si>
    <t>Bahia-Xique-Xique</t>
  </si>
  <si>
    <t>Ceará-Barreira</t>
  </si>
  <si>
    <t>Ceará-Beberibe</t>
  </si>
  <si>
    <t>Ceará-Cascavel</t>
  </si>
  <si>
    <t>Ceará-Crateús</t>
  </si>
  <si>
    <t>Ceará-Crato</t>
  </si>
  <si>
    <t>Ceará-Iguatu</t>
  </si>
  <si>
    <t>Ceará-Itapipoca</t>
  </si>
  <si>
    <t>Ceará-Limoeiro do Norte</t>
  </si>
  <si>
    <t>Ceará-Mauriti</t>
  </si>
  <si>
    <t>Ceará-Missão Velha</t>
  </si>
  <si>
    <t>Ceará-Morada Nova</t>
  </si>
  <si>
    <t>Ceará-Pacajus</t>
  </si>
  <si>
    <t>Ceará-Paracuru</t>
  </si>
  <si>
    <t>Ceará-Paraipaba</t>
  </si>
  <si>
    <t>Ceará-Quixadá</t>
  </si>
  <si>
    <t>Ceará-Quixeramobim</t>
  </si>
  <si>
    <t>Ceará-Quixeré</t>
  </si>
  <si>
    <t>Ceará-Redenção</t>
  </si>
  <si>
    <t>Ceará-Russas</t>
  </si>
  <si>
    <t>Ceará-São Benedito</t>
  </si>
  <si>
    <t>Ceará-Sobral</t>
  </si>
  <si>
    <t>Ceará-Tianguá</t>
  </si>
  <si>
    <t>Espírito Santo-Alegre</t>
  </si>
  <si>
    <t>Espírito Santo-Baixo Guandu</t>
  </si>
  <si>
    <t>Espírito Santo-Boa Esperança</t>
  </si>
  <si>
    <t>Espírito Santo-Cachoeiro de Itapemirim</t>
  </si>
  <si>
    <t>Espírito Santo-Castelo</t>
  </si>
  <si>
    <t>Espírito Santo-Colatina</t>
  </si>
  <si>
    <t>Espírito Santo-Ecoporanga</t>
  </si>
  <si>
    <t>Espírito Santo-Guaçuí</t>
  </si>
  <si>
    <t>Espírito Santo-Itaguaçu</t>
  </si>
  <si>
    <t>Espírito Santo-Itapemirim</t>
  </si>
  <si>
    <t>Espírito Santo-Linhares</t>
  </si>
  <si>
    <t>Espírito Santo-Montanha</t>
  </si>
  <si>
    <t>Espírito Santo-Presidente Kennedy</t>
  </si>
  <si>
    <t>Espírito Santo-Santa Leopoldina</t>
  </si>
  <si>
    <t>Espírito Santo-Santa Maria de Jetibá</t>
  </si>
  <si>
    <t>Espírito Santo-São Gabriel da Palha</t>
  </si>
  <si>
    <t>Espírito Santo-Vargem Alta</t>
  </si>
  <si>
    <t>Goias-Aporé</t>
  </si>
  <si>
    <t>Goias-Aruanã</t>
  </si>
  <si>
    <t>Goias-Bom Jardim de Goiás</t>
  </si>
  <si>
    <t>Goias-Bonópolis</t>
  </si>
  <si>
    <t>Goias-Brasília</t>
  </si>
  <si>
    <t>Goias-Cristalina</t>
  </si>
  <si>
    <t>Goias-Goiatuba</t>
  </si>
  <si>
    <t>Goias-Iporá</t>
  </si>
  <si>
    <t>Goias-Jataí</t>
  </si>
  <si>
    <t>Goias-Mineiros</t>
  </si>
  <si>
    <t>Goias-Montes Claros de Goiás</t>
  </si>
  <si>
    <t>Goias-Mozarlândia</t>
  </si>
  <si>
    <t>Goias-Nova Crixás</t>
  </si>
  <si>
    <t>Goias-Palmeiras de Goiás</t>
  </si>
  <si>
    <t>Goias-Planaltina</t>
  </si>
  <si>
    <t>Goias-Porangatu</t>
  </si>
  <si>
    <t>Goias-Rio Verde</t>
  </si>
  <si>
    <t>Goias-Santa Helena de Goiás</t>
  </si>
  <si>
    <t>Goias-Vianópolis</t>
  </si>
  <si>
    <t>Maranhão-Açailândia</t>
  </si>
  <si>
    <t>Maranhão-Anapurus</t>
  </si>
  <si>
    <t>Maranhão-Bacabal</t>
  </si>
  <si>
    <t>Maranhão-Balsas</t>
  </si>
  <si>
    <t>Maranhão-Brejo</t>
  </si>
  <si>
    <t>Maranhão-Buriticupu</t>
  </si>
  <si>
    <t>Maranhão-Caxias</t>
  </si>
  <si>
    <t>Maranhão-Chapadinha</t>
  </si>
  <si>
    <t>Maranhão-Cidelândia</t>
  </si>
  <si>
    <t>Maranhão-Codó</t>
  </si>
  <si>
    <t>Maranhão-Fortaleza dos Nogueiras</t>
  </si>
  <si>
    <t>Maranhão-Grajaú</t>
  </si>
  <si>
    <t>Maranhão-Imperatriz</t>
  </si>
  <si>
    <t>Maranhão-Pinheiro</t>
  </si>
  <si>
    <t>Maranhão-Presidente Dutra</t>
  </si>
  <si>
    <t>Maranhão-Santa Luzia</t>
  </si>
  <si>
    <t>Maranhão-Santa Quitéria do Maranhão</t>
  </si>
  <si>
    <t>Maranhão-São Domingos do Maranhão</t>
  </si>
  <si>
    <t>Maranhão-São Luís</t>
  </si>
  <si>
    <t>Maranhão-São Mateus do Maranhão</t>
  </si>
  <si>
    <t>Maranhão-Tasso Fragoso</t>
  </si>
  <si>
    <t>Maranhão-Urbano Santos</t>
  </si>
  <si>
    <t>Mato Grosso-Água Boa</t>
  </si>
  <si>
    <t>Mato Grosso-Alta Floresta</t>
  </si>
  <si>
    <t>Mato Grosso-Alto Araguaia</t>
  </si>
  <si>
    <t>Mato Grosso-Alto Boa Vista</t>
  </si>
  <si>
    <t>Mato Grosso-Alto Garças</t>
  </si>
  <si>
    <t>Mato Grosso-Alto Taquari</t>
  </si>
  <si>
    <t>Mato Grosso-Araguaiana</t>
  </si>
  <si>
    <t>Mato Grosso-Araputanga</t>
  </si>
  <si>
    <t>Mato Grosso-Aripuanã</t>
  </si>
  <si>
    <t>Mato Grosso-Barra do Garças</t>
  </si>
  <si>
    <t>Mato Grosso-Brasnorte</t>
  </si>
  <si>
    <t>Mato Grosso-Cáceres</t>
  </si>
  <si>
    <t>Mato Grosso-Campo Novo do Parecis</t>
  </si>
  <si>
    <t>Mato Grosso-Campo Verde</t>
  </si>
  <si>
    <t>Mato Grosso-Campos de Júlio</t>
  </si>
  <si>
    <t>Mato Grosso-Canarana</t>
  </si>
  <si>
    <t>Mato Grosso-Castanheira</t>
  </si>
  <si>
    <t>Mato Grosso-Cocalinho</t>
  </si>
  <si>
    <t>Mato Grosso-Colíder</t>
  </si>
  <si>
    <t>Mato Grosso-Comodoro</t>
  </si>
  <si>
    <t>Mato Grosso-Confresa</t>
  </si>
  <si>
    <t>Mato Grosso-Cuiabá</t>
  </si>
  <si>
    <t>Mato Grosso-Diamantino</t>
  </si>
  <si>
    <t>Mato Grosso-Dom Aquino</t>
  </si>
  <si>
    <t>Mato Grosso-Feliz Natal</t>
  </si>
  <si>
    <t>Mato Grosso-Gaúcha do Norte</t>
  </si>
  <si>
    <t>Mato Grosso-General Carneiro</t>
  </si>
  <si>
    <t>Mato Grosso-Guarantã do Norte</t>
  </si>
  <si>
    <t>Mato Grosso-Guiratinga</t>
  </si>
  <si>
    <t>Mato Grosso-Itiquira</t>
  </si>
  <si>
    <t>Mato Grosso-Jaciara</t>
  </si>
  <si>
    <t>Mato Grosso-Juína</t>
  </si>
  <si>
    <t>Mato Grosso-Lambari D'Oeste</t>
  </si>
  <si>
    <t>Mato Grosso-Lucas do Rio Verde</t>
  </si>
  <si>
    <t>Mato Grosso-Matupá</t>
  </si>
  <si>
    <t>Mato Grosso-Mirassol d'Oeste</t>
  </si>
  <si>
    <t>Mato Grosso-Nova Bandeirantes</t>
  </si>
  <si>
    <t>Mato Grosso-Nova Maringá</t>
  </si>
  <si>
    <t>Mato Grosso-Nova Monte Verde</t>
  </si>
  <si>
    <t>Mato Grosso-Nova Mutum</t>
  </si>
  <si>
    <t>Mato Grosso-Nova Olímpia</t>
  </si>
  <si>
    <t>Mato Grosso-Nova Ubiratã</t>
  </si>
  <si>
    <t>Mato Grosso-Nova Xavantina</t>
  </si>
  <si>
    <t>Mato Grosso-Novo São Joaquim</t>
  </si>
  <si>
    <t>Mato Grosso-Paranatinga</t>
  </si>
  <si>
    <t>Mato Grosso-Pedra Preta</t>
  </si>
  <si>
    <t>Mato Grosso-Poconé</t>
  </si>
  <si>
    <t>Mato Grosso-Pontes e Lacerda</t>
  </si>
  <si>
    <t>Mato Grosso-Porto dos Gaúchos</t>
  </si>
  <si>
    <t>Mato Grosso-Poxoréo</t>
  </si>
  <si>
    <t>Mato Grosso-Primavera do Leste</t>
  </si>
  <si>
    <t>Mato Grosso-Querência</t>
  </si>
  <si>
    <t>Mato Grosso-Rondonópolis</t>
  </si>
  <si>
    <t>Mato Grosso-Rosário Oeste</t>
  </si>
  <si>
    <t>Mato Grosso-São Félix do Araguaia</t>
  </si>
  <si>
    <t>Mato Grosso-São José do Xingu</t>
  </si>
  <si>
    <t>Mato Grosso-Sapezal</t>
  </si>
  <si>
    <t>Mato Grosso-Sinop</t>
  </si>
  <si>
    <t>Mato Grosso-Sorriso</t>
  </si>
  <si>
    <t>Mato Grosso-Tangará da Serra</t>
  </si>
  <si>
    <t>Mato Grosso-Tapurah</t>
  </si>
  <si>
    <t>Mato Grosso-Tesouro</t>
  </si>
  <si>
    <t>Mato Grosso-Vila Bela da Santíssima Trindade</t>
  </si>
  <si>
    <t>Mato Grosso-Vila Rica</t>
  </si>
  <si>
    <t>Mato Grosso do Sul-Água Clara</t>
  </si>
  <si>
    <t>Mato Grosso do Sul-Alcinópolis</t>
  </si>
  <si>
    <t>Mato Grosso do Sul-Amambai</t>
  </si>
  <si>
    <t>Mato Grosso do Sul-Anastácio</t>
  </si>
  <si>
    <t>Mato Grosso do Sul-Aparecida do Taboado</t>
  </si>
  <si>
    <t>Mato Grosso do Sul-Aquidauana</t>
  </si>
  <si>
    <t>Mato Grosso do Sul-Bela Vista</t>
  </si>
  <si>
    <t>Mato Grosso do Sul-Bodoquena</t>
  </si>
  <si>
    <t>Mato Grosso do Sul-Bonito</t>
  </si>
  <si>
    <t>Mato Grosso do Sul-Caarapó</t>
  </si>
  <si>
    <t>Mato Grosso do Sul-Camapuã</t>
  </si>
  <si>
    <t>Mato Grosso do Sul-Campo Grande</t>
  </si>
  <si>
    <t>Mato Grosso do Sul-Caracol</t>
  </si>
  <si>
    <t>Mato Grosso do Sul-Cassilândia</t>
  </si>
  <si>
    <t>Mato Grosso do Sul-Chapadão do Sul</t>
  </si>
  <si>
    <t>Mato Grosso do Sul-Corumbá</t>
  </si>
  <si>
    <t>Mato Grosso do Sul-Costa Rica</t>
  </si>
  <si>
    <t>Mato Grosso do Sul-Coxim</t>
  </si>
  <si>
    <t>Mato Grosso do Sul-Dourados</t>
  </si>
  <si>
    <t>Mato Grosso do Sul-Eldorado</t>
  </si>
  <si>
    <t>Mato Grosso do Sul-Iguatemi</t>
  </si>
  <si>
    <t>Mato Grosso do Sul-Ivinhema</t>
  </si>
  <si>
    <t>Mato Grosso do Sul-Jardim</t>
  </si>
  <si>
    <t>Mato Grosso do Sul-Maracaju</t>
  </si>
  <si>
    <t>Mato Grosso do Sul-Mundo Novo</t>
  </si>
  <si>
    <t>Mato Grosso do Sul-Naviraí</t>
  </si>
  <si>
    <t>Mato Grosso do Sul-Nioaque</t>
  </si>
  <si>
    <t>Mato Grosso do Sul-Nova Alvorada do Sul</t>
  </si>
  <si>
    <t>Mato Grosso do Sul-Nova Andradina</t>
  </si>
  <si>
    <t>Mato Grosso do Sul-Pedro Gomes</t>
  </si>
  <si>
    <t>Mato Grosso do Sul-Ponta Porã</t>
  </si>
  <si>
    <t>Mato Grosso do Sul-Ribas do Rio Pardo</t>
  </si>
  <si>
    <t>Mato Grosso do Sul-Rio Brilhante</t>
  </si>
  <si>
    <t>Mato Grosso do Sul-Rio Negro</t>
  </si>
  <si>
    <t>Mato Grosso do Sul-Rio Verde de Mato Grosso</t>
  </si>
  <si>
    <t>Mato Grosso do Sul-São Gabriel do Oeste</t>
  </si>
  <si>
    <t>Mato Grosso do Sul-Sidrolândia</t>
  </si>
  <si>
    <t>Mato Grosso do Sul-Sonora</t>
  </si>
  <si>
    <t>Mato Grosso do Sul-Tacuru</t>
  </si>
  <si>
    <t>Minas Gerais-Água Comprida</t>
  </si>
  <si>
    <t>Minas Gerais-Alfenas</t>
  </si>
  <si>
    <t>Minas Gerais-Araguari</t>
  </si>
  <si>
    <t>Minas Gerais-Araxá</t>
  </si>
  <si>
    <t>Minas Gerais-Ataléia</t>
  </si>
  <si>
    <t>Minas Gerais-Boa Esperança</t>
  </si>
  <si>
    <t>Minas Gerais-Campos Altos</t>
  </si>
  <si>
    <t>Minas Gerais-Capelinha</t>
  </si>
  <si>
    <t>Minas Gerais-Caratinga</t>
  </si>
  <si>
    <t>Minas Gerais-Carlos Chagas</t>
  </si>
  <si>
    <t>Minas Gerais-Carmo de Minas</t>
  </si>
  <si>
    <t>Minas Gerais-Carmo do Paranaíba</t>
  </si>
  <si>
    <t>Minas Gerais-Conceição das Alagoas</t>
  </si>
  <si>
    <t>Minas Gerais-Frutal</t>
  </si>
  <si>
    <t>Minas Gerais-Governador Valadares</t>
  </si>
  <si>
    <t>Minas Gerais-Guaxupé</t>
  </si>
  <si>
    <t>Minas Gerais-Ibiá</t>
  </si>
  <si>
    <t>Minas Gerais-Ituiutaba</t>
  </si>
  <si>
    <t>Minas Gerais-Janaúba</t>
  </si>
  <si>
    <t>Minas Gerais-Jequitinhonha</t>
  </si>
  <si>
    <t>Minas Gerais-Juiz de Fora</t>
  </si>
  <si>
    <t>Minas Gerais-Lavras</t>
  </si>
  <si>
    <t>Minas Gerais-Manhuaçu</t>
  </si>
  <si>
    <t>Minas Gerais-Muriaé</t>
  </si>
  <si>
    <t>Minas Gerais-Nanuque</t>
  </si>
  <si>
    <t>Minas Gerais-Patos de Minas</t>
  </si>
  <si>
    <t>Minas Gerais-Patrocínio</t>
  </si>
  <si>
    <t>Minas Gerais-Pouso Alegre</t>
  </si>
  <si>
    <t>Minas Gerais-São Gotardo</t>
  </si>
  <si>
    <t>Minas Gerais-Sete Lagoas</t>
  </si>
  <si>
    <t>Minas Gerais-Teófilo Otoni</t>
  </si>
  <si>
    <t>Minas Gerais-Uberaba</t>
  </si>
  <si>
    <t>Minas Gerais-Uberlândia</t>
  </si>
  <si>
    <t>Minas Gerais-Unaí</t>
  </si>
  <si>
    <t>Minas Gerais-Varginha</t>
  </si>
  <si>
    <t>Pará-Acará</t>
  </si>
  <si>
    <t>Pará-Alenquer</t>
  </si>
  <si>
    <t>Pará-Breves</t>
  </si>
  <si>
    <t>Pará-Castanhal</t>
  </si>
  <si>
    <t>Pará-Dom Eliseu</t>
  </si>
  <si>
    <t>Pará-Marabá</t>
  </si>
  <si>
    <t>Pará-Medicilândia</t>
  </si>
  <si>
    <t>Pará-Mojuí dos Campos</t>
  </si>
  <si>
    <t>Pará-Monte Alegre</t>
  </si>
  <si>
    <t>Pará-Oriximiná</t>
  </si>
  <si>
    <t>Pará-Paragominas</t>
  </si>
  <si>
    <t>Pará-Redenção</t>
  </si>
  <si>
    <t>Pará-Santana do Araguaia</t>
  </si>
  <si>
    <t>Pará-Santarém</t>
  </si>
  <si>
    <t>Pará-São Félix do Xingu</t>
  </si>
  <si>
    <t>Pará-Tucumã</t>
  </si>
  <si>
    <t>Pará-Ulianópolis</t>
  </si>
  <si>
    <t>Paraíba-Bananeiras</t>
  </si>
  <si>
    <t>Paraíba-Cajazeiras</t>
  </si>
  <si>
    <t>Paraíba-Cuité</t>
  </si>
  <si>
    <t>Paraíba-Guarabira</t>
  </si>
  <si>
    <t>Paraíba-Itapororoca</t>
  </si>
  <si>
    <t>Paraíba-Mamanguape</t>
  </si>
  <si>
    <t>Paraíba-Mataraca</t>
  </si>
  <si>
    <t>Paraíba-Monteiro</t>
  </si>
  <si>
    <t>Paraíba-Pedras de Fogo</t>
  </si>
  <si>
    <t>Paraíba-Piancó</t>
  </si>
  <si>
    <t>Paraíba-Santa Rita</t>
  </si>
  <si>
    <t>Paraíba-Seridó</t>
  </si>
  <si>
    <t>Paraíba-Sousa</t>
  </si>
  <si>
    <t>Paraíba-Teixeira</t>
  </si>
  <si>
    <t>Paraná-Andirá</t>
  </si>
  <si>
    <t>Paraná-Apucarana</t>
  </si>
  <si>
    <t>Paraná-Arapoti</t>
  </si>
  <si>
    <t>Paraná-Araucária</t>
  </si>
  <si>
    <t>Paraná-Cambará</t>
  </si>
  <si>
    <t>Paraná-Capitão Leônidas Marques</t>
  </si>
  <si>
    <t>Paraná-Cerro Azul</t>
  </si>
  <si>
    <t>Paraná-Colombo</t>
  </si>
  <si>
    <t>Paraná-Francisco Beltrão</t>
  </si>
  <si>
    <t>Paraná-Guaraniaçu</t>
  </si>
  <si>
    <t>Paraná-Guarapuava</t>
  </si>
  <si>
    <t>Paraná-Irati</t>
  </si>
  <si>
    <t>Paraná-Lapa</t>
  </si>
  <si>
    <t>Paraná-Laranjeiras do Sul</t>
  </si>
  <si>
    <t>Paraná-Londrina</t>
  </si>
  <si>
    <t>Paraná-Maringá</t>
  </si>
  <si>
    <t>Paraná-Morretes</t>
  </si>
  <si>
    <t>Paraná-Paranavaí</t>
  </si>
  <si>
    <t>Paraná-Ponta Grossa</t>
  </si>
  <si>
    <t>Paraná-Santa Lúcia</t>
  </si>
  <si>
    <t>Paraná-Santo Antônio da Platina</t>
  </si>
  <si>
    <t>Paraná-União da Vitória</t>
  </si>
  <si>
    <t>Paraná-Vera Cruz do Oeste</t>
  </si>
  <si>
    <t>Pernambuco-Bom Conselho</t>
  </si>
  <si>
    <t>Pernambuco-Bonito</t>
  </si>
  <si>
    <t>Pernambuco-Calçado</t>
  </si>
  <si>
    <t>Pernambuco-Camocim de São Félix</t>
  </si>
  <si>
    <t>Pernambuco-Correntes</t>
  </si>
  <si>
    <t>Pernambuco-Goiana</t>
  </si>
  <si>
    <t>Pernambuco-Lajedo</t>
  </si>
  <si>
    <t>Pernambuco-Palmares</t>
  </si>
  <si>
    <t>Pernambuco-Petrolina</t>
  </si>
  <si>
    <t>Pernambuco-Santa Maria da Boa Vista</t>
  </si>
  <si>
    <t>Pernambuco-Serra Talhada</t>
  </si>
  <si>
    <t>Pernambuco-Sirinhaém</t>
  </si>
  <si>
    <t>Pernambuco-Timbaúba</t>
  </si>
  <si>
    <t>Pernambuco-Vicência</t>
  </si>
  <si>
    <t>Piauí-Alto Longá</t>
  </si>
  <si>
    <t>Piauí-Bom Jesus</t>
  </si>
  <si>
    <t>Piauí-Buriti dos Lopes</t>
  </si>
  <si>
    <t>Piauí-Campo Maior</t>
  </si>
  <si>
    <t>Piauí-Corrente</t>
  </si>
  <si>
    <t>Piauí-Floriano</t>
  </si>
  <si>
    <t>Piauí-José de Freitas</t>
  </si>
  <si>
    <t>Piauí-Luís Correia</t>
  </si>
  <si>
    <t>Piauí-Oeiras</t>
  </si>
  <si>
    <t>Piauí-Parnaíba</t>
  </si>
  <si>
    <t>Piauí-Paulistana</t>
  </si>
  <si>
    <t>Piauí-Pedro II</t>
  </si>
  <si>
    <t>Piauí-Pio IX</t>
  </si>
  <si>
    <t>Piauí-Teresina</t>
  </si>
  <si>
    <t>Piauí-União</t>
  </si>
  <si>
    <t>Piauí-Uruçuí</t>
  </si>
  <si>
    <t>Piauí-Valença do Piauí</t>
  </si>
  <si>
    <t>Rio de Janeiro-Campos dos Goytacazes</t>
  </si>
  <si>
    <t>Rio de Janeiro-Cantagalo</t>
  </si>
  <si>
    <t>Rio de Janeiro-Itaperuna</t>
  </si>
  <si>
    <t>Rio de Janeiro-Macaé</t>
  </si>
  <si>
    <t>Rio de Janeiro-Nova Friburgo</t>
  </si>
  <si>
    <t>Rio de Janeiro-Paty do Alferes</t>
  </si>
  <si>
    <t>Rio de Janeiro-Resende</t>
  </si>
  <si>
    <t>Rio de Janeiro-Rio Bonito</t>
  </si>
  <si>
    <t>Rio de Janeiro-São Francisco de Itabapoana</t>
  </si>
  <si>
    <t>Rio Grande do Norte-Açu</t>
  </si>
  <si>
    <t>Rio Grande do Norte-Apodi</t>
  </si>
  <si>
    <t>Rio Grande do Norte-Baía Formosa</t>
  </si>
  <si>
    <t>Rio Grande do Norte-Baraúna</t>
  </si>
  <si>
    <t>Rio Grande do Norte-Caicó</t>
  </si>
  <si>
    <t>Rio Grande do Norte-Ceará-Mirim</t>
  </si>
  <si>
    <t>Rio Grande do Norte-Cerro Corá</t>
  </si>
  <si>
    <t>Rio Grande do Norte-Currais Novos</t>
  </si>
  <si>
    <t>Rio Grande do Norte-Goianinha</t>
  </si>
  <si>
    <t>Rio Grande do Norte-Ielmo Marinho</t>
  </si>
  <si>
    <t>Rio Grande do Norte-João Câmara</t>
  </si>
  <si>
    <t>Rio Grande do Norte-Lajes</t>
  </si>
  <si>
    <t>Rio Grande do Norte-Macaíba</t>
  </si>
  <si>
    <t>Rio Grande do Norte-Mossoró</t>
  </si>
  <si>
    <t>Rio Grande do Norte-Parnamirim</t>
  </si>
  <si>
    <t>Rio Grande do Norte-Pedro Avelino</t>
  </si>
  <si>
    <t>Rio Grande do Norte-Santo Antônio</t>
  </si>
  <si>
    <t>Rio Grande do Norte-Serra do Mel</t>
  </si>
  <si>
    <t>Rio Grande do Norte-Touros</t>
  </si>
  <si>
    <t>Rio Grande do Sul-Bagé</t>
  </si>
  <si>
    <t>Rio Grande do Sul-Bento Gonçalves</t>
  </si>
  <si>
    <t>Rio Grande do Sul-Bom Jesus</t>
  </si>
  <si>
    <t>Rio Grande do Sul-Cachoeira do Sul</t>
  </si>
  <si>
    <t>Rio Grande do Sul-Camaquã</t>
  </si>
  <si>
    <t>Rio Grande do Sul-Caxias do Sul</t>
  </si>
  <si>
    <t>Rio Grande do Sul-Cruz Alta</t>
  </si>
  <si>
    <t>Rio Grande do Sul-Erechim</t>
  </si>
  <si>
    <t>Rio Grande do Sul-Garibaldi</t>
  </si>
  <si>
    <t>Rio Grande do Sul-Lagoa Vermelha</t>
  </si>
  <si>
    <t>Rio Grande do Sul-Palmeira das Missões</t>
  </si>
  <si>
    <t>Rio Grande do Sul-Passo Fundo</t>
  </si>
  <si>
    <t>Rio Grande do Sul-Pelotas</t>
  </si>
  <si>
    <t>Rio Grande do Sul-Piratini</t>
  </si>
  <si>
    <t>Rio Grande do Sul-Santa Maria</t>
  </si>
  <si>
    <t>Rio Grande do Sul-Santa Rosa</t>
  </si>
  <si>
    <t>Rio Grande do Sul-Santo Ângelo</t>
  </si>
  <si>
    <t>Rio Grande do Sul-São Borja</t>
  </si>
  <si>
    <t>Rio Grande do Sul-São Francisco de Paula</t>
  </si>
  <si>
    <t>Rio Grande do Sul-São Gabriel</t>
  </si>
  <si>
    <t>Rio Grande do Sul-Três Passos</t>
  </si>
  <si>
    <t>Rio Grande do Sul-Uruguaiana</t>
  </si>
  <si>
    <t>Rio Grande do Sul-Vacaria</t>
  </si>
  <si>
    <t>Rio Grande do Sul-Viamão</t>
  </si>
  <si>
    <t>Rondônia-Cabixi</t>
  </si>
  <si>
    <t>Rondônia-Cacoal</t>
  </si>
  <si>
    <t>Rondônia-Cerejeiras</t>
  </si>
  <si>
    <t>Rondônia-Chupinguaia</t>
  </si>
  <si>
    <t>Rondônia-Corumbiara</t>
  </si>
  <si>
    <t>Rondônia-Guajará-Mirim</t>
  </si>
  <si>
    <t>Rondônia-Ji-Paraná</t>
  </si>
  <si>
    <t>Rondônia-Ouro Preto do Oeste</t>
  </si>
  <si>
    <t>Rondônia-Pimenta Bueno</t>
  </si>
  <si>
    <t>Rondônia-Rolim de Moura</t>
  </si>
  <si>
    <t>Rondônia-São Felipe D'Oeste</t>
  </si>
  <si>
    <t>Rondônia-Vilhena</t>
  </si>
  <si>
    <t>Santa Catarina-Alfredo Wagner</t>
  </si>
  <si>
    <t>Santa Catarina-Antônio Carlos</t>
  </si>
  <si>
    <t>Santa Catarina-Araranguá</t>
  </si>
  <si>
    <t>Santa Catarina-Caçador</t>
  </si>
  <si>
    <t>Santa Catarina-Campo Belo do Sul</t>
  </si>
  <si>
    <t>Santa Catarina-Campos Novos</t>
  </si>
  <si>
    <t>Santa Catarina-Canoinhas</t>
  </si>
  <si>
    <t>Santa Catarina-Itajaí</t>
  </si>
  <si>
    <t>Santa Catarina-Jaraguá do Sul</t>
  </si>
  <si>
    <t>Santa Catarina-Lages</t>
  </si>
  <si>
    <t>Santa Catarina-Rio do Sul</t>
  </si>
  <si>
    <t>Santa Catarina-Santa Cecília</t>
  </si>
  <si>
    <t>Santa Catarina-São Joaquim</t>
  </si>
  <si>
    <t>Santa Catarina-Tijucas</t>
  </si>
  <si>
    <t>Santa Catarina-Tubarão</t>
  </si>
  <si>
    <t>São Paulo-Adamantina</t>
  </si>
  <si>
    <t>São Paulo-Apiaí</t>
  </si>
  <si>
    <t>São Paulo-Araçatuba</t>
  </si>
  <si>
    <t>São Paulo-Araraquara</t>
  </si>
  <si>
    <t>São Paulo-Artur Nogueira</t>
  </si>
  <si>
    <t>São Paulo-Assis</t>
  </si>
  <si>
    <t>São Paulo-Barretos</t>
  </si>
  <si>
    <t>São Paulo-Batatais</t>
  </si>
  <si>
    <t>São Paulo-Bauru</t>
  </si>
  <si>
    <t>São Paulo-Bebedouro</t>
  </si>
  <si>
    <t>São Paulo-Birigui</t>
  </si>
  <si>
    <t>São Paulo-Bragança Paulista</t>
  </si>
  <si>
    <t>São Paulo-Buritama</t>
  </si>
  <si>
    <t>São Paulo-Cachoeira Paulista</t>
  </si>
  <si>
    <t>São Paulo-Cândido Mota</t>
  </si>
  <si>
    <t>São Paulo-Casa Branca</t>
  </si>
  <si>
    <t>São Paulo-Catanduva</t>
  </si>
  <si>
    <t>São Paulo-Coroados</t>
  </si>
  <si>
    <t>São Paulo-Cravinhos</t>
  </si>
  <si>
    <t>São Paulo-Eldorado</t>
  </si>
  <si>
    <t>São Paulo-Espírito Santo do Pinhal</t>
  </si>
  <si>
    <t>São Paulo-Franca</t>
  </si>
  <si>
    <t>São Paulo-Garça</t>
  </si>
  <si>
    <t>São Paulo-Guaíra</t>
  </si>
  <si>
    <t>São Paulo-Guaratinguetá</t>
  </si>
  <si>
    <t>São Paulo-Indaiatuba</t>
  </si>
  <si>
    <t>São Paulo-Itapetininga</t>
  </si>
  <si>
    <t>São Paulo-Itapeva</t>
  </si>
  <si>
    <t>São Paulo-Ituverava</t>
  </si>
  <si>
    <t>São Paulo-Jales</t>
  </si>
  <si>
    <t>São Paulo-Jaú</t>
  </si>
  <si>
    <t>São Paulo-Jundiaí</t>
  </si>
  <si>
    <t>São Paulo-Lagoinha</t>
  </si>
  <si>
    <t>São Paulo-Lençóis Paulista</t>
  </si>
  <si>
    <t>São Paulo-Marília</t>
  </si>
  <si>
    <t>São Paulo-Moji Mirim</t>
  </si>
  <si>
    <t>São Paulo-Nova Odessa</t>
  </si>
  <si>
    <t>São Paulo-Ourinhos</t>
  </si>
  <si>
    <t>São Paulo-Paraguaçu Paulista</t>
  </si>
  <si>
    <t>São Paulo-Paulínia</t>
  </si>
  <si>
    <t>São Paulo-Pedreira</t>
  </si>
  <si>
    <t>São Paulo-Pindamonhangaba</t>
  </si>
  <si>
    <t>São Paulo-Piracicaba</t>
  </si>
  <si>
    <t>São Paulo-Pirassununga</t>
  </si>
  <si>
    <t>São Paulo-Presidente Prudente</t>
  </si>
  <si>
    <t>São Paulo-Registro</t>
  </si>
  <si>
    <t>São Paulo-Ribeirão Preto</t>
  </si>
  <si>
    <t>São Paulo-São José do Rio Preto</t>
  </si>
  <si>
    <t>São Paulo-Serrana</t>
  </si>
  <si>
    <t>São Paulo-Sertãozinho</t>
  </si>
  <si>
    <t>São Paulo-Sete Barras</t>
  </si>
  <si>
    <t>São Paulo-Socorro</t>
  </si>
  <si>
    <t>São Paulo-Sumaré</t>
  </si>
  <si>
    <t>São Paulo-Taquarituba</t>
  </si>
  <si>
    <t>São Paulo-Votuporanga</t>
  </si>
  <si>
    <t>Sergipe-Aquidabã</t>
  </si>
  <si>
    <t>Sergipe-Capela</t>
  </si>
  <si>
    <t>Sergipe-Estância</t>
  </si>
  <si>
    <t>Sergipe-Itaporanga d'Ajuda</t>
  </si>
  <si>
    <t>Sergipe-Lagarto</t>
  </si>
  <si>
    <t>Sergipe-Laranjeiras</t>
  </si>
  <si>
    <t>Sergipe-Nossa Senhora da Glória</t>
  </si>
  <si>
    <t>Sergipe-Poço Redondo</t>
  </si>
  <si>
    <t>Sergipe-Propriá</t>
  </si>
  <si>
    <t>Sergipe-Santa Luzia do Itanhy</t>
  </si>
  <si>
    <t>Sergipe-Umbaúba</t>
  </si>
  <si>
    <t>Tocantins-Alvorada</t>
  </si>
  <si>
    <t>Tocantins-Araguaína</t>
  </si>
  <si>
    <t>Tocantins-Campos Lindos</t>
  </si>
  <si>
    <t>Tocantins-Figueirópolis</t>
  </si>
  <si>
    <t>Tocantins-Formoso do Araguaia</t>
  </si>
  <si>
    <t>Tocantins-Mateiros</t>
  </si>
  <si>
    <t>Tocantins-Palmas</t>
  </si>
  <si>
    <t>Tocantins-Pedro Afonso</t>
  </si>
  <si>
    <t>Tocantins-Porto Nacional</t>
  </si>
  <si>
    <t>Tocantins-Santa Rosa do Tocantins</t>
  </si>
  <si>
    <t xml:space="preserve"> MRF</t>
  </si>
  <si>
    <t>detalhamento anterior</t>
  </si>
  <si>
    <t>capacidade anterior</t>
  </si>
  <si>
    <t>detalhamento se específico</t>
  </si>
  <si>
    <t>capacidade se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</si>
</sst>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9" fontId="0" fillId="0" borderId="0" xfId="1" applyNumberFormat="1" applyFont="1"/>
    <xf numFmtId="0" fontId="0" fillId="2" borderId="0" xfId="0" applyFill="1"/>
    <xf numFmtId="9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0" fillId="3" borderId="0" xfId="0" applyFill="1"/>
  </cellXfs>
  <cellStyles count="2">
    <cellStyle name="Normal" xfId="0" builtinId="0"/>
    <cellStyle name="Porcentagem" xfId="1" builtinId="5"/>
  </cellStyles>
  <dxfs count="1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ela2" displayName="Tabela2" ref="A1:H78" totalsRowShown="0">
  <autoFilter ref="A1:H78"/>
  <sortState ref="A2:H78">
    <sortCondition ref="A1:A78"/>
  </sortState>
  <tableColumns count="8">
    <tableColumn id="1" name="usina"/>
    <tableColumn id="3" name="grupo_atividade_se_especifico"/>
    <tableColumn id="4" name="municipio_fnp"/>
    <tableColumn id="7" name="detalhamento se específico"/>
    <tableColumn id="8" name="capacidade se específica"/>
    <tableColumn id="2" name="%_preco"/>
    <tableColumn id="5" name="total_usina_grupo" dataDxfId="11">
      <calculatedColumnFormula>SUMIF(Tabela2[gambiarra],Tabela2[[#This Row],[gambiarra]],Tabela2[%_preco])</calculatedColumnFormula>
    </tableColumn>
    <tableColumn id="6" name="gambiarra">
      <calculatedColumnFormula>Tabela2[[#This Row],[usina]]&amp;"-"&amp;Tabela2[[#This Row],[grupo_atividade_se_especifico]]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H85" totalsRowShown="0">
  <autoFilter ref="A1:H85"/>
  <tableColumns count="8">
    <tableColumn id="1" name="usina"/>
    <tableColumn id="2" name="%_uso_e_cobertura"/>
    <tableColumn id="3" name="grupo_atividade"/>
    <tableColumn id="4" name="capacidade"/>
    <tableColumn id="5" name="detalhamento"/>
    <tableColumn id="6" name="total_usina">
      <calculatedColumnFormula>SUMIF(Tabela1[usina],Tabela1[[#This Row],[usina]],Tabela1[%_uso_e_cobertura])</calculatedColumnFormula>
    </tableColumn>
    <tableColumn id="7" name="detalhamento anterior"/>
    <tableColumn id="8" name="capacidade anteri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_Usinas" displayName="T_Usinas" ref="A1:A31" totalsRowShown="0">
  <autoFilter ref="A1:A31"/>
  <tableColumns count="1">
    <tableColumn id="1" name="usi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_Grupos" displayName="T_Grupos" ref="A1:A33" totalsRowShown="0" headerRowDxfId="10">
  <autoFilter ref="A1:A33"/>
  <tableColumns count="1">
    <tableColumn id="1" name="grup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_Capacidades" displayName="T_Capacidades" ref="A1:A4" totalsRowShown="0">
  <autoFilter ref="A1:A4"/>
  <tableColumns count="1">
    <tableColumn id="1" name="capacid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_Detalhamentos" displayName="T_Detalhamentos" ref="A1:A193" totalsRowShown="0" headerRowDxfId="9">
  <autoFilter ref="A1:A193"/>
  <tableColumns count="1">
    <tableColumn id="1" name="detalhame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_Municipios" displayName="T_Municipios" ref="A1:A578" totalsRowShown="0" headerRowDxfId="8">
  <autoFilter ref="A1:A578"/>
  <tableColumns count="1">
    <tableColumn id="1" name="municipio_fn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2" sqref="C2"/>
    </sheetView>
  </sheetViews>
  <sheetFormatPr defaultRowHeight="15" x14ac:dyDescent="0.25"/>
  <cols>
    <col min="1" max="2" width="16.5703125" customWidth="1"/>
    <col min="3" max="5" width="41.5703125" customWidth="1"/>
    <col min="6" max="6" width="27.42578125" customWidth="1"/>
    <col min="7" max="7" width="25.85546875" customWidth="1"/>
    <col min="8" max="8" width="28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849</v>
      </c>
      <c r="E1" t="s">
        <v>850</v>
      </c>
      <c r="F1" t="s">
        <v>3</v>
      </c>
      <c r="G1" s="4" t="s">
        <v>4</v>
      </c>
      <c r="H1" s="4" t="s">
        <v>5</v>
      </c>
    </row>
    <row r="2" spans="1:8" x14ac:dyDescent="0.25">
      <c r="A2" t="s">
        <v>6</v>
      </c>
      <c r="B2" t="s">
        <v>7</v>
      </c>
      <c r="C2" t="s">
        <v>8</v>
      </c>
      <c r="F2" s="2">
        <v>0.05</v>
      </c>
      <c r="G2" s="2">
        <f>SUMIF(Tabela2[gambiarra],Tabela2[[#This Row],[gambiarra]],Tabela2[%_preco])</f>
        <v>0.1</v>
      </c>
      <c r="H2" t="str">
        <f>Tabela2[[#This Row],[usina]]&amp;"-"&amp;Tabela2[[#This Row],[grupo_atividade_se_especifico]]</f>
        <v>Apertados-Mata Atlântica</v>
      </c>
    </row>
    <row r="3" spans="1:8" x14ac:dyDescent="0.25">
      <c r="A3" t="s">
        <v>6</v>
      </c>
      <c r="B3" t="s">
        <v>7</v>
      </c>
      <c r="C3" t="s">
        <v>9</v>
      </c>
      <c r="F3" s="2">
        <v>0.05</v>
      </c>
      <c r="G3" s="3">
        <f>SUMIF(Tabela2[gambiarra],Tabela2[[#This Row],[gambiarra]],Tabela2[%_preco])</f>
        <v>0.1</v>
      </c>
      <c r="H3" t="str">
        <f>Tabela2[[#This Row],[usina]]&amp;"-"&amp;Tabela2[[#This Row],[grupo_atividade_se_especifico]]</f>
        <v>Apertados-Mata Atlântica</v>
      </c>
    </row>
    <row r="4" spans="1:8" x14ac:dyDescent="0.25">
      <c r="A4" t="s">
        <v>6</v>
      </c>
      <c r="B4" t="s">
        <v>10</v>
      </c>
      <c r="C4" t="s">
        <v>11</v>
      </c>
      <c r="F4" s="2">
        <v>0.15</v>
      </c>
      <c r="G4" s="5">
        <f>SUMIF(Tabela2[gambiarra],Tabela2[[#This Row],[gambiarra]],Tabela2[%_preco])</f>
        <v>0.15</v>
      </c>
      <c r="H4" t="str">
        <f>Tabela2[[#This Row],[usina]]&amp;"-"&amp;Tabela2[[#This Row],[grupo_atividade_se_especifico]]</f>
        <v>Apertados-Grãos Diversos</v>
      </c>
    </row>
    <row r="5" spans="1:8" x14ac:dyDescent="0.25">
      <c r="A5" t="s">
        <v>6</v>
      </c>
      <c r="B5" t="s">
        <v>12</v>
      </c>
      <c r="C5" t="s">
        <v>11</v>
      </c>
      <c r="F5" s="2">
        <v>0.75</v>
      </c>
      <c r="G5" s="5">
        <f>SUMIF(Tabela2[gambiarra],Tabela2[[#This Row],[gambiarra]],Tabela2[%_preco])</f>
        <v>0.75</v>
      </c>
      <c r="H5" t="str">
        <f>Tabela2[[#This Row],[usina]]&amp;"-"&amp;Tabela2[[#This Row],[grupo_atividade_se_especifico]]</f>
        <v>Apertados-Pastagem Formada</v>
      </c>
    </row>
    <row r="6" spans="1:8" x14ac:dyDescent="0.25">
      <c r="A6" t="s">
        <v>13</v>
      </c>
      <c r="B6" t="s">
        <v>14</v>
      </c>
      <c r="C6" t="s">
        <v>15</v>
      </c>
      <c r="F6" s="2">
        <v>0.4</v>
      </c>
      <c r="G6" s="5">
        <f>SUMIF(Tabela2[gambiarra],Tabela2[[#This Row],[gambiarra]],Tabela2[%_preco])</f>
        <v>0.4</v>
      </c>
      <c r="H6" t="str">
        <f>Tabela2[[#This Row],[usina]]&amp;"-"&amp;Tabela2[[#This Row],[grupo_atividade_se_especifico]]</f>
        <v>Bem Querer J1A-Floresta Amazonica</v>
      </c>
    </row>
    <row r="7" spans="1:8" x14ac:dyDescent="0.25">
      <c r="A7" t="s">
        <v>13</v>
      </c>
      <c r="B7" t="s">
        <v>16</v>
      </c>
      <c r="C7" t="s">
        <v>17</v>
      </c>
      <c r="F7" s="2">
        <v>0.02</v>
      </c>
      <c r="G7" s="5">
        <f>SUMIF(Tabela2[gambiarra],Tabela2[[#This Row],[gambiarra]],Tabela2[%_preco])</f>
        <v>0.02</v>
      </c>
      <c r="H7" t="str">
        <f>Tabela2[[#This Row],[usina]]&amp;"-"&amp;Tabela2[[#This Row],[grupo_atividade_se_especifico]]</f>
        <v>Bem Querer J1A-Arroz Irrigado</v>
      </c>
    </row>
    <row r="8" spans="1:8" x14ac:dyDescent="0.25">
      <c r="A8" t="s">
        <v>13</v>
      </c>
      <c r="B8" t="s">
        <v>12</v>
      </c>
      <c r="C8" t="s">
        <v>15</v>
      </c>
      <c r="F8" s="2">
        <v>0.28999999999999998</v>
      </c>
      <c r="G8" s="5">
        <f>SUMIF(Tabela2[gambiarra],Tabela2[[#This Row],[gambiarra]],Tabela2[%_preco])</f>
        <v>0.28999999999999998</v>
      </c>
      <c r="H8" t="str">
        <f>Tabela2[[#This Row],[usina]]&amp;"-"&amp;Tabela2[[#This Row],[grupo_atividade_se_especifico]]</f>
        <v>Bem Querer J1A-Pastagem Formada</v>
      </c>
    </row>
    <row r="9" spans="1:8" x14ac:dyDescent="0.25">
      <c r="A9" t="s">
        <v>13</v>
      </c>
      <c r="B9" t="s">
        <v>18</v>
      </c>
      <c r="C9" t="s">
        <v>19</v>
      </c>
      <c r="F9" s="2">
        <v>0.28999999999999998</v>
      </c>
      <c r="G9" s="5">
        <f>SUMIF(Tabela2[gambiarra],Tabela2[[#This Row],[gambiarra]],Tabela2[%_preco])</f>
        <v>0.28999999999999998</v>
      </c>
      <c r="H9" t="str">
        <f>Tabela2[[#This Row],[usina]]&amp;"-"&amp;Tabela2[[#This Row],[grupo_atividade_se_especifico]]</f>
        <v>Bem Querer J1A-Pastagem Nativa</v>
      </c>
    </row>
    <row r="10" spans="1:8" x14ac:dyDescent="0.25">
      <c r="A10" t="s">
        <v>20</v>
      </c>
      <c r="B10" t="s">
        <v>12</v>
      </c>
      <c r="C10" t="s">
        <v>21</v>
      </c>
      <c r="F10" s="2">
        <v>0.6</v>
      </c>
      <c r="G10" s="5">
        <f>SUMIF(Tabela2[gambiarra],Tabela2[[#This Row],[gambiarra]],Tabela2[%_preco])</f>
        <v>0.6</v>
      </c>
      <c r="H10" t="str">
        <f>Tabela2[[#This Row],[usina]]&amp;"-"&amp;Tabela2[[#This Row],[grupo_atividade_se_especifico]]</f>
        <v>Buriti Queimado-Pastagem Formada</v>
      </c>
    </row>
    <row r="11" spans="1:8" x14ac:dyDescent="0.25">
      <c r="A11" t="s">
        <v>20</v>
      </c>
      <c r="B11" t="s">
        <v>10</v>
      </c>
      <c r="C11" t="s">
        <v>22</v>
      </c>
      <c r="F11" s="2">
        <v>0.4</v>
      </c>
      <c r="G11" s="5">
        <f>SUMIF(Tabela2[gambiarra],Tabela2[[#This Row],[gambiarra]],Tabela2[%_preco])</f>
        <v>0.4</v>
      </c>
      <c r="H11" t="str">
        <f>Tabela2[[#This Row],[usina]]&amp;"-"&amp;Tabela2[[#This Row],[grupo_atividade_se_especifico]]</f>
        <v>Buriti Queimado-Grãos Diversos</v>
      </c>
    </row>
    <row r="12" spans="1:8" x14ac:dyDescent="0.25">
      <c r="A12" t="s">
        <v>23</v>
      </c>
      <c r="B12" t="s">
        <v>14</v>
      </c>
      <c r="C12" t="s">
        <v>24</v>
      </c>
      <c r="F12" s="2">
        <v>0.15</v>
      </c>
      <c r="G12" s="5">
        <f>SUMIF(Tabela2[gambiarra],Tabela2[[#This Row],[gambiarra]],Tabela2[%_preco])</f>
        <v>0.15</v>
      </c>
      <c r="H12" t="str">
        <f>Tabela2[[#This Row],[usina]]&amp;"-"&amp;Tabela2[[#This Row],[grupo_atividade_se_especifico]]</f>
        <v>Castanheira (ARN -120)-Floresta Amazonica</v>
      </c>
    </row>
    <row r="13" spans="1:8" x14ac:dyDescent="0.25">
      <c r="A13" t="s">
        <v>23</v>
      </c>
      <c r="B13" t="s">
        <v>12</v>
      </c>
      <c r="C13" t="s">
        <v>24</v>
      </c>
      <c r="F13" s="2">
        <v>0.85</v>
      </c>
      <c r="G13" s="5">
        <f>SUMIF(Tabela2[gambiarra],Tabela2[[#This Row],[gambiarra]],Tabela2[%_preco])</f>
        <v>0.85</v>
      </c>
      <c r="H13" t="str">
        <f>Tabela2[[#This Row],[usina]]&amp;"-"&amp;Tabela2[[#This Row],[grupo_atividade_se_especifico]]</f>
        <v>Castanheira (ARN -120)-Pastagem Formada</v>
      </c>
    </row>
    <row r="14" spans="1:8" x14ac:dyDescent="0.25">
      <c r="A14" t="s">
        <v>25</v>
      </c>
      <c r="B14" t="s">
        <v>7</v>
      </c>
      <c r="C14" t="s">
        <v>8</v>
      </c>
      <c r="F14" s="2">
        <v>7.4999999999999997E-2</v>
      </c>
      <c r="G14" s="5">
        <f>SUMIF(Tabela2[gambiarra],Tabela2[[#This Row],[gambiarra]],Tabela2[%_preco])</f>
        <v>0.15</v>
      </c>
      <c r="H14" t="str">
        <f>Tabela2[[#This Row],[usina]]&amp;"-"&amp;Tabela2[[#This Row],[grupo_atividade_se_especifico]]</f>
        <v>Comissário-Mata Atlântica</v>
      </c>
    </row>
    <row r="15" spans="1:8" x14ac:dyDescent="0.25">
      <c r="A15" t="s">
        <v>25</v>
      </c>
      <c r="B15" t="s">
        <v>7</v>
      </c>
      <c r="C15" t="s">
        <v>9</v>
      </c>
      <c r="F15" s="2">
        <v>7.4999999999999997E-2</v>
      </c>
      <c r="G15" s="5">
        <f>SUMIF(Tabela2[gambiarra],Tabela2[[#This Row],[gambiarra]],Tabela2[%_preco])</f>
        <v>0.15</v>
      </c>
      <c r="H15" t="str">
        <f>Tabela2[[#This Row],[usina]]&amp;"-"&amp;Tabela2[[#This Row],[grupo_atividade_se_especifico]]</f>
        <v>Comissário-Mata Atlântica</v>
      </c>
    </row>
    <row r="16" spans="1:8" x14ac:dyDescent="0.25">
      <c r="A16" t="s">
        <v>25</v>
      </c>
      <c r="B16" t="s">
        <v>10</v>
      </c>
      <c r="C16" t="s">
        <v>11</v>
      </c>
      <c r="D16" s="6" t="s">
        <v>79</v>
      </c>
      <c r="E16" s="7" t="s">
        <v>78</v>
      </c>
      <c r="F16" s="2">
        <v>0.22500000000000001</v>
      </c>
      <c r="G16" s="5">
        <f>SUMIF(Tabela2[gambiarra],Tabela2[[#This Row],[gambiarra]],Tabela2[%_preco])</f>
        <v>0.9</v>
      </c>
      <c r="H16" t="str">
        <f>Tabela2[[#This Row],[usina]]&amp;"-"&amp;Tabela2[[#This Row],[grupo_atividade_se_especifico]]</f>
        <v>Comissário-Grãos Diversos</v>
      </c>
    </row>
    <row r="17" spans="1:8" x14ac:dyDescent="0.25">
      <c r="A17" t="s">
        <v>25</v>
      </c>
      <c r="B17" t="s">
        <v>10</v>
      </c>
      <c r="C17" t="s">
        <v>26</v>
      </c>
      <c r="D17" s="6" t="s">
        <v>91</v>
      </c>
      <c r="E17" s="7" t="s">
        <v>78</v>
      </c>
      <c r="F17" s="2">
        <v>0.22500000000000001</v>
      </c>
      <c r="G17" s="5">
        <f>SUMIF(Tabela2[gambiarra],Tabela2[[#This Row],[gambiarra]],Tabela2[%_preco])</f>
        <v>0.9</v>
      </c>
      <c r="H17" t="str">
        <f>Tabela2[[#This Row],[usina]]&amp;"-"&amp;Tabela2[[#This Row],[grupo_atividade_se_especifico]]</f>
        <v>Comissário-Grãos Diversos</v>
      </c>
    </row>
    <row r="18" spans="1:8" x14ac:dyDescent="0.25">
      <c r="A18" t="s">
        <v>25</v>
      </c>
      <c r="B18" t="s">
        <v>12</v>
      </c>
      <c r="C18" t="s">
        <v>11</v>
      </c>
      <c r="D18" s="7" t="s">
        <v>82</v>
      </c>
      <c r="E18" s="7" t="s">
        <v>78</v>
      </c>
      <c r="F18" s="2">
        <v>0.2</v>
      </c>
      <c r="G18" s="5">
        <f>SUMIF(Tabela2[gambiarra],Tabela2[[#This Row],[gambiarra]],Tabela2[%_preco])</f>
        <v>0.8</v>
      </c>
      <c r="H18" t="str">
        <f>Tabela2[[#This Row],[usina]]&amp;"-"&amp;Tabela2[[#This Row],[grupo_atividade_se_especifico]]</f>
        <v>Comissário-Pastagem Formada</v>
      </c>
    </row>
    <row r="19" spans="1:8" x14ac:dyDescent="0.25">
      <c r="A19" t="s">
        <v>25</v>
      </c>
      <c r="B19" t="s">
        <v>12</v>
      </c>
      <c r="C19" t="s">
        <v>26</v>
      </c>
      <c r="D19" s="7" t="s">
        <v>93</v>
      </c>
      <c r="E19" s="7" t="s">
        <v>78</v>
      </c>
      <c r="F19" s="2">
        <v>0.2</v>
      </c>
      <c r="G19" s="5">
        <f>SUMIF(Tabela2[gambiarra],Tabela2[[#This Row],[gambiarra]],Tabela2[%_preco])</f>
        <v>0.8</v>
      </c>
      <c r="H19" t="str">
        <f>Tabela2[[#This Row],[usina]]&amp;"-"&amp;Tabela2[[#This Row],[grupo_atividade_se_especifico]]</f>
        <v>Comissário-Pastagem Formada</v>
      </c>
    </row>
    <row r="20" spans="1:8" x14ac:dyDescent="0.25">
      <c r="A20" t="s">
        <v>25</v>
      </c>
      <c r="B20" t="s">
        <v>10</v>
      </c>
      <c r="C20" t="s">
        <v>11</v>
      </c>
      <c r="D20" s="7" t="s">
        <v>81</v>
      </c>
      <c r="E20" s="7" t="s">
        <v>80</v>
      </c>
      <c r="F20" s="2">
        <v>0.22500000000000001</v>
      </c>
      <c r="G20" s="5">
        <f>SUMIF(Tabela2[gambiarra],Tabela2[[#This Row],[gambiarra]],Tabela2[%_preco])</f>
        <v>0.9</v>
      </c>
      <c r="H20" t="str">
        <f>Tabela2[[#This Row],[usina]]&amp;"-"&amp;Tabela2[[#This Row],[grupo_atividade_se_especifico]]</f>
        <v>Comissário-Grãos Diversos</v>
      </c>
    </row>
    <row r="21" spans="1:8" x14ac:dyDescent="0.25">
      <c r="A21" t="s">
        <v>25</v>
      </c>
      <c r="B21" t="s">
        <v>10</v>
      </c>
      <c r="C21" t="s">
        <v>26</v>
      </c>
      <c r="D21" s="7" t="s">
        <v>92</v>
      </c>
      <c r="E21" s="7" t="s">
        <v>80</v>
      </c>
      <c r="F21" s="2">
        <v>0.22500000000000001</v>
      </c>
      <c r="G21" s="5">
        <f>SUMIF(Tabela2[gambiarra],Tabela2[[#This Row],[gambiarra]],Tabela2[%_preco])</f>
        <v>0.9</v>
      </c>
      <c r="H21" t="str">
        <f>Tabela2[[#This Row],[usina]]&amp;"-"&amp;Tabela2[[#This Row],[grupo_atividade_se_especifico]]</f>
        <v>Comissário-Grãos Diversos</v>
      </c>
    </row>
    <row r="22" spans="1:8" x14ac:dyDescent="0.25">
      <c r="A22" t="s">
        <v>25</v>
      </c>
      <c r="B22" t="s">
        <v>12</v>
      </c>
      <c r="C22" t="s">
        <v>26</v>
      </c>
      <c r="D22" s="7" t="s">
        <v>83</v>
      </c>
      <c r="E22" s="7" t="s">
        <v>80</v>
      </c>
      <c r="F22" s="2">
        <v>0.2</v>
      </c>
      <c r="G22" s="5">
        <f>SUMIF(Tabela2[gambiarra],Tabela2[[#This Row],[gambiarra]],Tabela2[%_preco])</f>
        <v>0.8</v>
      </c>
      <c r="H22" t="str">
        <f>Tabela2[[#This Row],[usina]]&amp;"-"&amp;Tabela2[[#This Row],[grupo_atividade_se_especifico]]</f>
        <v>Comissário-Pastagem Formada</v>
      </c>
    </row>
    <row r="23" spans="1:8" x14ac:dyDescent="0.25">
      <c r="A23" t="s">
        <v>25</v>
      </c>
      <c r="B23" t="s">
        <v>12</v>
      </c>
      <c r="C23" t="s">
        <v>11</v>
      </c>
      <c r="D23" s="7" t="s">
        <v>83</v>
      </c>
      <c r="E23" s="7" t="s">
        <v>80</v>
      </c>
      <c r="F23" s="2">
        <v>0.2</v>
      </c>
      <c r="G23" s="5">
        <f>SUMIF(Tabela2[gambiarra],Tabela2[[#This Row],[gambiarra]],Tabela2[%_preco])</f>
        <v>0.8</v>
      </c>
      <c r="H23" t="str">
        <f>Tabela2[[#This Row],[usina]]&amp;"-"&amp;Tabela2[[#This Row],[grupo_atividade_se_especifico]]</f>
        <v>Comissário-Pastagem Formada</v>
      </c>
    </row>
    <row r="24" spans="1:8" x14ac:dyDescent="0.25">
      <c r="A24" t="s">
        <v>27</v>
      </c>
      <c r="B24" t="s">
        <v>10</v>
      </c>
      <c r="C24" t="s">
        <v>28</v>
      </c>
      <c r="F24" s="2">
        <v>0.2</v>
      </c>
      <c r="G24" s="5">
        <f>SUMIF(Tabela2[gambiarra],Tabela2[[#This Row],[gambiarra]],Tabela2[%_preco])</f>
        <v>0.2</v>
      </c>
      <c r="H24" t="str">
        <f>Tabela2[[#This Row],[usina]]&amp;"-"&amp;Tabela2[[#This Row],[grupo_atividade_se_especifico]]</f>
        <v>Davinópolis-Grãos Diversos</v>
      </c>
    </row>
    <row r="25" spans="1:8" x14ac:dyDescent="0.25">
      <c r="A25" t="s">
        <v>27</v>
      </c>
      <c r="B25" t="s">
        <v>12</v>
      </c>
      <c r="C25" t="s">
        <v>28</v>
      </c>
      <c r="F25" s="2">
        <v>0.6</v>
      </c>
      <c r="G25" s="5">
        <f>SUMIF(Tabela2[gambiarra],Tabela2[[#This Row],[gambiarra]],Tabela2[%_preco])</f>
        <v>0.6</v>
      </c>
      <c r="H25" t="str">
        <f>Tabela2[[#This Row],[usina]]&amp;"-"&amp;Tabela2[[#This Row],[grupo_atividade_se_especifico]]</f>
        <v>Davinópolis-Pastagem Formada</v>
      </c>
    </row>
    <row r="26" spans="1:8" x14ac:dyDescent="0.25">
      <c r="A26" t="s">
        <v>27</v>
      </c>
      <c r="B26" t="s">
        <v>29</v>
      </c>
      <c r="C26" t="s">
        <v>28</v>
      </c>
      <c r="F26" s="2">
        <v>0.2</v>
      </c>
      <c r="G26" s="5">
        <f>SUMIF(Tabela2[gambiarra],Tabela2[[#This Row],[gambiarra]],Tabela2[%_preco])</f>
        <v>0.2</v>
      </c>
      <c r="H26" t="str">
        <f>Tabela2[[#This Row],[usina]]&amp;"-"&amp;Tabela2[[#This Row],[grupo_atividade_se_especifico]]</f>
        <v>Davinópolis-Cerrado</v>
      </c>
    </row>
    <row r="27" spans="1:8" x14ac:dyDescent="0.25">
      <c r="A27" t="s">
        <v>30</v>
      </c>
      <c r="B27" t="s">
        <v>31</v>
      </c>
      <c r="C27" t="s">
        <v>9</v>
      </c>
      <c r="F27" s="2">
        <v>0.05</v>
      </c>
      <c r="G27" s="5">
        <f>SUMIF(Tabela2[gambiarra],Tabela2[[#This Row],[gambiarra]],Tabela2[%_preco])</f>
        <v>0.05</v>
      </c>
      <c r="H27" t="str">
        <f>Tabela2[[#This Row],[usina]]&amp;"-"&amp;Tabela2[[#This Row],[grupo_atividade_se_especifico]]</f>
        <v>Ercilândia-Florestas Plantadas</v>
      </c>
    </row>
    <row r="28" spans="1:8" x14ac:dyDescent="0.25">
      <c r="A28" t="s">
        <v>30</v>
      </c>
      <c r="B28" t="s">
        <v>10</v>
      </c>
      <c r="C28" t="s">
        <v>11</v>
      </c>
      <c r="F28" s="2">
        <v>0.7</v>
      </c>
      <c r="G28" s="5">
        <f>SUMIF(Tabela2[gambiarra],Tabela2[[#This Row],[gambiarra]],Tabela2[%_preco])</f>
        <v>0.7</v>
      </c>
      <c r="H28" t="str">
        <f>Tabela2[[#This Row],[usina]]&amp;"-"&amp;Tabela2[[#This Row],[grupo_atividade_se_especifico]]</f>
        <v>Ercilândia-Grãos Diversos</v>
      </c>
    </row>
    <row r="29" spans="1:8" x14ac:dyDescent="0.25">
      <c r="A29" t="s">
        <v>30</v>
      </c>
      <c r="B29" t="s">
        <v>12</v>
      </c>
      <c r="C29" t="s">
        <v>11</v>
      </c>
      <c r="F29" s="2">
        <v>0.25</v>
      </c>
      <c r="G29" s="5">
        <f>SUMIF(Tabela2[gambiarra],Tabela2[[#This Row],[gambiarra]],Tabela2[%_preco])</f>
        <v>0.25</v>
      </c>
      <c r="H29" t="str">
        <f>Tabela2[[#This Row],[usina]]&amp;"-"&amp;Tabela2[[#This Row],[grupo_atividade_se_especifico]]</f>
        <v>Ercilândia-Pastagem Formada</v>
      </c>
    </row>
    <row r="30" spans="1:8" x14ac:dyDescent="0.25">
      <c r="A30" t="s">
        <v>32</v>
      </c>
      <c r="B30" t="s">
        <v>33</v>
      </c>
      <c r="C30" t="s">
        <v>34</v>
      </c>
      <c r="F30" s="2">
        <v>0.3</v>
      </c>
      <c r="G30" s="5">
        <f>SUMIF(Tabela2[gambiarra],Tabela2[[#This Row],[gambiarra]],Tabela2[%_preco])</f>
        <v>0.3</v>
      </c>
      <c r="H30" t="str">
        <f>Tabela2[[#This Row],[usina]]&amp;"-"&amp;Tabela2[[#This Row],[grupo_atividade_se_especifico]]</f>
        <v>Formoso-Fruticultura Diversos</v>
      </c>
    </row>
    <row r="31" spans="1:8" x14ac:dyDescent="0.25">
      <c r="A31" t="s">
        <v>32</v>
      </c>
      <c r="B31" t="s">
        <v>12</v>
      </c>
      <c r="C31" t="s">
        <v>34</v>
      </c>
      <c r="F31" s="2">
        <v>0.4</v>
      </c>
      <c r="G31" s="5">
        <f>SUMIF(Tabela2[gambiarra],Tabela2[[#This Row],[gambiarra]],Tabela2[%_preco])</f>
        <v>0.4</v>
      </c>
      <c r="H31" t="str">
        <f>Tabela2[[#This Row],[usina]]&amp;"-"&amp;Tabela2[[#This Row],[grupo_atividade_se_especifico]]</f>
        <v>Formoso-Pastagem Formada</v>
      </c>
    </row>
    <row r="32" spans="1:8" x14ac:dyDescent="0.25">
      <c r="A32" t="s">
        <v>32</v>
      </c>
      <c r="B32" t="s">
        <v>35</v>
      </c>
      <c r="C32" t="s">
        <v>36</v>
      </c>
      <c r="F32" s="2">
        <v>0.3</v>
      </c>
      <c r="G32" s="5">
        <f>SUMIF(Tabela2[gambiarra],Tabela2[[#This Row],[gambiarra]],Tabela2[%_preco])</f>
        <v>0.3</v>
      </c>
      <c r="H32" t="str">
        <f>Tabela2[[#This Row],[usina]]&amp;"-"&amp;Tabela2[[#This Row],[grupo_atividade_se_especifico]]</f>
        <v>Formoso-Produção Diversificada</v>
      </c>
    </row>
    <row r="33" spans="1:8" x14ac:dyDescent="0.25">
      <c r="A33" t="s">
        <v>37</v>
      </c>
      <c r="B33" t="s">
        <v>31</v>
      </c>
      <c r="C33" t="s">
        <v>9</v>
      </c>
      <c r="F33" s="2">
        <v>0.1</v>
      </c>
      <c r="G33" s="5">
        <f>SUMIF(Tabela2[gambiarra],Tabela2[[#This Row],[gambiarra]],Tabela2[%_preco])</f>
        <v>0.1</v>
      </c>
      <c r="H33" t="str">
        <f>Tabela2[[#This Row],[usina]]&amp;"-"&amp;Tabela2[[#This Row],[grupo_atividade_se_especifico]]</f>
        <v>Foz do Piquiri-Florestas Plantadas</v>
      </c>
    </row>
    <row r="34" spans="1:8" x14ac:dyDescent="0.25">
      <c r="A34" t="s">
        <v>37</v>
      </c>
      <c r="B34" t="s">
        <v>10</v>
      </c>
      <c r="C34" t="s">
        <v>11</v>
      </c>
      <c r="F34" s="2">
        <v>0.9</v>
      </c>
      <c r="G34" s="5">
        <f>SUMIF(Tabela2[gambiarra],Tabela2[[#This Row],[gambiarra]],Tabela2[%_preco])</f>
        <v>0.9</v>
      </c>
      <c r="H34" t="str">
        <f>Tabela2[[#This Row],[usina]]&amp;"-"&amp;Tabela2[[#This Row],[grupo_atividade_se_especifico]]</f>
        <v>Foz do Piquiri-Grãos Diversos</v>
      </c>
    </row>
    <row r="35" spans="1:8" x14ac:dyDescent="0.25">
      <c r="A35" t="s">
        <v>38</v>
      </c>
      <c r="B35" t="s">
        <v>31</v>
      </c>
      <c r="C35" t="s">
        <v>39</v>
      </c>
      <c r="F35" s="2">
        <v>0.05</v>
      </c>
      <c r="G35" s="5">
        <f>SUMIF(Tabela2[gambiarra],Tabela2[[#This Row],[gambiarra]],Tabela2[%_preco])</f>
        <v>0.1</v>
      </c>
      <c r="H35" t="str">
        <f>Tabela2[[#This Row],[usina]]&amp;"-"&amp;Tabela2[[#This Row],[grupo_atividade_se_especifico]]</f>
        <v>Foz do Xaxim-Florestas Plantadas</v>
      </c>
    </row>
    <row r="36" spans="1:8" x14ac:dyDescent="0.25">
      <c r="A36" t="s">
        <v>38</v>
      </c>
      <c r="B36" t="s">
        <v>31</v>
      </c>
      <c r="C36" t="s">
        <v>40</v>
      </c>
      <c r="F36" s="2">
        <v>0.05</v>
      </c>
      <c r="G36" s="5">
        <f>SUMIF(Tabela2[gambiarra],Tabela2[[#This Row],[gambiarra]],Tabela2[%_preco])</f>
        <v>0.1</v>
      </c>
      <c r="H36" t="str">
        <f>Tabela2[[#This Row],[usina]]&amp;"-"&amp;Tabela2[[#This Row],[grupo_atividade_se_especifico]]</f>
        <v>Foz do Xaxim-Florestas Plantadas</v>
      </c>
    </row>
    <row r="37" spans="1:8" x14ac:dyDescent="0.25">
      <c r="A37" t="s">
        <v>38</v>
      </c>
      <c r="B37" t="s">
        <v>10</v>
      </c>
      <c r="C37" t="s">
        <v>39</v>
      </c>
      <c r="F37" s="2">
        <v>0.35</v>
      </c>
      <c r="G37" s="5">
        <f>SUMIF(Tabela2[gambiarra],Tabela2[[#This Row],[gambiarra]],Tabela2[%_preco])</f>
        <v>0.7</v>
      </c>
      <c r="H37" t="str">
        <f>Tabela2[[#This Row],[usina]]&amp;"-"&amp;Tabela2[[#This Row],[grupo_atividade_se_especifico]]</f>
        <v>Foz do Xaxim-Grãos Diversos</v>
      </c>
    </row>
    <row r="38" spans="1:8" x14ac:dyDescent="0.25">
      <c r="A38" t="s">
        <v>38</v>
      </c>
      <c r="B38" t="s">
        <v>10</v>
      </c>
      <c r="C38" t="s">
        <v>40</v>
      </c>
      <c r="F38" s="2">
        <v>0.35</v>
      </c>
      <c r="G38" s="5">
        <f>SUMIF(Tabela2[gambiarra],Tabela2[[#This Row],[gambiarra]],Tabela2[%_preco])</f>
        <v>0.7</v>
      </c>
      <c r="H38" t="str">
        <f>Tabela2[[#This Row],[usina]]&amp;"-"&amp;Tabela2[[#This Row],[grupo_atividade_se_especifico]]</f>
        <v>Foz do Xaxim-Grãos Diversos</v>
      </c>
    </row>
    <row r="39" spans="1:8" x14ac:dyDescent="0.25">
      <c r="A39" t="s">
        <v>38</v>
      </c>
      <c r="B39" t="s">
        <v>12</v>
      </c>
      <c r="C39" t="s">
        <v>39</v>
      </c>
      <c r="F39" s="2">
        <v>0.1</v>
      </c>
      <c r="G39" s="5">
        <f>SUMIF(Tabela2[gambiarra],Tabela2[[#This Row],[gambiarra]],Tabela2[%_preco])</f>
        <v>0.2</v>
      </c>
      <c r="H39" t="str">
        <f>Tabela2[[#This Row],[usina]]&amp;"-"&amp;Tabela2[[#This Row],[grupo_atividade_se_especifico]]</f>
        <v>Foz do Xaxim-Pastagem Formada</v>
      </c>
    </row>
    <row r="40" spans="1:8" x14ac:dyDescent="0.25">
      <c r="A40" t="s">
        <v>38</v>
      </c>
      <c r="B40" t="s">
        <v>12</v>
      </c>
      <c r="C40" t="s">
        <v>40</v>
      </c>
      <c r="F40" s="2">
        <v>0.1</v>
      </c>
      <c r="G40" s="5">
        <f>SUMIF(Tabela2[gambiarra],Tabela2[[#This Row],[gambiarra]],Tabela2[%_preco])</f>
        <v>0.2</v>
      </c>
      <c r="H40" t="str">
        <f>Tabela2[[#This Row],[usina]]&amp;"-"&amp;Tabela2[[#This Row],[grupo_atividade_se_especifico]]</f>
        <v>Foz do Xaxim-Pastagem Formada</v>
      </c>
    </row>
    <row r="41" spans="1:8" x14ac:dyDescent="0.25">
      <c r="A41" t="s">
        <v>41</v>
      </c>
      <c r="B41" t="s">
        <v>12</v>
      </c>
      <c r="C41" t="s">
        <v>42</v>
      </c>
      <c r="F41" s="2">
        <v>0.7</v>
      </c>
      <c r="G41" s="5">
        <f>SUMIF(Tabela2[gambiarra],Tabela2[[#This Row],[gambiarra]],Tabela2[%_preco])</f>
        <v>0.7</v>
      </c>
      <c r="H41" t="str">
        <f>Tabela2[[#This Row],[usina]]&amp;"-"&amp;Tabela2[[#This Row],[grupo_atividade_se_especifico]]</f>
        <v>Itaguaçu-Pastagem Formada</v>
      </c>
    </row>
    <row r="42" spans="1:8" x14ac:dyDescent="0.25">
      <c r="A42" t="s">
        <v>41</v>
      </c>
      <c r="B42" t="s">
        <v>43</v>
      </c>
      <c r="C42" t="s">
        <v>44</v>
      </c>
      <c r="F42" s="2">
        <v>0.3</v>
      </c>
      <c r="G42" s="5">
        <f>SUMIF(Tabela2[gambiarra],Tabela2[[#This Row],[gambiarra]],Tabela2[%_preco])</f>
        <v>0.3</v>
      </c>
      <c r="H42" t="str">
        <f>Tabela2[[#This Row],[usina]]&amp;"-"&amp;Tabela2[[#This Row],[grupo_atividade_se_especifico]]</f>
        <v>Itaguaçu-Cana</v>
      </c>
    </row>
    <row r="43" spans="1:8" x14ac:dyDescent="0.25">
      <c r="A43" t="s">
        <v>45</v>
      </c>
      <c r="B43" t="s">
        <v>10</v>
      </c>
      <c r="C43" t="s">
        <v>46</v>
      </c>
      <c r="F43" s="2">
        <v>0.73</v>
      </c>
      <c r="G43" s="5">
        <f>SUMIF(Tabela2[gambiarra],Tabela2[[#This Row],[gambiarra]],Tabela2[%_preco])</f>
        <v>0.73</v>
      </c>
      <c r="H43" t="str">
        <f>Tabela2[[#This Row],[usina]]&amp;"-"&amp;Tabela2[[#This Row],[grupo_atividade_se_especifico]]</f>
        <v>Itapiranga-Grãos Diversos</v>
      </c>
    </row>
    <row r="44" spans="1:8" x14ac:dyDescent="0.25">
      <c r="A44" t="s">
        <v>45</v>
      </c>
      <c r="B44" t="s">
        <v>12</v>
      </c>
      <c r="C44" t="s">
        <v>46</v>
      </c>
      <c r="F44" s="2">
        <v>0.251</v>
      </c>
      <c r="G44" s="5">
        <f>SUMIF(Tabela2[gambiarra],Tabela2[[#This Row],[gambiarra]],Tabela2[%_preco])</f>
        <v>0.251</v>
      </c>
      <c r="H44" t="str">
        <f>Tabela2[[#This Row],[usina]]&amp;"-"&amp;Tabela2[[#This Row],[grupo_atividade_se_especifico]]</f>
        <v>Itapiranga-Pastagem Formada</v>
      </c>
    </row>
    <row r="45" spans="1:8" x14ac:dyDescent="0.25">
      <c r="A45" t="s">
        <v>45</v>
      </c>
      <c r="B45" t="s">
        <v>31</v>
      </c>
      <c r="C45" t="s">
        <v>46</v>
      </c>
      <c r="F45" s="2">
        <v>1.9E-2</v>
      </c>
      <c r="G45" s="5">
        <f>SUMIF(Tabela2[gambiarra],Tabela2[[#This Row],[gambiarra]],Tabela2[%_preco])</f>
        <v>1.9E-2</v>
      </c>
      <c r="H45" t="str">
        <f>Tabela2[[#This Row],[usina]]&amp;"-"&amp;Tabela2[[#This Row],[grupo_atividade_se_especifico]]</f>
        <v>Itapiranga-Florestas Plantadas</v>
      </c>
    </row>
    <row r="46" spans="1:8" x14ac:dyDescent="0.25">
      <c r="A46" t="s">
        <v>47</v>
      </c>
      <c r="B46" t="s">
        <v>14</v>
      </c>
      <c r="C46" t="s">
        <v>48</v>
      </c>
      <c r="F46" s="2">
        <v>0.94</v>
      </c>
      <c r="G46" s="5">
        <f>SUMIF(Tabela2[gambiarra],Tabela2[[#This Row],[gambiarra]],Tabela2[%_preco])</f>
        <v>0.94</v>
      </c>
      <c r="H46" t="str">
        <f>Tabela2[[#This Row],[usina]]&amp;"-"&amp;Tabela2[[#This Row],[grupo_atividade_se_especifico]]</f>
        <v>Jatobá (PA)-Floresta Amazonica</v>
      </c>
    </row>
    <row r="47" spans="1:8" x14ac:dyDescent="0.25">
      <c r="A47" t="s">
        <v>47</v>
      </c>
      <c r="B47" t="s">
        <v>12</v>
      </c>
      <c r="C47" t="s">
        <v>48</v>
      </c>
      <c r="F47" s="2">
        <v>0.06</v>
      </c>
      <c r="G47" s="5">
        <f>SUMIF(Tabela2[gambiarra],Tabela2[[#This Row],[gambiarra]],Tabela2[%_preco])</f>
        <v>0.06</v>
      </c>
      <c r="H47" t="str">
        <f>Tabela2[[#This Row],[usina]]&amp;"-"&amp;Tabela2[[#This Row],[grupo_atividade_se_especifico]]</f>
        <v>Jatobá (PA)-Pastagem Formada</v>
      </c>
    </row>
    <row r="48" spans="1:8" x14ac:dyDescent="0.25">
      <c r="A48" t="s">
        <v>49</v>
      </c>
      <c r="B48" t="s">
        <v>12</v>
      </c>
      <c r="C48" t="s">
        <v>50</v>
      </c>
      <c r="F48" s="2">
        <v>0.6</v>
      </c>
      <c r="G48" s="5">
        <f>SUMIF(Tabela2[gambiarra],Tabela2[[#This Row],[gambiarra]],Tabela2[%_preco])</f>
        <v>0.6</v>
      </c>
      <c r="H48" t="str">
        <f>Tabela2[[#This Row],[usina]]&amp;"-"&amp;Tabela2[[#This Row],[grupo_atividade_se_especifico]]</f>
        <v>Maranhão-Pastagem Formada</v>
      </c>
    </row>
    <row r="49" spans="1:8" x14ac:dyDescent="0.25">
      <c r="A49" t="s">
        <v>49</v>
      </c>
      <c r="B49" t="s">
        <v>29</v>
      </c>
      <c r="C49" t="s">
        <v>51</v>
      </c>
      <c r="F49" s="2">
        <v>0.4</v>
      </c>
      <c r="G49" s="5">
        <f>SUMIF(Tabela2[gambiarra],Tabela2[[#This Row],[gambiarra]],Tabela2[%_preco])</f>
        <v>0.4</v>
      </c>
      <c r="H49" t="str">
        <f>Tabela2[[#This Row],[usina]]&amp;"-"&amp;Tabela2[[#This Row],[grupo_atividade_se_especifico]]</f>
        <v>Maranhão-Cerrado</v>
      </c>
    </row>
    <row r="50" spans="1:8" x14ac:dyDescent="0.25">
      <c r="A50" t="s">
        <v>52</v>
      </c>
      <c r="B50" t="s">
        <v>29</v>
      </c>
      <c r="C50" t="s">
        <v>53</v>
      </c>
      <c r="F50" s="2">
        <v>0.4</v>
      </c>
      <c r="G50" s="5">
        <f>SUMIF(Tabela2[gambiarra],Tabela2[[#This Row],[gambiarra]],Tabela2[%_preco])</f>
        <v>0.4</v>
      </c>
      <c r="H50" t="str">
        <f>Tabela2[[#This Row],[usina]]&amp;"-"&amp;Tabela2[[#This Row],[grupo_atividade_se_especifico]]</f>
        <v>Mirador-Cerrado</v>
      </c>
    </row>
    <row r="51" spans="1:8" x14ac:dyDescent="0.25">
      <c r="A51" t="s">
        <v>52</v>
      </c>
      <c r="B51" t="s">
        <v>18</v>
      </c>
      <c r="C51" t="s">
        <v>53</v>
      </c>
      <c r="F51" s="2">
        <v>0.2</v>
      </c>
      <c r="G51" s="5">
        <f>SUMIF(Tabela2[gambiarra],Tabela2[[#This Row],[gambiarra]],Tabela2[%_preco])</f>
        <v>0.2</v>
      </c>
      <c r="H51" t="str">
        <f>Tabela2[[#This Row],[usina]]&amp;"-"&amp;Tabela2[[#This Row],[grupo_atividade_se_especifico]]</f>
        <v>Mirador-Pastagem Nativa</v>
      </c>
    </row>
    <row r="52" spans="1:8" x14ac:dyDescent="0.25">
      <c r="A52" t="s">
        <v>52</v>
      </c>
      <c r="B52" t="s">
        <v>12</v>
      </c>
      <c r="C52" t="s">
        <v>54</v>
      </c>
      <c r="F52" s="2">
        <v>0.4</v>
      </c>
      <c r="G52" s="5">
        <f>SUMIF(Tabela2[gambiarra],Tabela2[[#This Row],[gambiarra]],Tabela2[%_preco])</f>
        <v>0.4</v>
      </c>
      <c r="H52" t="str">
        <f>Tabela2[[#This Row],[usina]]&amp;"-"&amp;Tabela2[[#This Row],[grupo_atividade_se_especifico]]</f>
        <v>Mirador-Pastagem Formada</v>
      </c>
    </row>
    <row r="53" spans="1:8" x14ac:dyDescent="0.25">
      <c r="A53" t="s">
        <v>55</v>
      </c>
      <c r="B53" t="s">
        <v>29</v>
      </c>
      <c r="C53" t="s">
        <v>56</v>
      </c>
      <c r="D53" s="7" t="s">
        <v>283</v>
      </c>
      <c r="E53" s="7" t="s">
        <v>84</v>
      </c>
      <c r="F53" s="2">
        <f>0.7/3</f>
        <v>0.23333333333333331</v>
      </c>
      <c r="G53" s="5">
        <f>SUMIF(Tabela2[gambiarra],Tabela2[[#This Row],[gambiarra]],Tabela2[%_preco])</f>
        <v>1.1666666666666665</v>
      </c>
      <c r="H53" t="str">
        <f>Tabela2[[#This Row],[usina]]&amp;"-"&amp;Tabela2[[#This Row],[grupo_atividade_se_especifico]]</f>
        <v>Paranã-Cerrado</v>
      </c>
    </row>
    <row r="54" spans="1:8" x14ac:dyDescent="0.25">
      <c r="A54" t="s">
        <v>55</v>
      </c>
      <c r="B54" t="s">
        <v>29</v>
      </c>
      <c r="C54" t="s">
        <v>57</v>
      </c>
      <c r="D54" s="7" t="s">
        <v>103</v>
      </c>
      <c r="E54" s="7" t="s">
        <v>78</v>
      </c>
      <c r="F54" s="2">
        <f>0.7/3*2</f>
        <v>0.46666666666666662</v>
      </c>
      <c r="G54" s="5">
        <f>SUMIF(Tabela2[gambiarra],Tabela2[[#This Row],[gambiarra]],Tabela2[%_preco])</f>
        <v>1.1666666666666665</v>
      </c>
      <c r="H54" t="str">
        <f>Tabela2[[#This Row],[usina]]&amp;"-"&amp;Tabela2[[#This Row],[grupo_atividade_se_especifico]]</f>
        <v>Paranã-Cerrado</v>
      </c>
    </row>
    <row r="55" spans="1:8" x14ac:dyDescent="0.25">
      <c r="A55" t="s">
        <v>55</v>
      </c>
      <c r="B55" t="s">
        <v>12</v>
      </c>
      <c r="C55" t="s">
        <v>57</v>
      </c>
      <c r="F55" s="2">
        <v>0.2</v>
      </c>
      <c r="G55" s="5">
        <f>SUMIF(Tabela2[gambiarra],Tabela2[[#This Row],[gambiarra]],Tabela2[%_preco])</f>
        <v>0.2</v>
      </c>
      <c r="H55" t="str">
        <f>Tabela2[[#This Row],[usina]]&amp;"-"&amp;Tabela2[[#This Row],[grupo_atividade_se_especifico]]</f>
        <v>Paranã-Pastagem Formada</v>
      </c>
    </row>
    <row r="56" spans="1:8" x14ac:dyDescent="0.25">
      <c r="A56" t="s">
        <v>55</v>
      </c>
      <c r="B56" t="s">
        <v>18</v>
      </c>
      <c r="C56" t="s">
        <v>57</v>
      </c>
      <c r="F56" s="2">
        <v>0.1</v>
      </c>
      <c r="G56" s="5">
        <f>SUMIF(Tabela2[gambiarra],Tabela2[[#This Row],[gambiarra]],Tabela2[%_preco])</f>
        <v>0.1</v>
      </c>
      <c r="H56" t="str">
        <f>Tabela2[[#This Row],[usina]]&amp;"-"&amp;Tabela2[[#This Row],[grupo_atividade_se_especifico]]</f>
        <v>Paranã-Pastagem Nativa</v>
      </c>
    </row>
    <row r="57" spans="1:8" x14ac:dyDescent="0.25">
      <c r="A57" t="s">
        <v>55</v>
      </c>
      <c r="B57" t="s">
        <v>29</v>
      </c>
      <c r="C57" t="s">
        <v>57</v>
      </c>
      <c r="D57" s="7" t="s">
        <v>104</v>
      </c>
      <c r="E57" s="7" t="s">
        <v>80</v>
      </c>
      <c r="F57" s="2">
        <f>0.7/3*2</f>
        <v>0.46666666666666662</v>
      </c>
      <c r="G57" s="5">
        <f>SUMIF(Tabela2[gambiarra],Tabela2[[#This Row],[gambiarra]],Tabela2[%_preco])</f>
        <v>1.1666666666666665</v>
      </c>
      <c r="H57" t="str">
        <f>Tabela2[[#This Row],[usina]]&amp;"-"&amp;Tabela2[[#This Row],[grupo_atividade_se_especifico]]</f>
        <v>Paranã-Cerrado</v>
      </c>
    </row>
    <row r="58" spans="1:8" x14ac:dyDescent="0.25">
      <c r="A58" t="s">
        <v>58</v>
      </c>
      <c r="B58" t="s">
        <v>12</v>
      </c>
      <c r="C58" t="s">
        <v>54</v>
      </c>
      <c r="F58" s="2">
        <v>1</v>
      </c>
      <c r="G58" s="5">
        <f>SUMIF(Tabela2[gambiarra],Tabela2[[#This Row],[gambiarra]],Tabela2[%_preco])</f>
        <v>1</v>
      </c>
      <c r="H58" t="str">
        <f>Tabela2[[#This Row],[usina]]&amp;"-"&amp;Tabela2[[#This Row],[grupo_atividade_se_especifico]]</f>
        <v>Porteiras-Pastagem Formada</v>
      </c>
    </row>
    <row r="59" spans="1:8" x14ac:dyDescent="0.25">
      <c r="A59" t="s">
        <v>59</v>
      </c>
      <c r="B59" t="s">
        <v>12</v>
      </c>
      <c r="C59" t="s">
        <v>60</v>
      </c>
      <c r="F59" s="2">
        <f>1/3*2</f>
        <v>0.66666666666666663</v>
      </c>
      <c r="G59" s="5">
        <f>SUMIF(Tabela2[gambiarra],Tabela2[[#This Row],[gambiarra]],Tabela2[%_preco])</f>
        <v>1</v>
      </c>
      <c r="H59" t="str">
        <f>Tabela2[[#This Row],[usina]]&amp;"-"&amp;Tabela2[[#This Row],[grupo_atividade_se_especifico]]</f>
        <v>Porto Galeano-Pastagem Formada</v>
      </c>
    </row>
    <row r="60" spans="1:8" x14ac:dyDescent="0.25">
      <c r="A60" t="s">
        <v>59</v>
      </c>
      <c r="B60" t="s">
        <v>12</v>
      </c>
      <c r="C60" t="s">
        <v>61</v>
      </c>
      <c r="F60" s="2">
        <f>1/3</f>
        <v>0.33333333333333331</v>
      </c>
      <c r="G60" s="5">
        <f>SUMIF(Tabela2[gambiarra],Tabela2[[#This Row],[gambiarra]],Tabela2[%_preco])</f>
        <v>1</v>
      </c>
      <c r="H60" t="str">
        <f>Tabela2[[#This Row],[usina]]&amp;"-"&amp;Tabela2[[#This Row],[grupo_atividade_se_especifico]]</f>
        <v>Porto Galeano-Pastagem Formada</v>
      </c>
    </row>
    <row r="61" spans="1:8" x14ac:dyDescent="0.25">
      <c r="A61" t="s">
        <v>62</v>
      </c>
      <c r="B61" t="s">
        <v>31</v>
      </c>
      <c r="C61" t="s">
        <v>39</v>
      </c>
      <c r="F61" s="2">
        <v>2.5000000000000001E-2</v>
      </c>
      <c r="G61" s="5">
        <f>SUMIF(Tabela2[gambiarra],Tabela2[[#This Row],[gambiarra]],Tabela2[%_preco])</f>
        <v>0.05</v>
      </c>
      <c r="H61" t="str">
        <f>Tabela2[[#This Row],[usina]]&amp;"-"&amp;Tabela2[[#This Row],[grupo_atividade_se_especifico]]</f>
        <v>Santo Antônio-Florestas Plantadas</v>
      </c>
    </row>
    <row r="62" spans="1:8" x14ac:dyDescent="0.25">
      <c r="A62" t="s">
        <v>62</v>
      </c>
      <c r="B62" t="s">
        <v>31</v>
      </c>
      <c r="C62" t="s">
        <v>40</v>
      </c>
      <c r="F62" s="2">
        <v>2.5000000000000001E-2</v>
      </c>
      <c r="G62" s="5">
        <f>SUMIF(Tabela2[gambiarra],Tabela2[[#This Row],[gambiarra]],Tabela2[%_preco])</f>
        <v>0.05</v>
      </c>
      <c r="H62" t="str">
        <f>Tabela2[[#This Row],[usina]]&amp;"-"&amp;Tabela2[[#This Row],[grupo_atividade_se_especifico]]</f>
        <v>Santo Antônio-Florestas Plantadas</v>
      </c>
    </row>
    <row r="63" spans="1:8" x14ac:dyDescent="0.25">
      <c r="A63" t="s">
        <v>62</v>
      </c>
      <c r="B63" t="s">
        <v>10</v>
      </c>
      <c r="C63" t="s">
        <v>39</v>
      </c>
      <c r="F63" s="2">
        <v>0.25</v>
      </c>
      <c r="G63" s="5">
        <f>SUMIF(Tabela2[gambiarra],Tabela2[[#This Row],[gambiarra]],Tabela2[%_preco])</f>
        <v>0.5</v>
      </c>
      <c r="H63" t="str">
        <f>Tabela2[[#This Row],[usina]]&amp;"-"&amp;Tabela2[[#This Row],[grupo_atividade_se_especifico]]</f>
        <v>Santo Antônio-Grãos Diversos</v>
      </c>
    </row>
    <row r="64" spans="1:8" x14ac:dyDescent="0.25">
      <c r="A64" t="s">
        <v>62</v>
      </c>
      <c r="B64" t="s">
        <v>10</v>
      </c>
      <c r="C64" t="s">
        <v>40</v>
      </c>
      <c r="F64" s="2">
        <v>0.25</v>
      </c>
      <c r="G64" s="5">
        <f>SUMIF(Tabela2[gambiarra],Tabela2[[#This Row],[gambiarra]],Tabela2[%_preco])</f>
        <v>0.5</v>
      </c>
      <c r="H64" t="str">
        <f>Tabela2[[#This Row],[usina]]&amp;"-"&amp;Tabela2[[#This Row],[grupo_atividade_se_especifico]]</f>
        <v>Santo Antônio-Grãos Diversos</v>
      </c>
    </row>
    <row r="65" spans="1:8" x14ac:dyDescent="0.25">
      <c r="A65" t="s">
        <v>62</v>
      </c>
      <c r="B65" t="s">
        <v>12</v>
      </c>
      <c r="C65" t="s">
        <v>39</v>
      </c>
      <c r="F65" s="2">
        <v>0.22500000000000001</v>
      </c>
      <c r="G65" s="5">
        <f>SUMIF(Tabela2[gambiarra],Tabela2[[#This Row],[gambiarra]],Tabela2[%_preco])</f>
        <v>0.45</v>
      </c>
      <c r="H65" t="str">
        <f>Tabela2[[#This Row],[usina]]&amp;"-"&amp;Tabela2[[#This Row],[grupo_atividade_se_especifico]]</f>
        <v>Santo Antônio-Pastagem Formada</v>
      </c>
    </row>
    <row r="66" spans="1:8" x14ac:dyDescent="0.25">
      <c r="A66" t="s">
        <v>62</v>
      </c>
      <c r="B66" t="s">
        <v>12</v>
      </c>
      <c r="C66" t="s">
        <v>40</v>
      </c>
      <c r="F66" s="2">
        <v>0.22500000000000001</v>
      </c>
      <c r="G66" s="5">
        <f>SUMIF(Tabela2[gambiarra],Tabela2[[#This Row],[gambiarra]],Tabela2[%_preco])</f>
        <v>0.45</v>
      </c>
      <c r="H66" t="str">
        <f>Tabela2[[#This Row],[usina]]&amp;"-"&amp;Tabela2[[#This Row],[grupo_atividade_se_especifico]]</f>
        <v>Santo Antônio-Pastagem Formada</v>
      </c>
    </row>
    <row r="67" spans="1:8" x14ac:dyDescent="0.25">
      <c r="A67" t="s">
        <v>63</v>
      </c>
      <c r="B67" t="s">
        <v>31</v>
      </c>
      <c r="C67" t="s">
        <v>40</v>
      </c>
      <c r="F67" s="2">
        <v>0.1</v>
      </c>
      <c r="G67" s="5">
        <f>SUMIF(Tabela2[gambiarra],Tabela2[[#This Row],[gambiarra]],Tabela2[%_preco])</f>
        <v>0.1</v>
      </c>
      <c r="H67" t="str">
        <f>Tabela2[[#This Row],[usina]]&amp;"-"&amp;Tabela2[[#This Row],[grupo_atividade_se_especifico]]</f>
        <v>Saudade-Florestas Plantadas</v>
      </c>
    </row>
    <row r="68" spans="1:8" x14ac:dyDescent="0.25">
      <c r="A68" t="s">
        <v>63</v>
      </c>
      <c r="B68" t="s">
        <v>10</v>
      </c>
      <c r="C68" t="s">
        <v>40</v>
      </c>
      <c r="F68" s="2">
        <v>0.6</v>
      </c>
      <c r="G68" s="5">
        <f>SUMIF(Tabela2[gambiarra],Tabela2[[#This Row],[gambiarra]],Tabela2[%_preco])</f>
        <v>0.6</v>
      </c>
      <c r="H68" t="str">
        <f>Tabela2[[#This Row],[usina]]&amp;"-"&amp;Tabela2[[#This Row],[grupo_atividade_se_especifico]]</f>
        <v>Saudade-Grãos Diversos</v>
      </c>
    </row>
    <row r="69" spans="1:8" x14ac:dyDescent="0.25">
      <c r="A69" t="s">
        <v>63</v>
      </c>
      <c r="B69" t="s">
        <v>12</v>
      </c>
      <c r="C69" t="s">
        <v>40</v>
      </c>
      <c r="F69" s="2">
        <v>0.3</v>
      </c>
      <c r="G69" s="5">
        <f>SUMIF(Tabela2[gambiarra],Tabela2[[#This Row],[gambiarra]],Tabela2[%_preco])</f>
        <v>0.3</v>
      </c>
      <c r="H69" t="str">
        <f>Tabela2[[#This Row],[usina]]&amp;"-"&amp;Tabela2[[#This Row],[grupo_atividade_se_especifico]]</f>
        <v>Saudade-Pastagem Formada</v>
      </c>
    </row>
    <row r="70" spans="1:8" x14ac:dyDescent="0.25">
      <c r="A70" t="s">
        <v>64</v>
      </c>
      <c r="B70" t="s">
        <v>14</v>
      </c>
      <c r="C70" t="s">
        <v>65</v>
      </c>
      <c r="D70" s="7" t="s">
        <v>106</v>
      </c>
      <c r="E70" s="7" t="s">
        <v>78</v>
      </c>
      <c r="F70" s="2">
        <v>0.45</v>
      </c>
      <c r="G70" s="5">
        <f>SUMIF(Tabela2[gambiarra],Tabela2[[#This Row],[gambiarra]],Tabela2[%_preco])</f>
        <v>0.9</v>
      </c>
      <c r="H70" t="str">
        <f>Tabela2[[#This Row],[usina]]&amp;"-"&amp;Tabela2[[#This Row],[grupo_atividade_se_especifico]]</f>
        <v>Tabajara-Floresta Amazonica</v>
      </c>
    </row>
    <row r="71" spans="1:8" x14ac:dyDescent="0.25">
      <c r="A71" t="s">
        <v>64</v>
      </c>
      <c r="B71" t="s">
        <v>14</v>
      </c>
      <c r="C71" t="s">
        <v>66</v>
      </c>
      <c r="D71" s="7" t="s">
        <v>82</v>
      </c>
      <c r="E71" s="7" t="s">
        <v>80</v>
      </c>
      <c r="F71" s="2">
        <v>0.45</v>
      </c>
      <c r="G71" s="5">
        <f>SUMIF(Tabela2[gambiarra],Tabela2[[#This Row],[gambiarra]],Tabela2[%_preco])</f>
        <v>0.9</v>
      </c>
      <c r="H71" t="str">
        <f>Tabela2[[#This Row],[usina]]&amp;"-"&amp;Tabela2[[#This Row],[grupo_atividade_se_especifico]]</f>
        <v>Tabajara-Floresta Amazonica</v>
      </c>
    </row>
    <row r="72" spans="1:8" x14ac:dyDescent="0.25">
      <c r="A72" t="s">
        <v>64</v>
      </c>
      <c r="B72" t="s">
        <v>12</v>
      </c>
      <c r="C72" t="s">
        <v>67</v>
      </c>
      <c r="F72" s="2">
        <v>0.1</v>
      </c>
      <c r="G72" s="5">
        <f>SUMIF(Tabela2[gambiarra],Tabela2[[#This Row],[gambiarra]],Tabela2[%_preco])</f>
        <v>0.1</v>
      </c>
      <c r="H72" t="str">
        <f>Tabela2[[#This Row],[usina]]&amp;"-"&amp;Tabela2[[#This Row],[grupo_atividade_se_especifico]]</f>
        <v>Tabajara-Pastagem Formada</v>
      </c>
    </row>
    <row r="73" spans="1:8" x14ac:dyDescent="0.25">
      <c r="A73" t="s">
        <v>68</v>
      </c>
      <c r="B73" t="s">
        <v>31</v>
      </c>
      <c r="C73" t="s">
        <v>69</v>
      </c>
      <c r="F73" s="2">
        <v>0.7</v>
      </c>
      <c r="G73" s="5">
        <f>SUMIF(Tabela2[gambiarra],Tabela2[[#This Row],[gambiarra]],Tabela2[%_preco])</f>
        <v>0.7</v>
      </c>
      <c r="H73" t="str">
        <f>Tabela2[[#This Row],[usina]]&amp;"-"&amp;Tabela2[[#This Row],[grupo_atividade_se_especifico]]</f>
        <v>Telêmaco Borba-Florestas Plantadas</v>
      </c>
    </row>
    <row r="74" spans="1:8" x14ac:dyDescent="0.25">
      <c r="A74" t="s">
        <v>68</v>
      </c>
      <c r="B74" t="s">
        <v>10</v>
      </c>
      <c r="C74" t="s">
        <v>70</v>
      </c>
      <c r="D74" s="7" t="s">
        <v>107</v>
      </c>
      <c r="E74" s="7" t="s">
        <v>78</v>
      </c>
      <c r="F74" s="2">
        <v>0.05</v>
      </c>
      <c r="G74" s="5">
        <f>SUMIF(Tabela2[gambiarra],Tabela2[[#This Row],[gambiarra]],Tabela2[%_preco])</f>
        <v>0.15000000000000002</v>
      </c>
      <c r="H74" t="str">
        <f>Tabela2[[#This Row],[usina]]&amp;"-"&amp;Tabela2[[#This Row],[grupo_atividade_se_especifico]]</f>
        <v>Telêmaco Borba-Grãos Diversos</v>
      </c>
    </row>
    <row r="75" spans="1:8" x14ac:dyDescent="0.25">
      <c r="A75" t="s">
        <v>68</v>
      </c>
      <c r="B75" t="s">
        <v>10</v>
      </c>
      <c r="C75" t="s">
        <v>71</v>
      </c>
      <c r="D75" s="7" t="s">
        <v>283</v>
      </c>
      <c r="E75" s="7" t="s">
        <v>84</v>
      </c>
      <c r="F75" s="2">
        <v>2.5000000000000001E-2</v>
      </c>
      <c r="G75" s="5">
        <f>SUMIF(Tabela2[gambiarra],Tabela2[[#This Row],[gambiarra]],Tabela2[%_preco])</f>
        <v>0.15000000000000002</v>
      </c>
      <c r="H75" t="str">
        <f>Tabela2[[#This Row],[usina]]&amp;"-"&amp;Tabela2[[#This Row],[grupo_atividade_se_especifico]]</f>
        <v>Telêmaco Borba-Grãos Diversos</v>
      </c>
    </row>
    <row r="76" spans="1:8" x14ac:dyDescent="0.25">
      <c r="A76" t="s">
        <v>68</v>
      </c>
      <c r="B76" t="s">
        <v>10</v>
      </c>
      <c r="C76" t="s">
        <v>72</v>
      </c>
      <c r="D76" s="7" t="s">
        <v>283</v>
      </c>
      <c r="E76" s="7" t="s">
        <v>84</v>
      </c>
      <c r="F76" s="2">
        <v>2.5000000000000001E-2</v>
      </c>
      <c r="G76" s="5">
        <f>SUMIF(Tabela2[gambiarra],Tabela2[[#This Row],[gambiarra]],Tabela2[%_preco])</f>
        <v>0.15000000000000002</v>
      </c>
      <c r="H76" t="str">
        <f>Tabela2[[#This Row],[usina]]&amp;"-"&amp;Tabela2[[#This Row],[grupo_atividade_se_especifico]]</f>
        <v>Telêmaco Borba-Grãos Diversos</v>
      </c>
    </row>
    <row r="77" spans="1:8" x14ac:dyDescent="0.25">
      <c r="A77" t="s">
        <v>68</v>
      </c>
      <c r="B77" t="s">
        <v>12</v>
      </c>
      <c r="C77" t="s">
        <v>72</v>
      </c>
      <c r="F77" s="2">
        <v>0.2</v>
      </c>
      <c r="G77" s="5">
        <f>SUMIF(Tabela2[gambiarra],Tabela2[[#This Row],[gambiarra]],Tabela2[%_preco])</f>
        <v>0.2</v>
      </c>
      <c r="H77" t="str">
        <f>Tabela2[[#This Row],[usina]]&amp;"-"&amp;Tabela2[[#This Row],[grupo_atividade_se_especifico]]</f>
        <v>Telêmaco Borba-Pastagem Formada</v>
      </c>
    </row>
    <row r="78" spans="1:8" x14ac:dyDescent="0.25">
      <c r="A78" t="s">
        <v>68</v>
      </c>
      <c r="B78" t="s">
        <v>10</v>
      </c>
      <c r="C78" t="s">
        <v>70</v>
      </c>
      <c r="D78" s="7" t="s">
        <v>105</v>
      </c>
      <c r="E78" s="7" t="s">
        <v>80</v>
      </c>
      <c r="F78" s="2">
        <v>0.05</v>
      </c>
      <c r="G78" s="5">
        <f>SUMIF(Tabela2[gambiarra],Tabela2[[#This Row],[gambiarra]],Tabela2[%_preco])</f>
        <v>0.15000000000000002</v>
      </c>
      <c r="H78" t="str">
        <f>Tabela2[[#This Row],[usina]]&amp;"-"&amp;Tabela2[[#This Row],[grupo_atividade_se_especifico]]</f>
        <v>Telêmaco Borba-Grãos Diversos</v>
      </c>
    </row>
  </sheetData>
  <conditionalFormatting sqref="G2:G78">
    <cfRule type="cellIs" dxfId="7" priority="7" operator="notEqual">
      <formula>1</formula>
    </cfRule>
  </conditionalFormatting>
  <conditionalFormatting sqref="G3">
    <cfRule type="cellIs" dxfId="6" priority="6" operator="notEqual">
      <formula>1</formula>
    </cfRule>
  </conditionalFormatting>
  <conditionalFormatting sqref="G73:G74">
    <cfRule type="cellIs" dxfId="5" priority="5" operator="notEqual">
      <formula>1</formula>
    </cfRule>
  </conditionalFormatting>
  <conditionalFormatting sqref="G75">
    <cfRule type="cellIs" dxfId="4" priority="4" operator="notEqual">
      <formula>1</formula>
    </cfRule>
  </conditionalFormatting>
  <conditionalFormatting sqref="G76">
    <cfRule type="cellIs" dxfId="3" priority="3" operator="notEqual">
      <formula>1</formula>
    </cfRule>
  </conditionalFormatting>
  <conditionalFormatting sqref="G77">
    <cfRule type="cellIs" dxfId="2" priority="2" operator="notEqual">
      <formula>1</formula>
    </cfRule>
  </conditionalFormatting>
  <conditionalFormatting sqref="G78">
    <cfRule type="cellIs" dxfId="1" priority="1" operator="notEqual">
      <formula>1</formula>
    </cfRule>
  </conditionalFormatting>
  <dataValidations count="3">
    <dataValidation type="list" allowBlank="1" showInputMessage="1" showErrorMessage="1" sqref="A2:A78">
      <formula1>INDIRECT("T_Usinas[usina]")</formula1>
    </dataValidation>
    <dataValidation type="list" allowBlank="1" showInputMessage="1" showErrorMessage="1" sqref="B2:B78">
      <formula1>INDIRECT("T_Grupos[grupo]")</formula1>
    </dataValidation>
    <dataValidation type="list" allowBlank="1" showInputMessage="1" showErrorMessage="1" sqref="C2:C78">
      <formula1>INDIRECT("T_Municipios[municipio_fnp]")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B3" sqref="B3"/>
    </sheetView>
  </sheetViews>
  <sheetFormatPr defaultRowHeight="15" x14ac:dyDescent="0.25"/>
  <cols>
    <col min="1" max="1" width="23.28515625" customWidth="1"/>
    <col min="2" max="2" width="33.85546875" customWidth="1"/>
    <col min="3" max="3" width="18" bestFit="1" customWidth="1"/>
    <col min="4" max="4" width="21.140625" customWidth="1"/>
    <col min="5" max="5" width="30.7109375" customWidth="1"/>
    <col min="6" max="6" width="25" customWidth="1"/>
    <col min="7" max="7" width="26.42578125" customWidth="1"/>
  </cols>
  <sheetData>
    <row r="1" spans="1:8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s="4" t="s">
        <v>77</v>
      </c>
      <c r="G1" t="s">
        <v>847</v>
      </c>
      <c r="H1" t="s">
        <v>848</v>
      </c>
    </row>
    <row r="2" spans="1:8" x14ac:dyDescent="0.25">
      <c r="A2" t="s">
        <v>6</v>
      </c>
      <c r="B2" s="2">
        <v>0.375</v>
      </c>
      <c r="C2" t="s">
        <v>10</v>
      </c>
      <c r="D2" t="s">
        <v>78</v>
      </c>
      <c r="E2" t="s">
        <v>79</v>
      </c>
      <c r="F2" s="2">
        <f>SUMIF(Tabela1[usina],Tabela1[[#This Row],[usina]],Tabela1[%_uso_e_cobertura])</f>
        <v>0.99999999999999989</v>
      </c>
    </row>
    <row r="3" spans="1:8" x14ac:dyDescent="0.25">
      <c r="A3" t="s">
        <v>6</v>
      </c>
      <c r="B3" s="2">
        <v>0.375</v>
      </c>
      <c r="C3" t="s">
        <v>10</v>
      </c>
      <c r="D3" t="s">
        <v>80</v>
      </c>
      <c r="E3" t="s">
        <v>81</v>
      </c>
      <c r="F3" s="2">
        <f>SUMIF(Tabela1[usina],Tabela1[[#This Row],[usina]],Tabela1[%_uso_e_cobertura])</f>
        <v>0.99999999999999989</v>
      </c>
    </row>
    <row r="4" spans="1:8" x14ac:dyDescent="0.25">
      <c r="A4" t="s">
        <v>6</v>
      </c>
      <c r="B4" s="2">
        <v>7.4999999999999997E-2</v>
      </c>
      <c r="C4" t="s">
        <v>12</v>
      </c>
      <c r="D4" t="s">
        <v>78</v>
      </c>
      <c r="E4" t="s">
        <v>82</v>
      </c>
      <c r="F4" s="2">
        <f>SUMIF(Tabela1[usina],Tabela1[[#This Row],[usina]],Tabela1[%_uso_e_cobertura])</f>
        <v>0.99999999999999989</v>
      </c>
    </row>
    <row r="5" spans="1:8" x14ac:dyDescent="0.25">
      <c r="A5" t="s">
        <v>6</v>
      </c>
      <c r="B5" s="2">
        <v>7.4999999999999997E-2</v>
      </c>
      <c r="C5" t="s">
        <v>12</v>
      </c>
      <c r="D5" t="s">
        <v>80</v>
      </c>
      <c r="E5" t="s">
        <v>83</v>
      </c>
      <c r="F5" s="2">
        <f>SUMIF(Tabela1[usina],Tabela1[[#This Row],[usina]],Tabela1[%_uso_e_cobertura])</f>
        <v>0.99999999999999989</v>
      </c>
    </row>
    <row r="6" spans="1:8" x14ac:dyDescent="0.25">
      <c r="A6" t="s">
        <v>6</v>
      </c>
      <c r="B6" s="2">
        <v>0.1</v>
      </c>
      <c r="C6" t="s">
        <v>7</v>
      </c>
      <c r="D6" t="s">
        <v>84</v>
      </c>
      <c r="F6" s="2">
        <f>SUMIF(Tabela1[usina],Tabela1[[#This Row],[usina]],Tabela1[%_uso_e_cobertura])</f>
        <v>0.99999999999999989</v>
      </c>
    </row>
    <row r="7" spans="1:8" x14ac:dyDescent="0.25">
      <c r="A7" t="s">
        <v>13</v>
      </c>
      <c r="B7" s="2">
        <v>0.4</v>
      </c>
      <c r="C7" t="s">
        <v>14</v>
      </c>
      <c r="D7" s="6" t="s">
        <v>84</v>
      </c>
      <c r="E7" s="6" t="s">
        <v>846</v>
      </c>
      <c r="F7" s="2">
        <f>SUMIF(Tabela1[usina],Tabela1[[#This Row],[usina]],Tabela1[%_uso_e_cobertura])</f>
        <v>1</v>
      </c>
    </row>
    <row r="8" spans="1:8" x14ac:dyDescent="0.25">
      <c r="A8" t="s">
        <v>13</v>
      </c>
      <c r="B8" s="2">
        <v>0.02</v>
      </c>
      <c r="C8" t="s">
        <v>16</v>
      </c>
      <c r="D8" t="s">
        <v>84</v>
      </c>
      <c r="E8" t="s">
        <v>85</v>
      </c>
      <c r="F8" s="2">
        <f>SUMIF(Tabela1[usina],Tabela1[[#This Row],[usina]],Tabela1[%_uso_e_cobertura])</f>
        <v>1</v>
      </c>
    </row>
    <row r="9" spans="1:8" x14ac:dyDescent="0.25">
      <c r="A9" t="s">
        <v>13</v>
      </c>
      <c r="B9" s="2">
        <v>0.14499999999999999</v>
      </c>
      <c r="C9" t="s">
        <v>12</v>
      </c>
      <c r="D9" t="s">
        <v>78</v>
      </c>
      <c r="E9" t="s">
        <v>86</v>
      </c>
      <c r="F9" s="2">
        <f>SUMIF(Tabela1[usina],Tabela1[[#This Row],[usina]],Tabela1[%_uso_e_cobertura])</f>
        <v>1</v>
      </c>
    </row>
    <row r="10" spans="1:8" x14ac:dyDescent="0.25">
      <c r="A10" t="s">
        <v>13</v>
      </c>
      <c r="B10" s="2">
        <v>0.14499999999999999</v>
      </c>
      <c r="C10" t="s">
        <v>12</v>
      </c>
      <c r="D10" t="s">
        <v>80</v>
      </c>
      <c r="E10" t="s">
        <v>87</v>
      </c>
      <c r="F10" s="2">
        <f>SUMIF(Tabela1[usina],Tabela1[[#This Row],[usina]],Tabela1[%_uso_e_cobertura])</f>
        <v>1</v>
      </c>
    </row>
    <row r="11" spans="1:8" x14ac:dyDescent="0.25">
      <c r="A11" t="s">
        <v>13</v>
      </c>
      <c r="B11" s="2">
        <v>0.14499999999999999</v>
      </c>
      <c r="C11" t="s">
        <v>18</v>
      </c>
      <c r="D11" t="s">
        <v>78</v>
      </c>
      <c r="E11" t="s">
        <v>88</v>
      </c>
      <c r="F11" s="2">
        <f>SUMIF(Tabela1[usina],Tabela1[[#This Row],[usina]],Tabela1[%_uso_e_cobertura])</f>
        <v>1</v>
      </c>
    </row>
    <row r="12" spans="1:8" x14ac:dyDescent="0.25">
      <c r="A12" t="s">
        <v>13</v>
      </c>
      <c r="B12" s="2">
        <v>0.14499999999999999</v>
      </c>
      <c r="C12" t="s">
        <v>18</v>
      </c>
      <c r="D12" t="s">
        <v>80</v>
      </c>
      <c r="E12" t="s">
        <v>89</v>
      </c>
      <c r="F12" s="2">
        <f>SUMIF(Tabela1[usina],Tabela1[[#This Row],[usina]],Tabela1[%_uso_e_cobertura])</f>
        <v>1</v>
      </c>
    </row>
    <row r="13" spans="1:8" x14ac:dyDescent="0.25">
      <c r="A13" t="s">
        <v>20</v>
      </c>
      <c r="B13" s="2">
        <v>0.6</v>
      </c>
      <c r="C13" t="s">
        <v>12</v>
      </c>
      <c r="D13" t="s">
        <v>84</v>
      </c>
      <c r="F13" s="2">
        <f>SUMIF(Tabela1[usina],Tabela1[[#This Row],[usina]],Tabela1[%_uso_e_cobertura])</f>
        <v>1</v>
      </c>
    </row>
    <row r="14" spans="1:8" x14ac:dyDescent="0.25">
      <c r="A14" t="s">
        <v>20</v>
      </c>
      <c r="B14" s="2">
        <v>0.4</v>
      </c>
      <c r="C14" t="s">
        <v>10</v>
      </c>
      <c r="D14" t="s">
        <v>78</v>
      </c>
      <c r="E14" t="s">
        <v>90</v>
      </c>
      <c r="F14" s="2">
        <f>SUMIF(Tabela1[usina],Tabela1[[#This Row],[usina]],Tabela1[%_uso_e_cobertura])</f>
        <v>1</v>
      </c>
    </row>
    <row r="15" spans="1:8" x14ac:dyDescent="0.25">
      <c r="A15" t="s">
        <v>23</v>
      </c>
      <c r="B15" s="2">
        <v>0.15</v>
      </c>
      <c r="C15" t="s">
        <v>14</v>
      </c>
      <c r="D15" t="s">
        <v>84</v>
      </c>
      <c r="F15" s="2">
        <f>SUMIF(Tabela1[usina],Tabela1[[#This Row],[usina]],Tabela1[%_uso_e_cobertura])</f>
        <v>1</v>
      </c>
    </row>
    <row r="16" spans="1:8" x14ac:dyDescent="0.25">
      <c r="A16" t="s">
        <v>23</v>
      </c>
      <c r="B16" s="2">
        <v>0.85</v>
      </c>
      <c r="C16" t="s">
        <v>12</v>
      </c>
      <c r="D16" t="s">
        <v>84</v>
      </c>
      <c r="F16" s="2">
        <f>SUMIF(Tabela1[usina],Tabela1[[#This Row],[usina]],Tabela1[%_uso_e_cobertura])</f>
        <v>1</v>
      </c>
    </row>
    <row r="17" spans="1:7" x14ac:dyDescent="0.25">
      <c r="A17" t="s">
        <v>25</v>
      </c>
      <c r="B17" s="2">
        <v>7.4999999999999997E-2</v>
      </c>
      <c r="C17" t="s">
        <v>7</v>
      </c>
      <c r="D17" t="s">
        <v>84</v>
      </c>
      <c r="F17" s="2">
        <f>SUMIF(Tabela1[usina],Tabela1[[#This Row],[usina]],Tabela1[%_uso_e_cobertura])</f>
        <v>0.99999999999999989</v>
      </c>
    </row>
    <row r="18" spans="1:7" x14ac:dyDescent="0.25">
      <c r="A18" t="s">
        <v>25</v>
      </c>
      <c r="B18" s="2">
        <v>7.4999999999999997E-2</v>
      </c>
      <c r="C18" t="s">
        <v>7</v>
      </c>
      <c r="D18" t="s">
        <v>84</v>
      </c>
      <c r="F18" s="2">
        <f>SUMIF(Tabela1[usina],Tabela1[[#This Row],[usina]],Tabela1[%_uso_e_cobertura])</f>
        <v>0.99999999999999989</v>
      </c>
    </row>
    <row r="19" spans="1:7" x14ac:dyDescent="0.25">
      <c r="A19" t="s">
        <v>25</v>
      </c>
      <c r="B19" s="2">
        <v>0.1125</v>
      </c>
      <c r="C19" t="s">
        <v>10</v>
      </c>
      <c r="D19" t="s">
        <v>78</v>
      </c>
      <c r="E19" t="s">
        <v>79</v>
      </c>
      <c r="F19" s="2">
        <f>SUMIF(Tabela1[usina],Tabela1[[#This Row],[usina]],Tabela1[%_uso_e_cobertura])</f>
        <v>0.99999999999999989</v>
      </c>
    </row>
    <row r="20" spans="1:7" x14ac:dyDescent="0.25">
      <c r="A20" t="s">
        <v>25</v>
      </c>
      <c r="B20" s="2">
        <v>0.1125</v>
      </c>
      <c r="C20" t="s">
        <v>10</v>
      </c>
      <c r="D20" t="s">
        <v>80</v>
      </c>
      <c r="E20" s="7" t="s">
        <v>81</v>
      </c>
      <c r="F20" s="2">
        <f>SUMIF(Tabela1[usina],Tabela1[[#This Row],[usina]],Tabela1[%_uso_e_cobertura])</f>
        <v>0.99999999999999989</v>
      </c>
      <c r="G20" s="7" t="s">
        <v>79</v>
      </c>
    </row>
    <row r="21" spans="1:7" x14ac:dyDescent="0.25">
      <c r="A21" t="s">
        <v>25</v>
      </c>
      <c r="B21" s="2">
        <v>0.1125</v>
      </c>
      <c r="C21" t="s">
        <v>10</v>
      </c>
      <c r="D21" t="s">
        <v>78</v>
      </c>
      <c r="E21" t="s">
        <v>91</v>
      </c>
      <c r="F21" s="2">
        <f>SUMIF(Tabela1[usina],Tabela1[[#This Row],[usina]],Tabela1[%_uso_e_cobertura])</f>
        <v>0.99999999999999989</v>
      </c>
    </row>
    <row r="22" spans="1:7" x14ac:dyDescent="0.25">
      <c r="A22" t="s">
        <v>25</v>
      </c>
      <c r="B22" s="2">
        <v>0.1125</v>
      </c>
      <c r="C22" t="s">
        <v>10</v>
      </c>
      <c r="D22" t="s">
        <v>80</v>
      </c>
      <c r="E22" t="s">
        <v>92</v>
      </c>
      <c r="F22" s="2">
        <f>SUMIF(Tabela1[usina],Tabela1[[#This Row],[usina]],Tabela1[%_uso_e_cobertura])</f>
        <v>0.99999999999999989</v>
      </c>
    </row>
    <row r="23" spans="1:7" x14ac:dyDescent="0.25">
      <c r="A23" t="s">
        <v>25</v>
      </c>
      <c r="B23" s="2">
        <v>0.1</v>
      </c>
      <c r="C23" t="s">
        <v>12</v>
      </c>
      <c r="D23" t="s">
        <v>78</v>
      </c>
      <c r="E23" t="s">
        <v>82</v>
      </c>
      <c r="F23" s="2">
        <f>SUMIF(Tabela1[usina],Tabela1[[#This Row],[usina]],Tabela1[%_uso_e_cobertura])</f>
        <v>0.99999999999999989</v>
      </c>
    </row>
    <row r="24" spans="1:7" x14ac:dyDescent="0.25">
      <c r="A24" t="s">
        <v>25</v>
      </c>
      <c r="B24" s="2">
        <v>0.2</v>
      </c>
      <c r="C24" t="s">
        <v>12</v>
      </c>
      <c r="D24" t="s">
        <v>80</v>
      </c>
      <c r="E24" t="s">
        <v>83</v>
      </c>
      <c r="F24" s="2">
        <f>SUMIF(Tabela1[usina],Tabela1[[#This Row],[usina]],Tabela1[%_uso_e_cobertura])</f>
        <v>0.99999999999999989</v>
      </c>
    </row>
    <row r="25" spans="1:7" x14ac:dyDescent="0.25">
      <c r="A25" t="s">
        <v>25</v>
      </c>
      <c r="B25" s="2">
        <v>0.1</v>
      </c>
      <c r="C25" t="s">
        <v>12</v>
      </c>
      <c r="D25" t="s">
        <v>78</v>
      </c>
      <c r="E25" t="s">
        <v>93</v>
      </c>
      <c r="F25" s="2">
        <f>SUMIF(Tabela1[usina],Tabela1[[#This Row],[usina]],Tabela1[%_uso_e_cobertura])</f>
        <v>0.99999999999999989</v>
      </c>
    </row>
    <row r="26" spans="1:7" x14ac:dyDescent="0.25">
      <c r="A26" t="s">
        <v>27</v>
      </c>
      <c r="B26" s="2">
        <v>0.2</v>
      </c>
      <c r="C26" t="s">
        <v>10</v>
      </c>
      <c r="D26" t="s">
        <v>84</v>
      </c>
      <c r="F26" s="2">
        <f>SUMIF(Tabela1[usina],Tabela1[[#This Row],[usina]],Tabela1[%_uso_e_cobertura])</f>
        <v>1</v>
      </c>
    </row>
    <row r="27" spans="1:7" x14ac:dyDescent="0.25">
      <c r="A27" t="s">
        <v>27</v>
      </c>
      <c r="B27" s="2">
        <v>0.4</v>
      </c>
      <c r="C27" t="s">
        <v>12</v>
      </c>
      <c r="D27" t="s">
        <v>78</v>
      </c>
      <c r="E27" t="s">
        <v>93</v>
      </c>
      <c r="F27" s="2">
        <f>SUMIF(Tabela1[usina],Tabela1[[#This Row],[usina]],Tabela1[%_uso_e_cobertura])</f>
        <v>1</v>
      </c>
    </row>
    <row r="28" spans="1:7" x14ac:dyDescent="0.25">
      <c r="A28" t="s">
        <v>27</v>
      </c>
      <c r="B28" s="2">
        <v>0.2</v>
      </c>
      <c r="C28" t="s">
        <v>12</v>
      </c>
      <c r="D28" t="s">
        <v>80</v>
      </c>
      <c r="E28" t="s">
        <v>83</v>
      </c>
      <c r="F28" s="2">
        <f>SUMIF(Tabela1[usina],Tabela1[[#This Row],[usina]],Tabela1[%_uso_e_cobertura])</f>
        <v>1</v>
      </c>
    </row>
    <row r="29" spans="1:7" x14ac:dyDescent="0.25">
      <c r="A29" t="s">
        <v>27</v>
      </c>
      <c r="B29" s="2">
        <v>0.1</v>
      </c>
      <c r="C29" t="s">
        <v>29</v>
      </c>
      <c r="D29" t="s">
        <v>78</v>
      </c>
      <c r="E29" t="s">
        <v>94</v>
      </c>
      <c r="F29" s="2">
        <f>SUMIF(Tabela1[usina],Tabela1[[#This Row],[usina]],Tabela1[%_uso_e_cobertura])</f>
        <v>1</v>
      </c>
    </row>
    <row r="30" spans="1:7" x14ac:dyDescent="0.25">
      <c r="A30" t="s">
        <v>27</v>
      </c>
      <c r="B30" s="2">
        <v>0.1</v>
      </c>
      <c r="C30" t="s">
        <v>29</v>
      </c>
      <c r="D30" t="s">
        <v>80</v>
      </c>
      <c r="E30" t="s">
        <v>95</v>
      </c>
      <c r="F30" s="2">
        <f>SUMIF(Tabela1[usina],Tabela1[[#This Row],[usina]],Tabela1[%_uso_e_cobertura])</f>
        <v>1</v>
      </c>
    </row>
    <row r="31" spans="1:7" x14ac:dyDescent="0.25">
      <c r="A31" t="s">
        <v>30</v>
      </c>
      <c r="B31" s="2">
        <v>0.05</v>
      </c>
      <c r="C31" t="s">
        <v>31</v>
      </c>
      <c r="D31" t="s">
        <v>84</v>
      </c>
      <c r="F31" s="2">
        <f>SUMIF(Tabela1[usina],Tabela1[[#This Row],[usina]],Tabela1[%_uso_e_cobertura])</f>
        <v>1</v>
      </c>
    </row>
    <row r="32" spans="1:7" x14ac:dyDescent="0.25">
      <c r="A32" t="s">
        <v>30</v>
      </c>
      <c r="B32" s="2">
        <v>0.35</v>
      </c>
      <c r="C32" t="s">
        <v>10</v>
      </c>
      <c r="D32" t="s">
        <v>78</v>
      </c>
      <c r="E32" t="s">
        <v>79</v>
      </c>
      <c r="F32" s="2">
        <f>SUMIF(Tabela1[usina],Tabela1[[#This Row],[usina]],Tabela1[%_uso_e_cobertura])</f>
        <v>1</v>
      </c>
    </row>
    <row r="33" spans="1:6" x14ac:dyDescent="0.25">
      <c r="A33" t="s">
        <v>30</v>
      </c>
      <c r="B33" s="2">
        <v>0.35</v>
      </c>
      <c r="C33" t="s">
        <v>10</v>
      </c>
      <c r="D33" t="s">
        <v>80</v>
      </c>
      <c r="E33" t="s">
        <v>81</v>
      </c>
      <c r="F33" s="2">
        <f>SUMIF(Tabela1[usina],Tabela1[[#This Row],[usina]],Tabela1[%_uso_e_cobertura])</f>
        <v>1</v>
      </c>
    </row>
    <row r="34" spans="1:6" x14ac:dyDescent="0.25">
      <c r="A34" t="s">
        <v>30</v>
      </c>
      <c r="B34" s="2">
        <v>0.125</v>
      </c>
      <c r="C34" t="s">
        <v>12</v>
      </c>
      <c r="D34" t="s">
        <v>78</v>
      </c>
      <c r="E34" t="s">
        <v>82</v>
      </c>
      <c r="F34" s="2">
        <f>SUMIF(Tabela1[usina],Tabela1[[#This Row],[usina]],Tabela1[%_uso_e_cobertura])</f>
        <v>1</v>
      </c>
    </row>
    <row r="35" spans="1:6" x14ac:dyDescent="0.25">
      <c r="A35" t="s">
        <v>30</v>
      </c>
      <c r="B35" s="2">
        <v>0.125</v>
      </c>
      <c r="C35" t="s">
        <v>12</v>
      </c>
      <c r="D35" t="s">
        <v>80</v>
      </c>
      <c r="E35" t="s">
        <v>83</v>
      </c>
      <c r="F35" s="2">
        <f>SUMIF(Tabela1[usina],Tabela1[[#This Row],[usina]],Tabela1[%_uso_e_cobertura])</f>
        <v>1</v>
      </c>
    </row>
    <row r="36" spans="1:6" x14ac:dyDescent="0.25">
      <c r="A36" t="s">
        <v>32</v>
      </c>
      <c r="B36" s="2">
        <v>0.3</v>
      </c>
      <c r="C36" t="s">
        <v>33</v>
      </c>
      <c r="D36" t="s">
        <v>84</v>
      </c>
      <c r="E36" t="s">
        <v>96</v>
      </c>
      <c r="F36" s="2">
        <f>SUMIF(Tabela1[usina],Tabela1[[#This Row],[usina]],Tabela1[%_uso_e_cobertura])</f>
        <v>1</v>
      </c>
    </row>
    <row r="37" spans="1:6" x14ac:dyDescent="0.25">
      <c r="A37" t="s">
        <v>32</v>
      </c>
      <c r="B37" s="2">
        <v>0.4</v>
      </c>
      <c r="C37" t="s">
        <v>12</v>
      </c>
      <c r="D37" t="s">
        <v>84</v>
      </c>
      <c r="F37" s="2">
        <f>SUMIF(Tabela1[usina],Tabela1[[#This Row],[usina]],Tabela1[%_uso_e_cobertura])</f>
        <v>1</v>
      </c>
    </row>
    <row r="38" spans="1:6" x14ac:dyDescent="0.25">
      <c r="A38" t="s">
        <v>32</v>
      </c>
      <c r="B38" s="2">
        <v>0.3</v>
      </c>
      <c r="C38" t="s">
        <v>35</v>
      </c>
      <c r="D38" t="s">
        <v>78</v>
      </c>
      <c r="E38" t="s">
        <v>97</v>
      </c>
      <c r="F38" s="2">
        <f>SUMIF(Tabela1[usina],Tabela1[[#This Row],[usina]],Tabela1[%_uso_e_cobertura])</f>
        <v>1</v>
      </c>
    </row>
    <row r="39" spans="1:6" x14ac:dyDescent="0.25">
      <c r="A39" t="s">
        <v>37</v>
      </c>
      <c r="B39" s="2">
        <v>0.1</v>
      </c>
      <c r="C39" t="s">
        <v>31</v>
      </c>
      <c r="D39" t="s">
        <v>84</v>
      </c>
      <c r="F39" s="2">
        <f>SUMIF(Tabela1[usina],Tabela1[[#This Row],[usina]],Tabela1[%_uso_e_cobertura])</f>
        <v>1</v>
      </c>
    </row>
    <row r="40" spans="1:6" x14ac:dyDescent="0.25">
      <c r="A40" t="s">
        <v>37</v>
      </c>
      <c r="B40" s="2">
        <v>0.45</v>
      </c>
      <c r="C40" t="s">
        <v>10</v>
      </c>
      <c r="D40" t="s">
        <v>78</v>
      </c>
      <c r="E40" t="s">
        <v>79</v>
      </c>
      <c r="F40" s="2">
        <f>SUMIF(Tabela1[usina],Tabela1[[#This Row],[usina]],Tabela1[%_uso_e_cobertura])</f>
        <v>1</v>
      </c>
    </row>
    <row r="41" spans="1:6" x14ac:dyDescent="0.25">
      <c r="A41" t="s">
        <v>37</v>
      </c>
      <c r="B41" s="2">
        <v>0.45</v>
      </c>
      <c r="C41" t="s">
        <v>10</v>
      </c>
      <c r="D41" t="s">
        <v>80</v>
      </c>
      <c r="E41" t="s">
        <v>81</v>
      </c>
      <c r="F41" s="2">
        <f>SUMIF(Tabela1[usina],Tabela1[[#This Row],[usina]],Tabela1[%_uso_e_cobertura])</f>
        <v>1</v>
      </c>
    </row>
    <row r="42" spans="1:6" x14ac:dyDescent="0.25">
      <c r="A42" t="s">
        <v>38</v>
      </c>
      <c r="B42" s="2">
        <v>0.1</v>
      </c>
      <c r="C42" t="s">
        <v>31</v>
      </c>
      <c r="D42" t="s">
        <v>84</v>
      </c>
      <c r="F42" s="2">
        <f>SUMIF(Tabela1[usina],Tabela1[[#This Row],[usina]],Tabela1[%_uso_e_cobertura])</f>
        <v>1</v>
      </c>
    </row>
    <row r="43" spans="1:6" x14ac:dyDescent="0.25">
      <c r="A43" t="s">
        <v>38</v>
      </c>
      <c r="B43" s="2">
        <v>0.35</v>
      </c>
      <c r="C43" t="s">
        <v>10</v>
      </c>
      <c r="D43" t="s">
        <v>78</v>
      </c>
      <c r="E43" t="s">
        <v>98</v>
      </c>
      <c r="F43" s="2">
        <f>SUMIF(Tabela1[usina],Tabela1[[#This Row],[usina]],Tabela1[%_uso_e_cobertura])</f>
        <v>1</v>
      </c>
    </row>
    <row r="44" spans="1:6" x14ac:dyDescent="0.25">
      <c r="A44" t="s">
        <v>38</v>
      </c>
      <c r="B44" s="2">
        <v>0.35</v>
      </c>
      <c r="C44" t="s">
        <v>10</v>
      </c>
      <c r="D44" t="s">
        <v>80</v>
      </c>
      <c r="F44" s="2">
        <f>SUMIF(Tabela1[usina],Tabela1[[#This Row],[usina]],Tabela1[%_uso_e_cobertura])</f>
        <v>1</v>
      </c>
    </row>
    <row r="45" spans="1:6" x14ac:dyDescent="0.25">
      <c r="A45" t="s">
        <v>38</v>
      </c>
      <c r="B45" s="2">
        <v>0.2</v>
      </c>
      <c r="C45" t="s">
        <v>12</v>
      </c>
      <c r="D45" t="s">
        <v>84</v>
      </c>
      <c r="F45" s="2">
        <f>SUMIF(Tabela1[usina],Tabela1[[#This Row],[usina]],Tabela1[%_uso_e_cobertura])</f>
        <v>1</v>
      </c>
    </row>
    <row r="46" spans="1:6" x14ac:dyDescent="0.25">
      <c r="A46" t="s">
        <v>41</v>
      </c>
      <c r="B46" s="2">
        <v>0.7</v>
      </c>
      <c r="C46" t="s">
        <v>12</v>
      </c>
      <c r="D46" t="s">
        <v>84</v>
      </c>
      <c r="F46" s="2">
        <f>SUMIF(Tabela1[usina],Tabela1[[#This Row],[usina]],Tabela1[%_uso_e_cobertura])</f>
        <v>1</v>
      </c>
    </row>
    <row r="47" spans="1:6" x14ac:dyDescent="0.25">
      <c r="A47" t="s">
        <v>41</v>
      </c>
      <c r="B47" s="2">
        <v>0.3</v>
      </c>
      <c r="C47" t="s">
        <v>43</v>
      </c>
      <c r="D47" t="s">
        <v>84</v>
      </c>
      <c r="F47" s="2">
        <f>SUMIF(Tabela1[usina],Tabela1[[#This Row],[usina]],Tabela1[%_uso_e_cobertura])</f>
        <v>1</v>
      </c>
    </row>
    <row r="48" spans="1:6" x14ac:dyDescent="0.25">
      <c r="A48" t="s">
        <v>45</v>
      </c>
      <c r="B48" s="2">
        <v>0.36499999999999999</v>
      </c>
      <c r="C48" t="s">
        <v>10</v>
      </c>
      <c r="D48" t="s">
        <v>78</v>
      </c>
      <c r="E48" t="s">
        <v>98</v>
      </c>
      <c r="F48" s="2">
        <f>SUMIF(Tabela1[usina],Tabela1[[#This Row],[usina]],Tabela1[%_uso_e_cobertura])</f>
        <v>1</v>
      </c>
    </row>
    <row r="49" spans="1:6" x14ac:dyDescent="0.25">
      <c r="A49" t="s">
        <v>45</v>
      </c>
      <c r="B49" s="2">
        <v>0.36499999999999999</v>
      </c>
      <c r="C49" t="s">
        <v>10</v>
      </c>
      <c r="D49" t="s">
        <v>80</v>
      </c>
      <c r="F49" s="2">
        <f>SUMIF(Tabela1[usina],Tabela1[[#This Row],[usina]],Tabela1[%_uso_e_cobertura])</f>
        <v>1</v>
      </c>
    </row>
    <row r="50" spans="1:6" x14ac:dyDescent="0.25">
      <c r="A50" t="s">
        <v>45</v>
      </c>
      <c r="B50" s="2">
        <v>0.251</v>
      </c>
      <c r="C50" t="s">
        <v>12</v>
      </c>
      <c r="D50" t="s">
        <v>84</v>
      </c>
      <c r="F50" s="2">
        <f>SUMIF(Tabela1[usina],Tabela1[[#This Row],[usina]],Tabela1[%_uso_e_cobertura])</f>
        <v>1</v>
      </c>
    </row>
    <row r="51" spans="1:6" x14ac:dyDescent="0.25">
      <c r="A51" t="s">
        <v>45</v>
      </c>
      <c r="B51" s="2">
        <v>1.9E-2</v>
      </c>
      <c r="C51" t="s">
        <v>31</v>
      </c>
      <c r="D51" t="s">
        <v>84</v>
      </c>
      <c r="F51" s="2">
        <f>SUMIF(Tabela1[usina],Tabela1[[#This Row],[usina]],Tabela1[%_uso_e_cobertura])</f>
        <v>1</v>
      </c>
    </row>
    <row r="52" spans="1:6" x14ac:dyDescent="0.25">
      <c r="A52" t="s">
        <v>47</v>
      </c>
      <c r="B52" s="2">
        <v>0.94</v>
      </c>
      <c r="C52" t="s">
        <v>14</v>
      </c>
      <c r="D52" t="s">
        <v>84</v>
      </c>
      <c r="E52" t="s">
        <v>87</v>
      </c>
      <c r="F52" s="2">
        <f>SUMIF(Tabela1[usina],Tabela1[[#This Row],[usina]],Tabela1[%_uso_e_cobertura])</f>
        <v>1</v>
      </c>
    </row>
    <row r="53" spans="1:6" x14ac:dyDescent="0.25">
      <c r="A53" t="s">
        <v>47</v>
      </c>
      <c r="B53" s="2">
        <v>0.06</v>
      </c>
      <c r="C53" t="s">
        <v>12</v>
      </c>
      <c r="D53" t="s">
        <v>80</v>
      </c>
      <c r="E53" t="s">
        <v>99</v>
      </c>
      <c r="F53" s="2">
        <f>SUMIF(Tabela1[usina],Tabela1[[#This Row],[usina]],Tabela1[%_uso_e_cobertura])</f>
        <v>1</v>
      </c>
    </row>
    <row r="54" spans="1:6" x14ac:dyDescent="0.25">
      <c r="A54" t="s">
        <v>49</v>
      </c>
      <c r="B54" s="2">
        <v>0.6</v>
      </c>
      <c r="C54" t="s">
        <v>12</v>
      </c>
      <c r="D54" t="s">
        <v>84</v>
      </c>
      <c r="F54" s="2">
        <f>SUMIF(Tabela1[usina],Tabela1[[#This Row],[usina]],Tabela1[%_uso_e_cobertura])</f>
        <v>1</v>
      </c>
    </row>
    <row r="55" spans="1:6" x14ac:dyDescent="0.25">
      <c r="A55" t="s">
        <v>49</v>
      </c>
      <c r="B55" s="2">
        <v>0.2</v>
      </c>
      <c r="C55" t="s">
        <v>29</v>
      </c>
      <c r="D55" t="s">
        <v>80</v>
      </c>
      <c r="E55" t="s">
        <v>95</v>
      </c>
      <c r="F55" s="2">
        <f>SUMIF(Tabela1[usina],Tabela1[[#This Row],[usina]],Tabela1[%_uso_e_cobertura])</f>
        <v>1</v>
      </c>
    </row>
    <row r="56" spans="1:6" x14ac:dyDescent="0.25">
      <c r="A56" t="s">
        <v>49</v>
      </c>
      <c r="B56" s="2">
        <v>0.2</v>
      </c>
      <c r="C56" t="s">
        <v>29</v>
      </c>
      <c r="D56" t="s">
        <v>78</v>
      </c>
      <c r="E56" t="s">
        <v>100</v>
      </c>
      <c r="F56" s="2">
        <f>SUMIF(Tabela1[usina],Tabela1[[#This Row],[usina]],Tabela1[%_uso_e_cobertura])</f>
        <v>1</v>
      </c>
    </row>
    <row r="57" spans="1:6" x14ac:dyDescent="0.25">
      <c r="A57" t="s">
        <v>52</v>
      </c>
      <c r="B57" s="2">
        <v>0.4</v>
      </c>
      <c r="C57" t="s">
        <v>29</v>
      </c>
      <c r="D57" t="s">
        <v>84</v>
      </c>
      <c r="E57" t="s">
        <v>101</v>
      </c>
      <c r="F57" s="2">
        <f>SUMIF(Tabela1[usina],Tabela1[[#This Row],[usina]],Tabela1[%_uso_e_cobertura])</f>
        <v>1</v>
      </c>
    </row>
    <row r="58" spans="1:6" x14ac:dyDescent="0.25">
      <c r="A58" t="s">
        <v>52</v>
      </c>
      <c r="B58" s="2">
        <v>0.2</v>
      </c>
      <c r="C58" t="s">
        <v>18</v>
      </c>
      <c r="D58" t="s">
        <v>80</v>
      </c>
      <c r="E58" t="s">
        <v>102</v>
      </c>
      <c r="F58" s="2">
        <f>SUMIF(Tabela1[usina],Tabela1[[#This Row],[usina]],Tabela1[%_uso_e_cobertura])</f>
        <v>1</v>
      </c>
    </row>
    <row r="59" spans="1:6" x14ac:dyDescent="0.25">
      <c r="A59" t="s">
        <v>52</v>
      </c>
      <c r="B59" s="2">
        <v>0.4</v>
      </c>
      <c r="C59" t="s">
        <v>12</v>
      </c>
      <c r="D59" t="s">
        <v>84</v>
      </c>
      <c r="F59" s="2">
        <f>SUMIF(Tabela1[usina],Tabela1[[#This Row],[usina]],Tabela1[%_uso_e_cobertura])</f>
        <v>1</v>
      </c>
    </row>
    <row r="60" spans="1:6" x14ac:dyDescent="0.25">
      <c r="A60" t="s">
        <v>55</v>
      </c>
      <c r="B60" s="2">
        <f>0.7/3</f>
        <v>0.23333333333333331</v>
      </c>
      <c r="C60" t="s">
        <v>29</v>
      </c>
      <c r="D60" t="s">
        <v>84</v>
      </c>
      <c r="E60" s="7" t="s">
        <v>283</v>
      </c>
      <c r="F60" s="2">
        <f>SUMIF(Tabela1[usina],Tabela1[[#This Row],[usina]],Tabela1[%_uso_e_cobertura])</f>
        <v>0.99999999999999989</v>
      </c>
    </row>
    <row r="61" spans="1:6" x14ac:dyDescent="0.25">
      <c r="A61" t="s">
        <v>55</v>
      </c>
      <c r="B61" s="2">
        <f>0.7/3</f>
        <v>0.23333333333333331</v>
      </c>
      <c r="C61" t="s">
        <v>29</v>
      </c>
      <c r="D61" t="s">
        <v>78</v>
      </c>
      <c r="E61" t="s">
        <v>103</v>
      </c>
      <c r="F61" s="2">
        <f>SUMIF(Tabela1[usina],Tabela1[[#This Row],[usina]],Tabela1[%_uso_e_cobertura])</f>
        <v>0.99999999999999989</v>
      </c>
    </row>
    <row r="62" spans="1:6" x14ac:dyDescent="0.25">
      <c r="A62" t="s">
        <v>55</v>
      </c>
      <c r="B62" s="2">
        <f>0.7/3</f>
        <v>0.23333333333333331</v>
      </c>
      <c r="C62" t="s">
        <v>29</v>
      </c>
      <c r="D62" t="s">
        <v>80</v>
      </c>
      <c r="E62" t="s">
        <v>104</v>
      </c>
      <c r="F62" s="2">
        <f>SUMIF(Tabela1[usina],Tabela1[[#This Row],[usina]],Tabela1[%_uso_e_cobertura])</f>
        <v>0.99999999999999989</v>
      </c>
    </row>
    <row r="63" spans="1:6" x14ac:dyDescent="0.25">
      <c r="A63" t="s">
        <v>55</v>
      </c>
      <c r="B63" s="2">
        <v>0.1</v>
      </c>
      <c r="C63" t="s">
        <v>12</v>
      </c>
      <c r="D63" t="s">
        <v>78</v>
      </c>
      <c r="E63" t="s">
        <v>82</v>
      </c>
      <c r="F63" s="2">
        <f>SUMIF(Tabela1[usina],Tabela1[[#This Row],[usina]],Tabela1[%_uso_e_cobertura])</f>
        <v>0.99999999999999989</v>
      </c>
    </row>
    <row r="64" spans="1:6" x14ac:dyDescent="0.25">
      <c r="A64" t="s">
        <v>55</v>
      </c>
      <c r="B64" s="2">
        <v>0.1</v>
      </c>
      <c r="C64" t="s">
        <v>12</v>
      </c>
      <c r="D64" t="s">
        <v>80</v>
      </c>
      <c r="E64" t="s">
        <v>82</v>
      </c>
      <c r="F64" s="2">
        <f>SUMIF(Tabela1[usina],Tabela1[[#This Row],[usina]],Tabela1[%_uso_e_cobertura])</f>
        <v>0.99999999999999989</v>
      </c>
    </row>
    <row r="65" spans="1:6" x14ac:dyDescent="0.25">
      <c r="A65" t="s">
        <v>55</v>
      </c>
      <c r="B65" s="2">
        <v>0.1</v>
      </c>
      <c r="C65" t="s">
        <v>18</v>
      </c>
      <c r="D65" t="s">
        <v>80</v>
      </c>
      <c r="E65" t="s">
        <v>85</v>
      </c>
      <c r="F65" s="2">
        <f>SUMIF(Tabela1[usina],Tabela1[[#This Row],[usina]],Tabela1[%_uso_e_cobertura])</f>
        <v>0.99999999999999989</v>
      </c>
    </row>
    <row r="66" spans="1:6" x14ac:dyDescent="0.25">
      <c r="A66" t="s">
        <v>58</v>
      </c>
      <c r="B66" s="2">
        <v>1</v>
      </c>
      <c r="C66" t="s">
        <v>12</v>
      </c>
      <c r="D66" t="s">
        <v>84</v>
      </c>
      <c r="F66" s="2">
        <f>SUMIF(Tabela1[usina],Tabela1[[#This Row],[usina]],Tabela1[%_uso_e_cobertura])</f>
        <v>1</v>
      </c>
    </row>
    <row r="67" spans="1:6" x14ac:dyDescent="0.25">
      <c r="A67" t="s">
        <v>59</v>
      </c>
      <c r="B67" s="2">
        <f>1/3</f>
        <v>0.33333333333333331</v>
      </c>
      <c r="C67" t="s">
        <v>12</v>
      </c>
      <c r="D67" t="s">
        <v>78</v>
      </c>
      <c r="E67" t="s">
        <v>92</v>
      </c>
      <c r="F67" s="2">
        <f>SUMIF(Tabela1[usina],Tabela1[[#This Row],[usina]],Tabela1[%_uso_e_cobertura])</f>
        <v>1</v>
      </c>
    </row>
    <row r="68" spans="1:6" x14ac:dyDescent="0.25">
      <c r="A68" t="s">
        <v>59</v>
      </c>
      <c r="B68" s="2">
        <f>1/3*2</f>
        <v>0.66666666666666663</v>
      </c>
      <c r="C68" t="s">
        <v>12</v>
      </c>
      <c r="D68" t="s">
        <v>80</v>
      </c>
      <c r="E68" t="s">
        <v>105</v>
      </c>
      <c r="F68" s="2">
        <f>SUMIF(Tabela1[usina],Tabela1[[#This Row],[usina]],Tabela1[%_uso_e_cobertura])</f>
        <v>1</v>
      </c>
    </row>
    <row r="69" spans="1:6" x14ac:dyDescent="0.25">
      <c r="A69" t="s">
        <v>62</v>
      </c>
      <c r="B69" s="2">
        <v>0.05</v>
      </c>
      <c r="C69" t="s">
        <v>31</v>
      </c>
      <c r="D69" t="s">
        <v>84</v>
      </c>
      <c r="F69" s="2">
        <f>SUMIF(Tabela1[usina],Tabela1[[#This Row],[usina]],Tabela1[%_uso_e_cobertura])</f>
        <v>1</v>
      </c>
    </row>
    <row r="70" spans="1:6" x14ac:dyDescent="0.25">
      <c r="A70" t="s">
        <v>62</v>
      </c>
      <c r="B70" s="2">
        <v>0.25</v>
      </c>
      <c r="C70" t="s">
        <v>10</v>
      </c>
      <c r="D70" t="s">
        <v>78</v>
      </c>
      <c r="E70" t="s">
        <v>98</v>
      </c>
      <c r="F70" s="2">
        <f>SUMIF(Tabela1[usina],Tabela1[[#This Row],[usina]],Tabela1[%_uso_e_cobertura])</f>
        <v>1</v>
      </c>
    </row>
    <row r="71" spans="1:6" x14ac:dyDescent="0.25">
      <c r="A71" t="s">
        <v>62</v>
      </c>
      <c r="B71" s="2">
        <v>0.25</v>
      </c>
      <c r="C71" t="s">
        <v>10</v>
      </c>
      <c r="D71" t="s">
        <v>80</v>
      </c>
      <c r="F71" s="2">
        <f>SUMIF(Tabela1[usina],Tabela1[[#This Row],[usina]],Tabela1[%_uso_e_cobertura])</f>
        <v>1</v>
      </c>
    </row>
    <row r="72" spans="1:6" x14ac:dyDescent="0.25">
      <c r="A72" t="s">
        <v>62</v>
      </c>
      <c r="B72" s="2">
        <v>0.45</v>
      </c>
      <c r="C72" t="s">
        <v>12</v>
      </c>
      <c r="D72" t="s">
        <v>84</v>
      </c>
      <c r="F72" s="2">
        <f>SUMIF(Tabela1[usina],Tabela1[[#This Row],[usina]],Tabela1[%_uso_e_cobertura])</f>
        <v>1</v>
      </c>
    </row>
    <row r="73" spans="1:6" x14ac:dyDescent="0.25">
      <c r="A73" t="s">
        <v>63</v>
      </c>
      <c r="B73" s="2">
        <v>0.1</v>
      </c>
      <c r="C73" t="s">
        <v>31</v>
      </c>
      <c r="D73" t="s">
        <v>84</v>
      </c>
      <c r="F73" s="2">
        <f>SUMIF(Tabela1[usina],Tabela1[[#This Row],[usina]],Tabela1[%_uso_e_cobertura])</f>
        <v>1</v>
      </c>
    </row>
    <row r="74" spans="1:6" x14ac:dyDescent="0.25">
      <c r="A74" t="s">
        <v>63</v>
      </c>
      <c r="B74" s="2">
        <v>0.3</v>
      </c>
      <c r="C74" t="s">
        <v>10</v>
      </c>
      <c r="D74" t="s">
        <v>78</v>
      </c>
      <c r="E74" t="s">
        <v>98</v>
      </c>
      <c r="F74" s="2">
        <f>SUMIF(Tabela1[usina],Tabela1[[#This Row],[usina]],Tabela1[%_uso_e_cobertura])</f>
        <v>1</v>
      </c>
    </row>
    <row r="75" spans="1:6" x14ac:dyDescent="0.25">
      <c r="A75" t="s">
        <v>63</v>
      </c>
      <c r="B75" s="2">
        <v>0.3</v>
      </c>
      <c r="C75" t="s">
        <v>10</v>
      </c>
      <c r="D75" t="s">
        <v>80</v>
      </c>
      <c r="F75" s="2">
        <f>SUMIF(Tabela1[usina],Tabela1[[#This Row],[usina]],Tabela1[%_uso_e_cobertura])</f>
        <v>1</v>
      </c>
    </row>
    <row r="76" spans="1:6" x14ac:dyDescent="0.25">
      <c r="A76" t="s">
        <v>63</v>
      </c>
      <c r="B76" s="2">
        <v>0.3</v>
      </c>
      <c r="C76" t="s">
        <v>12</v>
      </c>
      <c r="D76" t="s">
        <v>84</v>
      </c>
      <c r="F76" s="2">
        <f>SUMIF(Tabela1[usina],Tabela1[[#This Row],[usina]],Tabela1[%_uso_e_cobertura])</f>
        <v>1</v>
      </c>
    </row>
    <row r="77" spans="1:6" x14ac:dyDescent="0.25">
      <c r="A77" t="s">
        <v>64</v>
      </c>
      <c r="B77" s="2">
        <v>0.45</v>
      </c>
      <c r="C77" t="s">
        <v>14</v>
      </c>
      <c r="D77" t="s">
        <v>78</v>
      </c>
      <c r="E77" t="s">
        <v>106</v>
      </c>
      <c r="F77" s="2">
        <f>SUMIF(Tabela1[usina],Tabela1[[#This Row],[usina]],Tabela1[%_uso_e_cobertura])</f>
        <v>1</v>
      </c>
    </row>
    <row r="78" spans="1:6" x14ac:dyDescent="0.25">
      <c r="A78" t="s">
        <v>64</v>
      </c>
      <c r="B78" s="2">
        <v>0.45</v>
      </c>
      <c r="C78" t="s">
        <v>14</v>
      </c>
      <c r="D78" t="s">
        <v>80</v>
      </c>
      <c r="E78" t="s">
        <v>82</v>
      </c>
      <c r="F78" s="2">
        <f>SUMIF(Tabela1[usina],Tabela1[[#This Row],[usina]],Tabela1[%_uso_e_cobertura])</f>
        <v>1</v>
      </c>
    </row>
    <row r="79" spans="1:6" x14ac:dyDescent="0.25">
      <c r="A79" t="s">
        <v>64</v>
      </c>
      <c r="B79" s="2">
        <v>0.1</v>
      </c>
      <c r="C79" t="s">
        <v>12</v>
      </c>
      <c r="D79" t="s">
        <v>84</v>
      </c>
      <c r="F79" s="2">
        <f>SUMIF(Tabela1[usina],Tabela1[[#This Row],[usina]],Tabela1[%_uso_e_cobertura])</f>
        <v>1</v>
      </c>
    </row>
    <row r="80" spans="1:6" x14ac:dyDescent="0.25">
      <c r="A80" t="s">
        <v>68</v>
      </c>
      <c r="B80" s="2">
        <v>0.7</v>
      </c>
      <c r="C80" t="s">
        <v>31</v>
      </c>
      <c r="D80" t="s">
        <v>84</v>
      </c>
      <c r="E80" t="s">
        <v>82</v>
      </c>
      <c r="F80" s="2">
        <f>SUMIF(Tabela1[usina],Tabela1[[#This Row],[usina]],Tabela1[%_uso_e_cobertura])</f>
        <v>1</v>
      </c>
    </row>
    <row r="81" spans="1:6" x14ac:dyDescent="0.25">
      <c r="A81" t="s">
        <v>68</v>
      </c>
      <c r="B81" s="2">
        <v>2.5000000000000001E-2</v>
      </c>
      <c r="C81" t="s">
        <v>10</v>
      </c>
      <c r="D81" t="s">
        <v>78</v>
      </c>
      <c r="E81" t="s">
        <v>107</v>
      </c>
      <c r="F81" s="2">
        <f>SUMIF(Tabela1[usina],Tabela1[[#This Row],[usina]],Tabela1[%_uso_e_cobertura])</f>
        <v>1</v>
      </c>
    </row>
    <row r="82" spans="1:6" x14ac:dyDescent="0.25">
      <c r="A82" t="s">
        <v>68</v>
      </c>
      <c r="B82" s="2">
        <v>2.5000000000000001E-2</v>
      </c>
      <c r="C82" t="s">
        <v>10</v>
      </c>
      <c r="D82" t="s">
        <v>80</v>
      </c>
      <c r="E82" t="s">
        <v>105</v>
      </c>
      <c r="F82" s="2">
        <f>SUMIF(Tabela1[usina],Tabela1[[#This Row],[usina]],Tabela1[%_uso_e_cobertura])</f>
        <v>1</v>
      </c>
    </row>
    <row r="83" spans="1:6" x14ac:dyDescent="0.25">
      <c r="A83" t="s">
        <v>68</v>
      </c>
      <c r="B83" s="2">
        <v>0.05</v>
      </c>
      <c r="C83" t="s">
        <v>10</v>
      </c>
      <c r="D83" t="s">
        <v>84</v>
      </c>
      <c r="E83" s="7" t="s">
        <v>283</v>
      </c>
      <c r="F83" s="2">
        <f>SUMIF(Tabela1[usina],Tabela1[[#This Row],[usina]],Tabela1[%_uso_e_cobertura])</f>
        <v>1</v>
      </c>
    </row>
    <row r="84" spans="1:6" x14ac:dyDescent="0.25">
      <c r="A84" t="s">
        <v>68</v>
      </c>
      <c r="B84" s="2">
        <v>0.1</v>
      </c>
      <c r="C84" t="s">
        <v>12</v>
      </c>
      <c r="D84" t="s">
        <v>78</v>
      </c>
      <c r="E84" t="s">
        <v>108</v>
      </c>
      <c r="F84" s="2">
        <f>SUMIF(Tabela1[usina],Tabela1[[#This Row],[usina]],Tabela1[%_uso_e_cobertura])</f>
        <v>1</v>
      </c>
    </row>
    <row r="85" spans="1:6" x14ac:dyDescent="0.25">
      <c r="A85" t="s">
        <v>68</v>
      </c>
      <c r="B85" s="2">
        <v>0.1</v>
      </c>
      <c r="C85" t="s">
        <v>12</v>
      </c>
      <c r="D85" t="s">
        <v>80</v>
      </c>
      <c r="E85" t="s">
        <v>99</v>
      </c>
      <c r="F85" s="2">
        <f>SUMIF(Tabela1[usina],Tabela1[[#This Row],[usina]],Tabela1[%_uso_e_cobertura])</f>
        <v>1</v>
      </c>
    </row>
    <row r="86" spans="1:6" x14ac:dyDescent="0.25">
      <c r="B86" s="2"/>
    </row>
  </sheetData>
  <conditionalFormatting sqref="F2:F85">
    <cfRule type="cellIs" dxfId="0" priority="3" operator="notEqual">
      <formula>1</formula>
    </cfRule>
  </conditionalFormatting>
  <dataValidations count="5">
    <dataValidation type="list" allowBlank="1" showInputMessage="1" showErrorMessage="1" sqref="G19:G20 E2:E85">
      <formula1>INDIRECT("T_Detalhamentos[detalhamento]")</formula1>
    </dataValidation>
    <dataValidation type="list" allowBlank="1" showInputMessage="1" showErrorMessage="1" sqref="A2:A85">
      <formula1>INDIRECT("T_Usinas[usina]")</formula1>
    </dataValidation>
    <dataValidation type="decimal" allowBlank="1" showInputMessage="1" showErrorMessage="1" sqref="B2:B85">
      <formula1>0</formula1>
      <formula2>1</formula2>
    </dataValidation>
    <dataValidation type="list" allowBlank="1" showInputMessage="1" showErrorMessage="1" sqref="C2:C85">
      <formula1>INDIRECT("T_Grupos[grupo]")</formula1>
    </dataValidation>
    <dataValidation type="list" allowBlank="1" showInputMessage="1" showErrorMessage="1" sqref="D2:D85">
      <formula1>INDIRECT("T_Capacidades[capacidade]")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31"/>
  <sheetViews>
    <sheetView topLeftCell="A2" workbookViewId="0">
      <selection activeCell="A27" sqref="A27:B27"/>
    </sheetView>
  </sheetViews>
  <sheetFormatPr defaultRowHeight="15" x14ac:dyDescent="0.25"/>
  <cols>
    <col min="1" max="1" width="21.85546875" bestFit="1" customWidth="1"/>
  </cols>
  <sheetData>
    <row r="1" spans="1:1" x14ac:dyDescent="0.25">
      <c r="A1" t="s">
        <v>0</v>
      </c>
    </row>
    <row r="2" spans="1:1" x14ac:dyDescent="0.25">
      <c r="A2" t="s">
        <v>109</v>
      </c>
    </row>
    <row r="3" spans="1:1" x14ac:dyDescent="0.25">
      <c r="A3" t="s">
        <v>6</v>
      </c>
    </row>
    <row r="4" spans="1:1" x14ac:dyDescent="0.25">
      <c r="A4" t="s">
        <v>13</v>
      </c>
    </row>
    <row r="5" spans="1:1" x14ac:dyDescent="0.25">
      <c r="A5" t="s">
        <v>20</v>
      </c>
    </row>
    <row r="6" spans="1:1" x14ac:dyDescent="0.25">
      <c r="A6" t="s">
        <v>110</v>
      </c>
    </row>
    <row r="7" spans="1:1" x14ac:dyDescent="0.25">
      <c r="A7" t="s">
        <v>23</v>
      </c>
    </row>
    <row r="8" spans="1:1" x14ac:dyDescent="0.25">
      <c r="A8" t="s">
        <v>111</v>
      </c>
    </row>
    <row r="9" spans="1:1" x14ac:dyDescent="0.25">
      <c r="A9" t="s">
        <v>25</v>
      </c>
    </row>
    <row r="10" spans="1:1" x14ac:dyDescent="0.25">
      <c r="A10" t="s">
        <v>112</v>
      </c>
    </row>
    <row r="11" spans="1:1" x14ac:dyDescent="0.25">
      <c r="A11" t="s">
        <v>27</v>
      </c>
    </row>
    <row r="12" spans="1:1" x14ac:dyDescent="0.25">
      <c r="A12" t="s">
        <v>30</v>
      </c>
    </row>
    <row r="13" spans="1:1" x14ac:dyDescent="0.25">
      <c r="A13" t="s">
        <v>113</v>
      </c>
    </row>
    <row r="14" spans="1:1" x14ac:dyDescent="0.25">
      <c r="A14" t="s">
        <v>32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41</v>
      </c>
    </row>
    <row r="18" spans="1:1" x14ac:dyDescent="0.25">
      <c r="A18" t="s">
        <v>45</v>
      </c>
    </row>
    <row r="19" spans="1:1" x14ac:dyDescent="0.25">
      <c r="A19" t="s">
        <v>47</v>
      </c>
    </row>
    <row r="20" spans="1:1" x14ac:dyDescent="0.25">
      <c r="A20" t="s">
        <v>49</v>
      </c>
    </row>
    <row r="21" spans="1:1" x14ac:dyDescent="0.25">
      <c r="A21" t="s">
        <v>52</v>
      </c>
    </row>
    <row r="22" spans="1:1" x14ac:dyDescent="0.25">
      <c r="A22" t="s">
        <v>55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62</v>
      </c>
    </row>
    <row r="28" spans="1:1" x14ac:dyDescent="0.25">
      <c r="A28" t="s">
        <v>116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33"/>
  <sheetViews>
    <sheetView topLeftCell="A4" workbookViewId="0">
      <selection activeCell="A27" sqref="A27:B27"/>
    </sheetView>
  </sheetViews>
  <sheetFormatPr defaultRowHeight="15" x14ac:dyDescent="0.25"/>
  <sheetData>
    <row r="1" spans="1:1" x14ac:dyDescent="0.25">
      <c r="A1" s="1" t="s">
        <v>117</v>
      </c>
    </row>
    <row r="2" spans="1:1" x14ac:dyDescent="0.25">
      <c r="A2" t="s">
        <v>16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  <row r="6" spans="1:1" x14ac:dyDescent="0.25">
      <c r="A6" t="s">
        <v>121</v>
      </c>
    </row>
    <row r="7" spans="1:1" x14ac:dyDescent="0.25">
      <c r="A7" t="s">
        <v>43</v>
      </c>
    </row>
    <row r="8" spans="1:1" x14ac:dyDescent="0.25">
      <c r="A8" t="s">
        <v>29</v>
      </c>
    </row>
    <row r="9" spans="1:1" x14ac:dyDescent="0.25">
      <c r="A9" t="s">
        <v>14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31</v>
      </c>
    </row>
    <row r="13" spans="1:1" x14ac:dyDescent="0.25">
      <c r="A13" t="s">
        <v>124</v>
      </c>
    </row>
    <row r="14" spans="1:1" x14ac:dyDescent="0.25">
      <c r="A14" t="s">
        <v>125</v>
      </c>
    </row>
    <row r="15" spans="1:1" x14ac:dyDescent="0.25">
      <c r="A15" t="s">
        <v>126</v>
      </c>
    </row>
    <row r="16" spans="1:1" x14ac:dyDescent="0.25">
      <c r="A16" t="s">
        <v>127</v>
      </c>
    </row>
    <row r="17" spans="1:1" x14ac:dyDescent="0.25">
      <c r="A17" t="s">
        <v>128</v>
      </c>
    </row>
    <row r="18" spans="1:1" x14ac:dyDescent="0.25">
      <c r="A18" t="s">
        <v>33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10</v>
      </c>
    </row>
    <row r="25" spans="1:1" x14ac:dyDescent="0.25">
      <c r="A25" t="s">
        <v>134</v>
      </c>
    </row>
    <row r="26" spans="1:1" x14ac:dyDescent="0.25">
      <c r="A26" t="s">
        <v>7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12</v>
      </c>
    </row>
    <row r="32" spans="1:1" x14ac:dyDescent="0.25">
      <c r="A32" t="s">
        <v>18</v>
      </c>
    </row>
    <row r="33" spans="1:1" x14ac:dyDescent="0.25">
      <c r="A33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4"/>
  <sheetViews>
    <sheetView workbookViewId="0">
      <selection activeCell="A27" sqref="A27:B27"/>
    </sheetView>
  </sheetViews>
  <sheetFormatPr defaultRowHeight="15" x14ac:dyDescent="0.25"/>
  <cols>
    <col min="1" max="1" width="13" customWidth="1"/>
  </cols>
  <sheetData>
    <row r="1" spans="1:1" x14ac:dyDescent="0.25">
      <c r="A1" t="s">
        <v>75</v>
      </c>
    </row>
    <row r="2" spans="1:1" x14ac:dyDescent="0.25">
      <c r="A2" t="s">
        <v>78</v>
      </c>
    </row>
    <row r="3" spans="1:1" x14ac:dyDescent="0.25">
      <c r="A3" t="s">
        <v>84</v>
      </c>
    </row>
    <row r="4" spans="1:1" x14ac:dyDescent="0.25">
      <c r="A4" t="s">
        <v>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93"/>
  <sheetViews>
    <sheetView workbookViewId="0">
      <selection activeCell="A27" sqref="A27:B27"/>
    </sheetView>
  </sheetViews>
  <sheetFormatPr defaultRowHeight="15" x14ac:dyDescent="0.25"/>
  <cols>
    <col min="1" max="1" width="23.28515625" customWidth="1"/>
  </cols>
  <sheetData>
    <row r="1" spans="1:1" x14ac:dyDescent="0.25">
      <c r="A1" s="1" t="s">
        <v>76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95</v>
      </c>
    </row>
    <row r="22" spans="1:1" x14ac:dyDescent="0.25">
      <c r="A22" t="s">
        <v>158</v>
      </c>
    </row>
    <row r="23" spans="1:1" x14ac:dyDescent="0.25">
      <c r="A23" t="s">
        <v>100</v>
      </c>
    </row>
    <row r="24" spans="1:1" x14ac:dyDescent="0.25">
      <c r="A24" t="s">
        <v>106</v>
      </c>
    </row>
    <row r="25" spans="1:1" x14ac:dyDescent="0.25">
      <c r="A25" t="s">
        <v>159</v>
      </c>
    </row>
    <row r="26" spans="1:1" x14ac:dyDescent="0.25">
      <c r="A26" t="s">
        <v>103</v>
      </c>
    </row>
    <row r="27" spans="1:1" x14ac:dyDescent="0.25">
      <c r="A27" t="s">
        <v>160</v>
      </c>
    </row>
    <row r="28" spans="1:1" x14ac:dyDescent="0.25">
      <c r="A28" t="s">
        <v>98</v>
      </c>
    </row>
    <row r="29" spans="1:1" x14ac:dyDescent="0.25">
      <c r="A29" t="s">
        <v>161</v>
      </c>
    </row>
    <row r="30" spans="1:1" x14ac:dyDescent="0.25">
      <c r="A30" t="s">
        <v>162</v>
      </c>
    </row>
    <row r="31" spans="1:1" x14ac:dyDescent="0.25">
      <c r="A31" t="s">
        <v>163</v>
      </c>
    </row>
    <row r="32" spans="1:1" x14ac:dyDescent="0.25">
      <c r="A32" t="s">
        <v>164</v>
      </c>
    </row>
    <row r="33" spans="1:1" x14ac:dyDescent="0.25">
      <c r="A33" t="s">
        <v>165</v>
      </c>
    </row>
    <row r="34" spans="1:1" x14ac:dyDescent="0.25">
      <c r="A34" t="s">
        <v>90</v>
      </c>
    </row>
    <row r="35" spans="1:1" x14ac:dyDescent="0.25">
      <c r="A35" t="s">
        <v>166</v>
      </c>
    </row>
    <row r="36" spans="1:1" x14ac:dyDescent="0.25">
      <c r="A36" t="s">
        <v>167</v>
      </c>
    </row>
    <row r="37" spans="1:1" x14ac:dyDescent="0.25">
      <c r="A37" t="s">
        <v>168</v>
      </c>
    </row>
    <row r="38" spans="1:1" x14ac:dyDescent="0.25">
      <c r="A38" t="s">
        <v>91</v>
      </c>
    </row>
    <row r="39" spans="1:1" x14ac:dyDescent="0.25">
      <c r="A39" t="s">
        <v>169</v>
      </c>
    </row>
    <row r="40" spans="1:1" x14ac:dyDescent="0.25">
      <c r="A40" t="s">
        <v>170</v>
      </c>
    </row>
    <row r="41" spans="1:1" x14ac:dyDescent="0.25">
      <c r="A41" t="s">
        <v>171</v>
      </c>
    </row>
    <row r="42" spans="1:1" x14ac:dyDescent="0.25">
      <c r="A42" t="s">
        <v>104</v>
      </c>
    </row>
    <row r="43" spans="1:1" x14ac:dyDescent="0.25">
      <c r="A43" t="s">
        <v>172</v>
      </c>
    </row>
    <row r="44" spans="1:1" x14ac:dyDescent="0.25">
      <c r="A44" t="s">
        <v>89</v>
      </c>
    </row>
    <row r="45" spans="1:1" x14ac:dyDescent="0.25">
      <c r="A45" t="s">
        <v>88</v>
      </c>
    </row>
    <row r="46" spans="1:1" x14ac:dyDescent="0.25">
      <c r="A46" t="s">
        <v>173</v>
      </c>
    </row>
    <row r="47" spans="1:1" x14ac:dyDescent="0.25">
      <c r="A47" t="s">
        <v>174</v>
      </c>
    </row>
    <row r="48" spans="1:1" x14ac:dyDescent="0.25">
      <c r="A48" t="s">
        <v>175</v>
      </c>
    </row>
    <row r="49" spans="1:1" x14ac:dyDescent="0.25">
      <c r="A49" t="s">
        <v>176</v>
      </c>
    </row>
    <row r="50" spans="1:1" x14ac:dyDescent="0.25">
      <c r="A50" t="s">
        <v>177</v>
      </c>
    </row>
    <row r="51" spans="1:1" x14ac:dyDescent="0.25">
      <c r="A51" t="s">
        <v>178</v>
      </c>
    </row>
    <row r="52" spans="1:1" x14ac:dyDescent="0.25">
      <c r="A52" t="s">
        <v>179</v>
      </c>
    </row>
    <row r="53" spans="1:1" x14ac:dyDescent="0.25">
      <c r="A53" t="s">
        <v>180</v>
      </c>
    </row>
    <row r="54" spans="1:1" x14ac:dyDescent="0.25">
      <c r="A54" t="s">
        <v>181</v>
      </c>
    </row>
    <row r="55" spans="1:1" x14ac:dyDescent="0.25">
      <c r="A55" t="s">
        <v>182</v>
      </c>
    </row>
    <row r="56" spans="1:1" x14ac:dyDescent="0.25">
      <c r="A56" t="s">
        <v>183</v>
      </c>
    </row>
    <row r="57" spans="1:1" x14ac:dyDescent="0.25">
      <c r="A57" t="s">
        <v>184</v>
      </c>
    </row>
    <row r="58" spans="1:1" x14ac:dyDescent="0.25">
      <c r="A58" t="s">
        <v>185</v>
      </c>
    </row>
    <row r="59" spans="1:1" x14ac:dyDescent="0.25">
      <c r="A59" t="s">
        <v>186</v>
      </c>
    </row>
    <row r="60" spans="1:1" x14ac:dyDescent="0.25">
      <c r="A60" t="s">
        <v>187</v>
      </c>
    </row>
    <row r="61" spans="1:1" x14ac:dyDescent="0.25">
      <c r="A61" t="s">
        <v>94</v>
      </c>
    </row>
    <row r="62" spans="1:1" x14ac:dyDescent="0.25">
      <c r="A62" t="s">
        <v>188</v>
      </c>
    </row>
    <row r="63" spans="1:1" x14ac:dyDescent="0.25">
      <c r="A63" t="s">
        <v>189</v>
      </c>
    </row>
    <row r="64" spans="1:1" x14ac:dyDescent="0.25">
      <c r="A64" t="s">
        <v>190</v>
      </c>
    </row>
    <row r="65" spans="1:1" x14ac:dyDescent="0.25">
      <c r="A65" t="s">
        <v>191</v>
      </c>
    </row>
    <row r="66" spans="1:1" x14ac:dyDescent="0.25">
      <c r="A66" t="s">
        <v>87</v>
      </c>
    </row>
    <row r="67" spans="1:1" x14ac:dyDescent="0.25">
      <c r="A67" t="s">
        <v>192</v>
      </c>
    </row>
    <row r="68" spans="1:1" x14ac:dyDescent="0.25">
      <c r="A68" t="s">
        <v>193</v>
      </c>
    </row>
    <row r="69" spans="1:1" x14ac:dyDescent="0.25">
      <c r="A69" t="s">
        <v>194</v>
      </c>
    </row>
    <row r="70" spans="1:1" x14ac:dyDescent="0.25">
      <c r="A70" t="s">
        <v>195</v>
      </c>
    </row>
    <row r="71" spans="1:1" x14ac:dyDescent="0.25">
      <c r="A71" t="s">
        <v>196</v>
      </c>
    </row>
    <row r="72" spans="1:1" x14ac:dyDescent="0.25">
      <c r="A72" t="s">
        <v>197</v>
      </c>
    </row>
    <row r="73" spans="1:1" x14ac:dyDescent="0.25">
      <c r="A73" t="s">
        <v>198</v>
      </c>
    </row>
    <row r="74" spans="1:1" x14ac:dyDescent="0.25">
      <c r="A74" t="s">
        <v>86</v>
      </c>
    </row>
    <row r="75" spans="1:1" x14ac:dyDescent="0.25">
      <c r="A75" t="s">
        <v>199</v>
      </c>
    </row>
    <row r="76" spans="1:1" x14ac:dyDescent="0.25">
      <c r="A76" t="s">
        <v>200</v>
      </c>
    </row>
    <row r="77" spans="1:1" x14ac:dyDescent="0.25">
      <c r="A77" t="s">
        <v>201</v>
      </c>
    </row>
    <row r="78" spans="1:1" x14ac:dyDescent="0.25">
      <c r="A78" t="s">
        <v>202</v>
      </c>
    </row>
    <row r="79" spans="1:1" x14ac:dyDescent="0.25">
      <c r="A79" t="s">
        <v>203</v>
      </c>
    </row>
    <row r="80" spans="1:1" x14ac:dyDescent="0.25">
      <c r="A80" t="s">
        <v>204</v>
      </c>
    </row>
    <row r="81" spans="1:1" x14ac:dyDescent="0.25">
      <c r="A81" t="s">
        <v>205</v>
      </c>
    </row>
    <row r="82" spans="1:1" x14ac:dyDescent="0.25">
      <c r="A82" t="s">
        <v>206</v>
      </c>
    </row>
    <row r="83" spans="1:1" x14ac:dyDescent="0.25">
      <c r="A83" t="s">
        <v>207</v>
      </c>
    </row>
    <row r="84" spans="1:1" x14ac:dyDescent="0.25">
      <c r="A84" t="s">
        <v>208</v>
      </c>
    </row>
    <row r="85" spans="1:1" x14ac:dyDescent="0.25">
      <c r="A85" t="s">
        <v>209</v>
      </c>
    </row>
    <row r="86" spans="1:1" x14ac:dyDescent="0.25">
      <c r="A86" t="s">
        <v>210</v>
      </c>
    </row>
    <row r="87" spans="1:1" x14ac:dyDescent="0.25">
      <c r="A87" t="s">
        <v>211</v>
      </c>
    </row>
    <row r="88" spans="1:1" x14ac:dyDescent="0.25">
      <c r="A88" t="s">
        <v>212</v>
      </c>
    </row>
    <row r="89" spans="1:1" x14ac:dyDescent="0.25">
      <c r="A89" t="s">
        <v>213</v>
      </c>
    </row>
    <row r="90" spans="1:1" x14ac:dyDescent="0.25">
      <c r="A90" t="s">
        <v>214</v>
      </c>
    </row>
    <row r="91" spans="1:1" x14ac:dyDescent="0.25">
      <c r="A91" t="s">
        <v>215</v>
      </c>
    </row>
    <row r="92" spans="1:1" x14ac:dyDescent="0.25">
      <c r="A92" t="s">
        <v>96</v>
      </c>
    </row>
    <row r="93" spans="1:1" x14ac:dyDescent="0.25">
      <c r="A93" t="s">
        <v>216</v>
      </c>
    </row>
    <row r="94" spans="1:1" x14ac:dyDescent="0.25">
      <c r="A94" t="s">
        <v>97</v>
      </c>
    </row>
    <row r="95" spans="1:1" x14ac:dyDescent="0.25">
      <c r="A95" t="s">
        <v>217</v>
      </c>
    </row>
    <row r="96" spans="1:1" x14ac:dyDescent="0.25">
      <c r="A96" t="s">
        <v>218</v>
      </c>
    </row>
    <row r="97" spans="1:1" x14ac:dyDescent="0.25">
      <c r="A97" t="s">
        <v>219</v>
      </c>
    </row>
    <row r="98" spans="1:1" x14ac:dyDescent="0.25">
      <c r="A98" t="s">
        <v>220</v>
      </c>
    </row>
    <row r="99" spans="1:1" x14ac:dyDescent="0.25">
      <c r="A99" t="s">
        <v>221</v>
      </c>
    </row>
    <row r="100" spans="1:1" x14ac:dyDescent="0.25">
      <c r="A100" t="s">
        <v>222</v>
      </c>
    </row>
    <row r="101" spans="1:1" x14ac:dyDescent="0.25">
      <c r="A101" t="s">
        <v>223</v>
      </c>
    </row>
    <row r="102" spans="1:1" x14ac:dyDescent="0.25">
      <c r="A102" t="s">
        <v>224</v>
      </c>
    </row>
    <row r="103" spans="1:1" x14ac:dyDescent="0.25">
      <c r="A103" t="s">
        <v>225</v>
      </c>
    </row>
    <row r="104" spans="1:1" x14ac:dyDescent="0.25">
      <c r="A104" t="s">
        <v>226</v>
      </c>
    </row>
    <row r="105" spans="1:1" x14ac:dyDescent="0.25">
      <c r="A105" t="s">
        <v>227</v>
      </c>
    </row>
    <row r="106" spans="1:1" x14ac:dyDescent="0.25">
      <c r="A106" t="s">
        <v>228</v>
      </c>
    </row>
    <row r="107" spans="1:1" x14ac:dyDescent="0.25">
      <c r="A107" t="s">
        <v>229</v>
      </c>
    </row>
    <row r="108" spans="1:1" x14ac:dyDescent="0.25">
      <c r="A108" t="s">
        <v>230</v>
      </c>
    </row>
    <row r="109" spans="1:1" x14ac:dyDescent="0.25">
      <c r="A109" t="s">
        <v>231</v>
      </c>
    </row>
    <row r="110" spans="1:1" x14ac:dyDescent="0.25">
      <c r="A110" t="s">
        <v>82</v>
      </c>
    </row>
    <row r="111" spans="1:1" x14ac:dyDescent="0.25">
      <c r="A111" t="s">
        <v>232</v>
      </c>
    </row>
    <row r="112" spans="1:1" x14ac:dyDescent="0.25">
      <c r="A112" t="s">
        <v>233</v>
      </c>
    </row>
    <row r="113" spans="1:1" x14ac:dyDescent="0.25">
      <c r="A113" t="s">
        <v>234</v>
      </c>
    </row>
    <row r="114" spans="1:1" x14ac:dyDescent="0.25">
      <c r="A114" t="s">
        <v>235</v>
      </c>
    </row>
    <row r="115" spans="1:1" x14ac:dyDescent="0.25">
      <c r="A115" t="s">
        <v>236</v>
      </c>
    </row>
    <row r="116" spans="1:1" x14ac:dyDescent="0.25">
      <c r="A116" t="s">
        <v>237</v>
      </c>
    </row>
    <row r="117" spans="1:1" x14ac:dyDescent="0.25">
      <c r="A117" t="s">
        <v>238</v>
      </c>
    </row>
    <row r="118" spans="1:1" x14ac:dyDescent="0.25">
      <c r="A118" t="s">
        <v>239</v>
      </c>
    </row>
    <row r="119" spans="1:1" x14ac:dyDescent="0.25">
      <c r="A119" t="s">
        <v>240</v>
      </c>
    </row>
    <row r="120" spans="1:1" x14ac:dyDescent="0.25">
      <c r="A120" t="s">
        <v>241</v>
      </c>
    </row>
    <row r="121" spans="1:1" x14ac:dyDescent="0.25">
      <c r="A121" t="s">
        <v>242</v>
      </c>
    </row>
    <row r="122" spans="1:1" x14ac:dyDescent="0.25">
      <c r="A122" t="s">
        <v>243</v>
      </c>
    </row>
    <row r="123" spans="1:1" x14ac:dyDescent="0.25">
      <c r="A123" t="s">
        <v>244</v>
      </c>
    </row>
    <row r="124" spans="1:1" x14ac:dyDescent="0.25">
      <c r="A124" t="s">
        <v>101</v>
      </c>
    </row>
    <row r="125" spans="1:1" x14ac:dyDescent="0.25">
      <c r="A125" t="s">
        <v>245</v>
      </c>
    </row>
    <row r="126" spans="1:1" x14ac:dyDescent="0.25">
      <c r="A126" t="s">
        <v>246</v>
      </c>
    </row>
    <row r="127" spans="1:1" x14ac:dyDescent="0.25">
      <c r="A127" t="s">
        <v>247</v>
      </c>
    </row>
    <row r="128" spans="1:1" x14ac:dyDescent="0.25">
      <c r="A128" t="s">
        <v>83</v>
      </c>
    </row>
    <row r="129" spans="1:1" x14ac:dyDescent="0.25">
      <c r="A129" t="s">
        <v>248</v>
      </c>
    </row>
    <row r="130" spans="1:1" x14ac:dyDescent="0.25">
      <c r="A130" t="s">
        <v>93</v>
      </c>
    </row>
    <row r="131" spans="1:1" x14ac:dyDescent="0.25">
      <c r="A131" t="s">
        <v>249</v>
      </c>
    </row>
    <row r="132" spans="1:1" x14ac:dyDescent="0.25">
      <c r="A132" t="s">
        <v>250</v>
      </c>
    </row>
    <row r="133" spans="1:1" x14ac:dyDescent="0.25">
      <c r="A133" t="s">
        <v>251</v>
      </c>
    </row>
    <row r="134" spans="1:1" x14ac:dyDescent="0.25">
      <c r="A134" t="s">
        <v>252</v>
      </c>
    </row>
    <row r="135" spans="1:1" x14ac:dyDescent="0.25">
      <c r="A135" t="s">
        <v>253</v>
      </c>
    </row>
    <row r="136" spans="1:1" x14ac:dyDescent="0.25">
      <c r="A136" t="s">
        <v>254</v>
      </c>
    </row>
    <row r="137" spans="1:1" x14ac:dyDescent="0.25">
      <c r="A137" t="s">
        <v>81</v>
      </c>
    </row>
    <row r="138" spans="1:1" x14ac:dyDescent="0.25">
      <c r="A138" t="s">
        <v>255</v>
      </c>
    </row>
    <row r="139" spans="1:1" x14ac:dyDescent="0.25">
      <c r="A139" t="s">
        <v>79</v>
      </c>
    </row>
    <row r="140" spans="1:1" x14ac:dyDescent="0.25">
      <c r="A140" t="s">
        <v>256</v>
      </c>
    </row>
    <row r="141" spans="1:1" x14ac:dyDescent="0.25">
      <c r="A141" t="s">
        <v>257</v>
      </c>
    </row>
    <row r="142" spans="1:1" x14ac:dyDescent="0.25">
      <c r="A142" t="s">
        <v>258</v>
      </c>
    </row>
    <row r="143" spans="1:1" x14ac:dyDescent="0.25">
      <c r="A143" t="s">
        <v>259</v>
      </c>
    </row>
    <row r="144" spans="1:1" x14ac:dyDescent="0.25">
      <c r="A144" t="s">
        <v>85</v>
      </c>
    </row>
    <row r="145" spans="1:1" x14ac:dyDescent="0.25">
      <c r="A145" t="s">
        <v>260</v>
      </c>
    </row>
    <row r="146" spans="1:1" x14ac:dyDescent="0.25">
      <c r="A146" t="s">
        <v>99</v>
      </c>
    </row>
    <row r="147" spans="1:1" x14ac:dyDescent="0.25">
      <c r="A147" t="s">
        <v>261</v>
      </c>
    </row>
    <row r="148" spans="1:1" x14ac:dyDescent="0.25">
      <c r="A148" t="s">
        <v>262</v>
      </c>
    </row>
    <row r="149" spans="1:1" x14ac:dyDescent="0.25">
      <c r="A149" t="s">
        <v>263</v>
      </c>
    </row>
    <row r="150" spans="1:1" x14ac:dyDescent="0.25">
      <c r="A150" t="s">
        <v>264</v>
      </c>
    </row>
    <row r="151" spans="1:1" x14ac:dyDescent="0.25">
      <c r="A151" t="s">
        <v>265</v>
      </c>
    </row>
    <row r="152" spans="1:1" x14ac:dyDescent="0.25">
      <c r="A152" t="s">
        <v>266</v>
      </c>
    </row>
    <row r="153" spans="1:1" x14ac:dyDescent="0.25">
      <c r="A153" t="s">
        <v>108</v>
      </c>
    </row>
    <row r="154" spans="1:1" x14ac:dyDescent="0.25">
      <c r="A154" t="s">
        <v>267</v>
      </c>
    </row>
    <row r="155" spans="1:1" x14ac:dyDescent="0.25">
      <c r="A155" t="s">
        <v>268</v>
      </c>
    </row>
    <row r="156" spans="1:1" x14ac:dyDescent="0.25">
      <c r="A156" t="s">
        <v>269</v>
      </c>
    </row>
    <row r="157" spans="1:1" x14ac:dyDescent="0.25">
      <c r="A157" t="s">
        <v>270</v>
      </c>
    </row>
    <row r="158" spans="1:1" x14ac:dyDescent="0.25">
      <c r="A158" t="s">
        <v>271</v>
      </c>
    </row>
    <row r="159" spans="1:1" x14ac:dyDescent="0.25">
      <c r="A159" t="s">
        <v>272</v>
      </c>
    </row>
    <row r="160" spans="1:1" x14ac:dyDescent="0.25">
      <c r="A160" t="s">
        <v>273</v>
      </c>
    </row>
    <row r="161" spans="1:1" x14ac:dyDescent="0.25">
      <c r="A161" t="s">
        <v>274</v>
      </c>
    </row>
    <row r="162" spans="1:1" x14ac:dyDescent="0.25">
      <c r="A162" t="s">
        <v>275</v>
      </c>
    </row>
    <row r="163" spans="1:1" x14ac:dyDescent="0.25">
      <c r="A163" t="s">
        <v>276</v>
      </c>
    </row>
    <row r="164" spans="1:1" x14ac:dyDescent="0.25">
      <c r="A164" t="s">
        <v>277</v>
      </c>
    </row>
    <row r="165" spans="1:1" x14ac:dyDescent="0.25">
      <c r="A165" t="s">
        <v>278</v>
      </c>
    </row>
    <row r="166" spans="1:1" x14ac:dyDescent="0.25">
      <c r="A166" t="s">
        <v>279</v>
      </c>
    </row>
    <row r="167" spans="1:1" x14ac:dyDescent="0.25">
      <c r="A167" t="s">
        <v>280</v>
      </c>
    </row>
    <row r="168" spans="1:1" x14ac:dyDescent="0.25">
      <c r="A168" t="s">
        <v>281</v>
      </c>
    </row>
    <row r="169" spans="1:1" x14ac:dyDescent="0.25">
      <c r="A169" t="s">
        <v>282</v>
      </c>
    </row>
    <row r="170" spans="1:1" x14ac:dyDescent="0.25">
      <c r="A170" t="s">
        <v>283</v>
      </c>
    </row>
    <row r="171" spans="1:1" x14ac:dyDescent="0.25">
      <c r="A171" t="s">
        <v>284</v>
      </c>
    </row>
    <row r="172" spans="1:1" x14ac:dyDescent="0.25">
      <c r="A172" t="s">
        <v>285</v>
      </c>
    </row>
    <row r="173" spans="1:1" x14ac:dyDescent="0.25">
      <c r="A173" t="s">
        <v>102</v>
      </c>
    </row>
    <row r="174" spans="1:1" x14ac:dyDescent="0.25">
      <c r="A174" t="s">
        <v>286</v>
      </c>
    </row>
    <row r="175" spans="1:1" x14ac:dyDescent="0.25">
      <c r="A175" t="s">
        <v>105</v>
      </c>
    </row>
    <row r="176" spans="1:1" x14ac:dyDescent="0.25">
      <c r="A176" t="s">
        <v>287</v>
      </c>
    </row>
    <row r="177" spans="1:1" x14ac:dyDescent="0.25">
      <c r="A177" t="s">
        <v>288</v>
      </c>
    </row>
    <row r="178" spans="1:1" x14ac:dyDescent="0.25">
      <c r="A178" t="s">
        <v>107</v>
      </c>
    </row>
    <row r="179" spans="1:1" x14ac:dyDescent="0.25">
      <c r="A179" t="s">
        <v>289</v>
      </c>
    </row>
    <row r="180" spans="1:1" x14ac:dyDescent="0.25">
      <c r="A180" t="s">
        <v>290</v>
      </c>
    </row>
    <row r="181" spans="1:1" x14ac:dyDescent="0.25">
      <c r="A181" t="s">
        <v>291</v>
      </c>
    </row>
    <row r="182" spans="1:1" x14ac:dyDescent="0.25">
      <c r="A182" t="s">
        <v>292</v>
      </c>
    </row>
    <row r="183" spans="1:1" x14ac:dyDescent="0.25">
      <c r="A183" t="s">
        <v>92</v>
      </c>
    </row>
    <row r="184" spans="1:1" x14ac:dyDescent="0.25">
      <c r="A184" t="s">
        <v>293</v>
      </c>
    </row>
    <row r="185" spans="1:1" x14ac:dyDescent="0.25">
      <c r="A185" t="s">
        <v>294</v>
      </c>
    </row>
    <row r="186" spans="1:1" x14ac:dyDescent="0.25">
      <c r="A186" t="s">
        <v>295</v>
      </c>
    </row>
    <row r="187" spans="1:1" x14ac:dyDescent="0.25">
      <c r="A187" t="s">
        <v>296</v>
      </c>
    </row>
    <row r="188" spans="1:1" x14ac:dyDescent="0.25">
      <c r="A188" t="s">
        <v>297</v>
      </c>
    </row>
    <row r="189" spans="1:1" x14ac:dyDescent="0.25">
      <c r="A189" t="s">
        <v>298</v>
      </c>
    </row>
    <row r="190" spans="1:1" x14ac:dyDescent="0.25">
      <c r="A190" t="s">
        <v>299</v>
      </c>
    </row>
    <row r="191" spans="1:1" x14ac:dyDescent="0.25">
      <c r="A191" t="s">
        <v>300</v>
      </c>
    </row>
    <row r="192" spans="1:1" x14ac:dyDescent="0.25">
      <c r="A192" t="s">
        <v>301</v>
      </c>
    </row>
    <row r="193" spans="1:1" x14ac:dyDescent="0.25">
      <c r="A193" t="s">
        <v>302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578"/>
  <sheetViews>
    <sheetView workbookViewId="0">
      <selection activeCell="A27" sqref="A27:B27"/>
    </sheetView>
  </sheetViews>
  <sheetFormatPr defaultRowHeight="15" x14ac:dyDescent="0.25"/>
  <cols>
    <col min="1" max="1" width="16" customWidth="1"/>
  </cols>
  <sheetData>
    <row r="1" spans="1:1" x14ac:dyDescent="0.25">
      <c r="A1" s="1" t="s">
        <v>2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309</v>
      </c>
    </row>
    <row r="9" spans="1:1" x14ac:dyDescent="0.25">
      <c r="A9" t="s">
        <v>310</v>
      </c>
    </row>
    <row r="10" spans="1:1" x14ac:dyDescent="0.25">
      <c r="A10" t="s">
        <v>311</v>
      </c>
    </row>
    <row r="11" spans="1:1" x14ac:dyDescent="0.25">
      <c r="A11" t="s">
        <v>312</v>
      </c>
    </row>
    <row r="12" spans="1:1" x14ac:dyDescent="0.25">
      <c r="A12" t="s">
        <v>313</v>
      </c>
    </row>
    <row r="13" spans="1:1" x14ac:dyDescent="0.25">
      <c r="A13" t="s">
        <v>314</v>
      </c>
    </row>
    <row r="14" spans="1:1" x14ac:dyDescent="0.25">
      <c r="A14" t="s">
        <v>315</v>
      </c>
    </row>
    <row r="15" spans="1:1" x14ac:dyDescent="0.25">
      <c r="A15" t="s">
        <v>316</v>
      </c>
    </row>
    <row r="16" spans="1:1" x14ac:dyDescent="0.25">
      <c r="A16" t="s">
        <v>317</v>
      </c>
    </row>
    <row r="17" spans="1:1" x14ac:dyDescent="0.25">
      <c r="A17" t="s">
        <v>318</v>
      </c>
    </row>
    <row r="18" spans="1:1" x14ac:dyDescent="0.25">
      <c r="A18" t="s">
        <v>319</v>
      </c>
    </row>
    <row r="19" spans="1:1" x14ac:dyDescent="0.25">
      <c r="A19" t="s">
        <v>320</v>
      </c>
    </row>
    <row r="20" spans="1:1" x14ac:dyDescent="0.25">
      <c r="A20" t="s">
        <v>321</v>
      </c>
    </row>
    <row r="21" spans="1:1" x14ac:dyDescent="0.25">
      <c r="A21" t="s">
        <v>322</v>
      </c>
    </row>
    <row r="22" spans="1:1" x14ac:dyDescent="0.25">
      <c r="A22" t="s">
        <v>323</v>
      </c>
    </row>
    <row r="23" spans="1:1" x14ac:dyDescent="0.25">
      <c r="A23" t="s">
        <v>324</v>
      </c>
    </row>
    <row r="24" spans="1:1" x14ac:dyDescent="0.25">
      <c r="A24" t="s">
        <v>325</v>
      </c>
    </row>
    <row r="25" spans="1:1" x14ac:dyDescent="0.25">
      <c r="A25" t="s">
        <v>326</v>
      </c>
    </row>
    <row r="26" spans="1:1" x14ac:dyDescent="0.25">
      <c r="A26" t="s">
        <v>327</v>
      </c>
    </row>
    <row r="27" spans="1:1" x14ac:dyDescent="0.25">
      <c r="A27" t="s">
        <v>328</v>
      </c>
    </row>
    <row r="28" spans="1:1" x14ac:dyDescent="0.25">
      <c r="A28" t="s">
        <v>329</v>
      </c>
    </row>
    <row r="29" spans="1:1" x14ac:dyDescent="0.25">
      <c r="A29" t="s">
        <v>330</v>
      </c>
    </row>
    <row r="30" spans="1:1" x14ac:dyDescent="0.25">
      <c r="A30" t="s">
        <v>331</v>
      </c>
    </row>
    <row r="31" spans="1:1" x14ac:dyDescent="0.25">
      <c r="A31" t="s">
        <v>332</v>
      </c>
    </row>
    <row r="32" spans="1:1" x14ac:dyDescent="0.25">
      <c r="A32" t="s">
        <v>333</v>
      </c>
    </row>
    <row r="33" spans="1:1" x14ac:dyDescent="0.25">
      <c r="A33" t="s">
        <v>334</v>
      </c>
    </row>
    <row r="34" spans="1:1" x14ac:dyDescent="0.25">
      <c r="A34" t="s">
        <v>335</v>
      </c>
    </row>
    <row r="35" spans="1:1" x14ac:dyDescent="0.25">
      <c r="A35" t="s">
        <v>336</v>
      </c>
    </row>
    <row r="36" spans="1:1" x14ac:dyDescent="0.25">
      <c r="A36" t="s">
        <v>337</v>
      </c>
    </row>
    <row r="37" spans="1:1" x14ac:dyDescent="0.25">
      <c r="A37" t="s">
        <v>338</v>
      </c>
    </row>
    <row r="38" spans="1:1" x14ac:dyDescent="0.25">
      <c r="A38" t="s">
        <v>339</v>
      </c>
    </row>
    <row r="39" spans="1:1" x14ac:dyDescent="0.25">
      <c r="A39" t="s">
        <v>340</v>
      </c>
    </row>
    <row r="40" spans="1:1" x14ac:dyDescent="0.25">
      <c r="A40" t="s">
        <v>341</v>
      </c>
    </row>
    <row r="41" spans="1:1" x14ac:dyDescent="0.25">
      <c r="A41" t="s">
        <v>342</v>
      </c>
    </row>
    <row r="42" spans="1:1" x14ac:dyDescent="0.25">
      <c r="A42" t="s">
        <v>343</v>
      </c>
    </row>
    <row r="43" spans="1:1" x14ac:dyDescent="0.25">
      <c r="A43" t="s">
        <v>344</v>
      </c>
    </row>
    <row r="44" spans="1:1" x14ac:dyDescent="0.25">
      <c r="A44" t="s">
        <v>345</v>
      </c>
    </row>
    <row r="45" spans="1:1" x14ac:dyDescent="0.25">
      <c r="A45" t="s">
        <v>346</v>
      </c>
    </row>
    <row r="46" spans="1:1" x14ac:dyDescent="0.25">
      <c r="A46" t="s">
        <v>347</v>
      </c>
    </row>
    <row r="47" spans="1:1" x14ac:dyDescent="0.25">
      <c r="A47" t="s">
        <v>348</v>
      </c>
    </row>
    <row r="48" spans="1:1" x14ac:dyDescent="0.25">
      <c r="A48" t="s">
        <v>349</v>
      </c>
    </row>
    <row r="49" spans="1:1" x14ac:dyDescent="0.25">
      <c r="A49" t="s">
        <v>350</v>
      </c>
    </row>
    <row r="50" spans="1:1" x14ac:dyDescent="0.25">
      <c r="A50" t="s">
        <v>351</v>
      </c>
    </row>
    <row r="51" spans="1:1" x14ac:dyDescent="0.25">
      <c r="A51" t="s">
        <v>352</v>
      </c>
    </row>
    <row r="52" spans="1:1" x14ac:dyDescent="0.25">
      <c r="A52" t="s">
        <v>353</v>
      </c>
    </row>
    <row r="53" spans="1:1" x14ac:dyDescent="0.25">
      <c r="A53" t="s">
        <v>354</v>
      </c>
    </row>
    <row r="54" spans="1:1" x14ac:dyDescent="0.25">
      <c r="A54" t="s">
        <v>355</v>
      </c>
    </row>
    <row r="55" spans="1:1" x14ac:dyDescent="0.25">
      <c r="A55" t="s">
        <v>356</v>
      </c>
    </row>
    <row r="56" spans="1:1" x14ac:dyDescent="0.25">
      <c r="A56" t="s">
        <v>357</v>
      </c>
    </row>
    <row r="57" spans="1:1" x14ac:dyDescent="0.25">
      <c r="A57" t="s">
        <v>358</v>
      </c>
    </row>
    <row r="58" spans="1:1" x14ac:dyDescent="0.25">
      <c r="A58" t="s">
        <v>359</v>
      </c>
    </row>
    <row r="59" spans="1:1" x14ac:dyDescent="0.25">
      <c r="A59" t="s">
        <v>360</v>
      </c>
    </row>
    <row r="60" spans="1:1" x14ac:dyDescent="0.25">
      <c r="A60" t="s">
        <v>361</v>
      </c>
    </row>
    <row r="61" spans="1:1" x14ac:dyDescent="0.25">
      <c r="A61" t="s">
        <v>362</v>
      </c>
    </row>
    <row r="62" spans="1:1" x14ac:dyDescent="0.25">
      <c r="A62" t="s">
        <v>363</v>
      </c>
    </row>
    <row r="63" spans="1:1" x14ac:dyDescent="0.25">
      <c r="A63" t="s">
        <v>364</v>
      </c>
    </row>
    <row r="64" spans="1:1" x14ac:dyDescent="0.25">
      <c r="A64" t="s">
        <v>365</v>
      </c>
    </row>
    <row r="65" spans="1:1" x14ac:dyDescent="0.25">
      <c r="A65" t="s">
        <v>366</v>
      </c>
    </row>
    <row r="66" spans="1:1" x14ac:dyDescent="0.25">
      <c r="A66" t="s">
        <v>367</v>
      </c>
    </row>
    <row r="67" spans="1:1" x14ac:dyDescent="0.25">
      <c r="A67" t="s">
        <v>368</v>
      </c>
    </row>
    <row r="68" spans="1:1" x14ac:dyDescent="0.25">
      <c r="A68" t="s">
        <v>369</v>
      </c>
    </row>
    <row r="69" spans="1:1" x14ac:dyDescent="0.25">
      <c r="A69" t="s">
        <v>370</v>
      </c>
    </row>
    <row r="70" spans="1:1" x14ac:dyDescent="0.25">
      <c r="A70" t="s">
        <v>371</v>
      </c>
    </row>
    <row r="71" spans="1:1" x14ac:dyDescent="0.25">
      <c r="A71" t="s">
        <v>372</v>
      </c>
    </row>
    <row r="72" spans="1:1" x14ac:dyDescent="0.25">
      <c r="A72" t="s">
        <v>373</v>
      </c>
    </row>
    <row r="73" spans="1:1" x14ac:dyDescent="0.25">
      <c r="A73" t="s">
        <v>374</v>
      </c>
    </row>
    <row r="74" spans="1:1" x14ac:dyDescent="0.25">
      <c r="A74" t="s">
        <v>375</v>
      </c>
    </row>
    <row r="75" spans="1:1" x14ac:dyDescent="0.25">
      <c r="A75" t="s">
        <v>376</v>
      </c>
    </row>
    <row r="76" spans="1:1" x14ac:dyDescent="0.25">
      <c r="A76" t="s">
        <v>377</v>
      </c>
    </row>
    <row r="77" spans="1:1" x14ac:dyDescent="0.25">
      <c r="A77" t="s">
        <v>378</v>
      </c>
    </row>
    <row r="78" spans="1:1" x14ac:dyDescent="0.25">
      <c r="A78" t="s">
        <v>379</v>
      </c>
    </row>
    <row r="79" spans="1:1" x14ac:dyDescent="0.25">
      <c r="A79" t="s">
        <v>380</v>
      </c>
    </row>
    <row r="80" spans="1:1" x14ac:dyDescent="0.25">
      <c r="A80" t="s">
        <v>381</v>
      </c>
    </row>
    <row r="81" spans="1:1" x14ac:dyDescent="0.25">
      <c r="A81" t="s">
        <v>382</v>
      </c>
    </row>
    <row r="82" spans="1:1" x14ac:dyDescent="0.25">
      <c r="A82" t="s">
        <v>383</v>
      </c>
    </row>
    <row r="83" spans="1:1" x14ac:dyDescent="0.25">
      <c r="A83" t="s">
        <v>384</v>
      </c>
    </row>
    <row r="84" spans="1:1" x14ac:dyDescent="0.25">
      <c r="A84" t="s">
        <v>385</v>
      </c>
    </row>
    <row r="85" spans="1:1" x14ac:dyDescent="0.25">
      <c r="A85" t="s">
        <v>386</v>
      </c>
    </row>
    <row r="86" spans="1:1" x14ac:dyDescent="0.25">
      <c r="A86" t="s">
        <v>387</v>
      </c>
    </row>
    <row r="87" spans="1:1" x14ac:dyDescent="0.25">
      <c r="A87" t="s">
        <v>388</v>
      </c>
    </row>
    <row r="88" spans="1:1" x14ac:dyDescent="0.25">
      <c r="A88" t="s">
        <v>389</v>
      </c>
    </row>
    <row r="89" spans="1:1" x14ac:dyDescent="0.25">
      <c r="A89" t="s">
        <v>390</v>
      </c>
    </row>
    <row r="90" spans="1:1" x14ac:dyDescent="0.25">
      <c r="A90" t="s">
        <v>391</v>
      </c>
    </row>
    <row r="91" spans="1:1" x14ac:dyDescent="0.25">
      <c r="A91" t="s">
        <v>392</v>
      </c>
    </row>
    <row r="92" spans="1:1" x14ac:dyDescent="0.25">
      <c r="A92" t="s">
        <v>393</v>
      </c>
    </row>
    <row r="93" spans="1:1" x14ac:dyDescent="0.25">
      <c r="A93" t="s">
        <v>394</v>
      </c>
    </row>
    <row r="94" spans="1:1" x14ac:dyDescent="0.25">
      <c r="A94" t="s">
        <v>395</v>
      </c>
    </row>
    <row r="95" spans="1:1" x14ac:dyDescent="0.25">
      <c r="A95" t="s">
        <v>396</v>
      </c>
    </row>
    <row r="96" spans="1:1" x14ac:dyDescent="0.25">
      <c r="A96" t="s">
        <v>397</v>
      </c>
    </row>
    <row r="97" spans="1:1" x14ac:dyDescent="0.25">
      <c r="A97" t="s">
        <v>398</v>
      </c>
    </row>
    <row r="98" spans="1:1" x14ac:dyDescent="0.25">
      <c r="A98" t="s">
        <v>399</v>
      </c>
    </row>
    <row r="99" spans="1:1" x14ac:dyDescent="0.25">
      <c r="A99" t="s">
        <v>400</v>
      </c>
    </row>
    <row r="100" spans="1:1" x14ac:dyDescent="0.25">
      <c r="A100" t="s">
        <v>401</v>
      </c>
    </row>
    <row r="101" spans="1:1" x14ac:dyDescent="0.25">
      <c r="A101" t="s">
        <v>402</v>
      </c>
    </row>
    <row r="102" spans="1:1" x14ac:dyDescent="0.25">
      <c r="A102" t="s">
        <v>403</v>
      </c>
    </row>
    <row r="103" spans="1:1" x14ac:dyDescent="0.25">
      <c r="A103" t="s">
        <v>404</v>
      </c>
    </row>
    <row r="104" spans="1:1" x14ac:dyDescent="0.25">
      <c r="A104" t="s">
        <v>405</v>
      </c>
    </row>
    <row r="105" spans="1:1" x14ac:dyDescent="0.25">
      <c r="A105" t="s">
        <v>406</v>
      </c>
    </row>
    <row r="106" spans="1:1" x14ac:dyDescent="0.25">
      <c r="A106" t="s">
        <v>407</v>
      </c>
    </row>
    <row r="107" spans="1:1" x14ac:dyDescent="0.25">
      <c r="A107" t="s">
        <v>408</v>
      </c>
    </row>
    <row r="108" spans="1:1" x14ac:dyDescent="0.25">
      <c r="A108" t="s">
        <v>409</v>
      </c>
    </row>
    <row r="109" spans="1:1" x14ac:dyDescent="0.25">
      <c r="A109" t="s">
        <v>410</v>
      </c>
    </row>
    <row r="110" spans="1:1" x14ac:dyDescent="0.25">
      <c r="A110" t="s">
        <v>411</v>
      </c>
    </row>
    <row r="111" spans="1:1" x14ac:dyDescent="0.25">
      <c r="A111" t="s">
        <v>412</v>
      </c>
    </row>
    <row r="112" spans="1:1" x14ac:dyDescent="0.25">
      <c r="A112" t="s">
        <v>413</v>
      </c>
    </row>
    <row r="113" spans="1:1" x14ac:dyDescent="0.25">
      <c r="A113" t="s">
        <v>414</v>
      </c>
    </row>
    <row r="114" spans="1:1" x14ac:dyDescent="0.25">
      <c r="A114" t="s">
        <v>415</v>
      </c>
    </row>
    <row r="115" spans="1:1" x14ac:dyDescent="0.25">
      <c r="A115" t="s">
        <v>416</v>
      </c>
    </row>
    <row r="116" spans="1:1" x14ac:dyDescent="0.25">
      <c r="A116" t="s">
        <v>417</v>
      </c>
    </row>
    <row r="117" spans="1:1" x14ac:dyDescent="0.25">
      <c r="A117" t="s">
        <v>418</v>
      </c>
    </row>
    <row r="118" spans="1:1" x14ac:dyDescent="0.25">
      <c r="A118" t="s">
        <v>419</v>
      </c>
    </row>
    <row r="119" spans="1:1" x14ac:dyDescent="0.25">
      <c r="A119" t="s">
        <v>420</v>
      </c>
    </row>
    <row r="120" spans="1:1" x14ac:dyDescent="0.25">
      <c r="A120" t="s">
        <v>421</v>
      </c>
    </row>
    <row r="121" spans="1:1" x14ac:dyDescent="0.25">
      <c r="A121" t="s">
        <v>422</v>
      </c>
    </row>
    <row r="122" spans="1:1" x14ac:dyDescent="0.25">
      <c r="A122" t="s">
        <v>423</v>
      </c>
    </row>
    <row r="123" spans="1:1" x14ac:dyDescent="0.25">
      <c r="A123" t="s">
        <v>424</v>
      </c>
    </row>
    <row r="124" spans="1:1" x14ac:dyDescent="0.25">
      <c r="A124" t="s">
        <v>425</v>
      </c>
    </row>
    <row r="125" spans="1:1" x14ac:dyDescent="0.25">
      <c r="A125" t="s">
        <v>426</v>
      </c>
    </row>
    <row r="126" spans="1:1" x14ac:dyDescent="0.25">
      <c r="A126" t="s">
        <v>427</v>
      </c>
    </row>
    <row r="127" spans="1:1" x14ac:dyDescent="0.25">
      <c r="A127" t="s">
        <v>428</v>
      </c>
    </row>
    <row r="128" spans="1:1" x14ac:dyDescent="0.25">
      <c r="A128" t="s">
        <v>429</v>
      </c>
    </row>
    <row r="129" spans="1:1" x14ac:dyDescent="0.25">
      <c r="A129" t="s">
        <v>430</v>
      </c>
    </row>
    <row r="130" spans="1:1" x14ac:dyDescent="0.25">
      <c r="A130" t="s">
        <v>431</v>
      </c>
    </row>
    <row r="131" spans="1:1" x14ac:dyDescent="0.25">
      <c r="A131" t="s">
        <v>42</v>
      </c>
    </row>
    <row r="132" spans="1:1" x14ac:dyDescent="0.25">
      <c r="A132" t="s">
        <v>28</v>
      </c>
    </row>
    <row r="133" spans="1:1" x14ac:dyDescent="0.25">
      <c r="A133" t="s">
        <v>21</v>
      </c>
    </row>
    <row r="134" spans="1:1" x14ac:dyDescent="0.25">
      <c r="A134" t="s">
        <v>432</v>
      </c>
    </row>
    <row r="135" spans="1:1" x14ac:dyDescent="0.25">
      <c r="A135" t="s">
        <v>51</v>
      </c>
    </row>
    <row r="136" spans="1:1" x14ac:dyDescent="0.25">
      <c r="A136" t="s">
        <v>433</v>
      </c>
    </row>
    <row r="137" spans="1:1" x14ac:dyDescent="0.25">
      <c r="A137" t="s">
        <v>434</v>
      </c>
    </row>
    <row r="138" spans="1:1" x14ac:dyDescent="0.25">
      <c r="A138" t="s">
        <v>435</v>
      </c>
    </row>
    <row r="139" spans="1:1" x14ac:dyDescent="0.25">
      <c r="A139" t="s">
        <v>436</v>
      </c>
    </row>
    <row r="140" spans="1:1" x14ac:dyDescent="0.25">
      <c r="A140" t="s">
        <v>437</v>
      </c>
    </row>
    <row r="141" spans="1:1" x14ac:dyDescent="0.25">
      <c r="A141" t="s">
        <v>438</v>
      </c>
    </row>
    <row r="142" spans="1:1" x14ac:dyDescent="0.25">
      <c r="A142" t="s">
        <v>54</v>
      </c>
    </row>
    <row r="143" spans="1:1" x14ac:dyDescent="0.25">
      <c r="A143" t="s">
        <v>439</v>
      </c>
    </row>
    <row r="144" spans="1:1" x14ac:dyDescent="0.25">
      <c r="A144" t="s">
        <v>50</v>
      </c>
    </row>
    <row r="145" spans="1:1" x14ac:dyDescent="0.25">
      <c r="A145" t="s">
        <v>440</v>
      </c>
    </row>
    <row r="146" spans="1:1" x14ac:dyDescent="0.25">
      <c r="A146" t="s">
        <v>441</v>
      </c>
    </row>
    <row r="147" spans="1:1" x14ac:dyDescent="0.25">
      <c r="A147" t="s">
        <v>442</v>
      </c>
    </row>
    <row r="148" spans="1:1" x14ac:dyDescent="0.25">
      <c r="A148" t="s">
        <v>53</v>
      </c>
    </row>
    <row r="149" spans="1:1" x14ac:dyDescent="0.25">
      <c r="A149" t="s">
        <v>44</v>
      </c>
    </row>
    <row r="150" spans="1:1" x14ac:dyDescent="0.25">
      <c r="A150" t="s">
        <v>443</v>
      </c>
    </row>
    <row r="151" spans="1:1" x14ac:dyDescent="0.25">
      <c r="A151" t="s">
        <v>444</v>
      </c>
    </row>
    <row r="152" spans="1:1" x14ac:dyDescent="0.25">
      <c r="A152" t="s">
        <v>22</v>
      </c>
    </row>
    <row r="153" spans="1:1" x14ac:dyDescent="0.25">
      <c r="A153" t="s">
        <v>445</v>
      </c>
    </row>
    <row r="154" spans="1:1" x14ac:dyDescent="0.25">
      <c r="A154" t="s">
        <v>446</v>
      </c>
    </row>
    <row r="155" spans="1:1" x14ac:dyDescent="0.25">
      <c r="A155" t="s">
        <v>447</v>
      </c>
    </row>
    <row r="156" spans="1:1" x14ac:dyDescent="0.25">
      <c r="A156" t="s">
        <v>448</v>
      </c>
    </row>
    <row r="157" spans="1:1" x14ac:dyDescent="0.25">
      <c r="A157" t="s">
        <v>449</v>
      </c>
    </row>
    <row r="158" spans="1:1" x14ac:dyDescent="0.25">
      <c r="A158" t="s">
        <v>450</v>
      </c>
    </row>
    <row r="159" spans="1:1" x14ac:dyDescent="0.25">
      <c r="A159" t="s">
        <v>451</v>
      </c>
    </row>
    <row r="160" spans="1:1" x14ac:dyDescent="0.25">
      <c r="A160" t="s">
        <v>452</v>
      </c>
    </row>
    <row r="161" spans="1:1" x14ac:dyDescent="0.25">
      <c r="A161" t="s">
        <v>453</v>
      </c>
    </row>
    <row r="162" spans="1:1" x14ac:dyDescent="0.25">
      <c r="A162" t="s">
        <v>454</v>
      </c>
    </row>
    <row r="163" spans="1:1" x14ac:dyDescent="0.25">
      <c r="A163" t="s">
        <v>455</v>
      </c>
    </row>
    <row r="164" spans="1:1" x14ac:dyDescent="0.25">
      <c r="A164" t="s">
        <v>456</v>
      </c>
    </row>
    <row r="165" spans="1:1" x14ac:dyDescent="0.25">
      <c r="A165" t="s">
        <v>457</v>
      </c>
    </row>
    <row r="166" spans="1:1" x14ac:dyDescent="0.25">
      <c r="A166" t="s">
        <v>458</v>
      </c>
    </row>
    <row r="167" spans="1:1" x14ac:dyDescent="0.25">
      <c r="A167" t="s">
        <v>459</v>
      </c>
    </row>
    <row r="168" spans="1:1" x14ac:dyDescent="0.25">
      <c r="A168" t="s">
        <v>460</v>
      </c>
    </row>
    <row r="169" spans="1:1" x14ac:dyDescent="0.25">
      <c r="A169" t="s">
        <v>461</v>
      </c>
    </row>
    <row r="170" spans="1:1" x14ac:dyDescent="0.25">
      <c r="A170" t="s">
        <v>462</v>
      </c>
    </row>
    <row r="171" spans="1:1" x14ac:dyDescent="0.25">
      <c r="A171" t="s">
        <v>463</v>
      </c>
    </row>
    <row r="172" spans="1:1" x14ac:dyDescent="0.25">
      <c r="A172" t="s">
        <v>464</v>
      </c>
    </row>
    <row r="173" spans="1:1" x14ac:dyDescent="0.25">
      <c r="A173" t="s">
        <v>465</v>
      </c>
    </row>
    <row r="174" spans="1:1" x14ac:dyDescent="0.25">
      <c r="A174" t="s">
        <v>466</v>
      </c>
    </row>
    <row r="175" spans="1:1" x14ac:dyDescent="0.25">
      <c r="A175" t="s">
        <v>467</v>
      </c>
    </row>
    <row r="176" spans="1:1" x14ac:dyDescent="0.25">
      <c r="A176" t="s">
        <v>468</v>
      </c>
    </row>
    <row r="177" spans="1:1" x14ac:dyDescent="0.25">
      <c r="A177" t="s">
        <v>469</v>
      </c>
    </row>
    <row r="178" spans="1:1" x14ac:dyDescent="0.25">
      <c r="A178" t="s">
        <v>470</v>
      </c>
    </row>
    <row r="179" spans="1:1" x14ac:dyDescent="0.25">
      <c r="A179" t="s">
        <v>471</v>
      </c>
    </row>
    <row r="180" spans="1:1" x14ac:dyDescent="0.25">
      <c r="A180" t="s">
        <v>472</v>
      </c>
    </row>
    <row r="181" spans="1:1" x14ac:dyDescent="0.25">
      <c r="A181" t="s">
        <v>473</v>
      </c>
    </row>
    <row r="182" spans="1:1" x14ac:dyDescent="0.25">
      <c r="A182" t="s">
        <v>474</v>
      </c>
    </row>
    <row r="183" spans="1:1" x14ac:dyDescent="0.25">
      <c r="A183" t="s">
        <v>475</v>
      </c>
    </row>
    <row r="184" spans="1:1" x14ac:dyDescent="0.25">
      <c r="A184" t="s">
        <v>476</v>
      </c>
    </row>
    <row r="185" spans="1:1" x14ac:dyDescent="0.25">
      <c r="A185" t="s">
        <v>477</v>
      </c>
    </row>
    <row r="186" spans="1:1" x14ac:dyDescent="0.25">
      <c r="A186" t="s">
        <v>478</v>
      </c>
    </row>
    <row r="187" spans="1:1" x14ac:dyDescent="0.25">
      <c r="A187" t="s">
        <v>479</v>
      </c>
    </row>
    <row r="188" spans="1:1" x14ac:dyDescent="0.25">
      <c r="A188" t="s">
        <v>480</v>
      </c>
    </row>
    <row r="189" spans="1:1" x14ac:dyDescent="0.25">
      <c r="A189" t="s">
        <v>481</v>
      </c>
    </row>
    <row r="190" spans="1:1" x14ac:dyDescent="0.25">
      <c r="A190" t="s">
        <v>482</v>
      </c>
    </row>
    <row r="191" spans="1:1" x14ac:dyDescent="0.25">
      <c r="A191" t="s">
        <v>483</v>
      </c>
    </row>
    <row r="192" spans="1:1" x14ac:dyDescent="0.25">
      <c r="A192" t="s">
        <v>484</v>
      </c>
    </row>
    <row r="193" spans="1:1" x14ac:dyDescent="0.25">
      <c r="A193" t="s">
        <v>485</v>
      </c>
    </row>
    <row r="194" spans="1:1" x14ac:dyDescent="0.25">
      <c r="A194" t="s">
        <v>486</v>
      </c>
    </row>
    <row r="195" spans="1:1" x14ac:dyDescent="0.25">
      <c r="A195" t="s">
        <v>487</v>
      </c>
    </row>
    <row r="196" spans="1:1" x14ac:dyDescent="0.25">
      <c r="A196" t="s">
        <v>488</v>
      </c>
    </row>
    <row r="197" spans="1:1" x14ac:dyDescent="0.25">
      <c r="A197" t="s">
        <v>489</v>
      </c>
    </row>
    <row r="198" spans="1:1" x14ac:dyDescent="0.25">
      <c r="A198" t="s">
        <v>490</v>
      </c>
    </row>
    <row r="199" spans="1:1" x14ac:dyDescent="0.25">
      <c r="A199" t="s">
        <v>491</v>
      </c>
    </row>
    <row r="200" spans="1:1" x14ac:dyDescent="0.25">
      <c r="A200" t="s">
        <v>492</v>
      </c>
    </row>
    <row r="201" spans="1:1" x14ac:dyDescent="0.25">
      <c r="A201" t="s">
        <v>493</v>
      </c>
    </row>
    <row r="202" spans="1:1" x14ac:dyDescent="0.25">
      <c r="A202" t="s">
        <v>494</v>
      </c>
    </row>
    <row r="203" spans="1:1" x14ac:dyDescent="0.25">
      <c r="A203" t="s">
        <v>495</v>
      </c>
    </row>
    <row r="204" spans="1:1" x14ac:dyDescent="0.25">
      <c r="A204" t="s">
        <v>496</v>
      </c>
    </row>
    <row r="205" spans="1:1" x14ac:dyDescent="0.25">
      <c r="A205" t="s">
        <v>497</v>
      </c>
    </row>
    <row r="206" spans="1:1" x14ac:dyDescent="0.25">
      <c r="A206" t="s">
        <v>498</v>
      </c>
    </row>
    <row r="207" spans="1:1" x14ac:dyDescent="0.25">
      <c r="A207" t="s">
        <v>24</v>
      </c>
    </row>
    <row r="208" spans="1:1" x14ac:dyDescent="0.25">
      <c r="A208" t="s">
        <v>499</v>
      </c>
    </row>
    <row r="209" spans="1:1" x14ac:dyDescent="0.25">
      <c r="A209" t="s">
        <v>500</v>
      </c>
    </row>
    <row r="210" spans="1:1" x14ac:dyDescent="0.25">
      <c r="A210" t="s">
        <v>501</v>
      </c>
    </row>
    <row r="211" spans="1:1" x14ac:dyDescent="0.25">
      <c r="A211" t="s">
        <v>502</v>
      </c>
    </row>
    <row r="212" spans="1:1" x14ac:dyDescent="0.25">
      <c r="A212" t="s">
        <v>503</v>
      </c>
    </row>
    <row r="213" spans="1:1" x14ac:dyDescent="0.25">
      <c r="A213" t="s">
        <v>504</v>
      </c>
    </row>
    <row r="214" spans="1:1" x14ac:dyDescent="0.25">
      <c r="A214" t="s">
        <v>505</v>
      </c>
    </row>
    <row r="215" spans="1:1" x14ac:dyDescent="0.25">
      <c r="A215" t="s">
        <v>506</v>
      </c>
    </row>
    <row r="216" spans="1:1" x14ac:dyDescent="0.25">
      <c r="A216" t="s">
        <v>507</v>
      </c>
    </row>
    <row r="217" spans="1:1" x14ac:dyDescent="0.25">
      <c r="A217" t="s">
        <v>508</v>
      </c>
    </row>
    <row r="218" spans="1:1" x14ac:dyDescent="0.25">
      <c r="A218" t="s">
        <v>509</v>
      </c>
    </row>
    <row r="219" spans="1:1" x14ac:dyDescent="0.25">
      <c r="A219" t="s">
        <v>510</v>
      </c>
    </row>
    <row r="220" spans="1:1" x14ac:dyDescent="0.25">
      <c r="A220" t="s">
        <v>511</v>
      </c>
    </row>
    <row r="221" spans="1:1" x14ac:dyDescent="0.25">
      <c r="A221" t="s">
        <v>512</v>
      </c>
    </row>
    <row r="222" spans="1:1" x14ac:dyDescent="0.25">
      <c r="A222" t="s">
        <v>513</v>
      </c>
    </row>
    <row r="223" spans="1:1" x14ac:dyDescent="0.25">
      <c r="A223" t="s">
        <v>514</v>
      </c>
    </row>
    <row r="224" spans="1:1" x14ac:dyDescent="0.25">
      <c r="A224" t="s">
        <v>515</v>
      </c>
    </row>
    <row r="225" spans="1:1" x14ac:dyDescent="0.25">
      <c r="A225" t="s">
        <v>516</v>
      </c>
    </row>
    <row r="226" spans="1:1" x14ac:dyDescent="0.25">
      <c r="A226" t="s">
        <v>517</v>
      </c>
    </row>
    <row r="227" spans="1:1" x14ac:dyDescent="0.25">
      <c r="A227" t="s">
        <v>518</v>
      </c>
    </row>
    <row r="228" spans="1:1" x14ac:dyDescent="0.25">
      <c r="A228" t="s">
        <v>519</v>
      </c>
    </row>
    <row r="229" spans="1:1" x14ac:dyDescent="0.25">
      <c r="A229" t="s">
        <v>520</v>
      </c>
    </row>
    <row r="230" spans="1:1" x14ac:dyDescent="0.25">
      <c r="A230" t="s">
        <v>521</v>
      </c>
    </row>
    <row r="231" spans="1:1" x14ac:dyDescent="0.25">
      <c r="A231" t="s">
        <v>522</v>
      </c>
    </row>
    <row r="232" spans="1:1" x14ac:dyDescent="0.25">
      <c r="A232" t="s">
        <v>523</v>
      </c>
    </row>
    <row r="233" spans="1:1" x14ac:dyDescent="0.25">
      <c r="A233" t="s">
        <v>524</v>
      </c>
    </row>
    <row r="234" spans="1:1" x14ac:dyDescent="0.25">
      <c r="A234" t="s">
        <v>525</v>
      </c>
    </row>
    <row r="235" spans="1:1" x14ac:dyDescent="0.25">
      <c r="A235" t="s">
        <v>526</v>
      </c>
    </row>
    <row r="236" spans="1:1" x14ac:dyDescent="0.25">
      <c r="A236" t="s">
        <v>527</v>
      </c>
    </row>
    <row r="237" spans="1:1" x14ac:dyDescent="0.25">
      <c r="A237" t="s">
        <v>528</v>
      </c>
    </row>
    <row r="238" spans="1:1" x14ac:dyDescent="0.25">
      <c r="A238" t="s">
        <v>529</v>
      </c>
    </row>
    <row r="239" spans="1:1" x14ac:dyDescent="0.25">
      <c r="A239" t="s">
        <v>530</v>
      </c>
    </row>
    <row r="240" spans="1:1" x14ac:dyDescent="0.25">
      <c r="A240" t="s">
        <v>531</v>
      </c>
    </row>
    <row r="241" spans="1:1" x14ac:dyDescent="0.25">
      <c r="A241" t="s">
        <v>532</v>
      </c>
    </row>
    <row r="242" spans="1:1" x14ac:dyDescent="0.25">
      <c r="A242" t="s">
        <v>533</v>
      </c>
    </row>
    <row r="243" spans="1:1" x14ac:dyDescent="0.25">
      <c r="A243" t="s">
        <v>534</v>
      </c>
    </row>
    <row r="244" spans="1:1" x14ac:dyDescent="0.25">
      <c r="A244" t="s">
        <v>535</v>
      </c>
    </row>
    <row r="245" spans="1:1" x14ac:dyDescent="0.25">
      <c r="A245" t="s">
        <v>536</v>
      </c>
    </row>
    <row r="246" spans="1:1" x14ac:dyDescent="0.25">
      <c r="A246" t="s">
        <v>537</v>
      </c>
    </row>
    <row r="247" spans="1:1" x14ac:dyDescent="0.25">
      <c r="A247" t="s">
        <v>538</v>
      </c>
    </row>
    <row r="248" spans="1:1" x14ac:dyDescent="0.25">
      <c r="A248" t="s">
        <v>539</v>
      </c>
    </row>
    <row r="249" spans="1:1" x14ac:dyDescent="0.25">
      <c r="A249" t="s">
        <v>540</v>
      </c>
    </row>
    <row r="250" spans="1:1" x14ac:dyDescent="0.25">
      <c r="A250" t="s">
        <v>541</v>
      </c>
    </row>
    <row r="251" spans="1:1" x14ac:dyDescent="0.25">
      <c r="A251" t="s">
        <v>542</v>
      </c>
    </row>
    <row r="252" spans="1:1" x14ac:dyDescent="0.25">
      <c r="A252" t="s">
        <v>543</v>
      </c>
    </row>
    <row r="253" spans="1:1" x14ac:dyDescent="0.25">
      <c r="A253" t="s">
        <v>544</v>
      </c>
    </row>
    <row r="254" spans="1:1" x14ac:dyDescent="0.25">
      <c r="A254" t="s">
        <v>545</v>
      </c>
    </row>
    <row r="255" spans="1:1" x14ac:dyDescent="0.25">
      <c r="A255" t="s">
        <v>546</v>
      </c>
    </row>
    <row r="256" spans="1:1" x14ac:dyDescent="0.25">
      <c r="A256" t="s">
        <v>547</v>
      </c>
    </row>
    <row r="257" spans="1:1" x14ac:dyDescent="0.25">
      <c r="A257" t="s">
        <v>548</v>
      </c>
    </row>
    <row r="258" spans="1:1" x14ac:dyDescent="0.25">
      <c r="A258" t="s">
        <v>549</v>
      </c>
    </row>
    <row r="259" spans="1:1" x14ac:dyDescent="0.25">
      <c r="A259" t="s">
        <v>550</v>
      </c>
    </row>
    <row r="260" spans="1:1" x14ac:dyDescent="0.25">
      <c r="A260" t="s">
        <v>551</v>
      </c>
    </row>
    <row r="261" spans="1:1" x14ac:dyDescent="0.25">
      <c r="A261" t="s">
        <v>552</v>
      </c>
    </row>
    <row r="262" spans="1:1" x14ac:dyDescent="0.25">
      <c r="A262" t="s">
        <v>60</v>
      </c>
    </row>
    <row r="263" spans="1:1" x14ac:dyDescent="0.25">
      <c r="A263" t="s">
        <v>553</v>
      </c>
    </row>
    <row r="264" spans="1:1" x14ac:dyDescent="0.25">
      <c r="A264" t="s">
        <v>554</v>
      </c>
    </row>
    <row r="265" spans="1:1" x14ac:dyDescent="0.25">
      <c r="A265" t="s">
        <v>555</v>
      </c>
    </row>
    <row r="266" spans="1:1" x14ac:dyDescent="0.25">
      <c r="A266" t="s">
        <v>556</v>
      </c>
    </row>
    <row r="267" spans="1:1" x14ac:dyDescent="0.25">
      <c r="A267" t="s">
        <v>557</v>
      </c>
    </row>
    <row r="268" spans="1:1" x14ac:dyDescent="0.25">
      <c r="A268" t="s">
        <v>558</v>
      </c>
    </row>
    <row r="269" spans="1:1" x14ac:dyDescent="0.25">
      <c r="A269" t="s">
        <v>559</v>
      </c>
    </row>
    <row r="270" spans="1:1" x14ac:dyDescent="0.25">
      <c r="A270" t="s">
        <v>560</v>
      </c>
    </row>
    <row r="271" spans="1:1" x14ac:dyDescent="0.25">
      <c r="A271" t="s">
        <v>561</v>
      </c>
    </row>
    <row r="272" spans="1:1" x14ac:dyDescent="0.25">
      <c r="A272" t="s">
        <v>562</v>
      </c>
    </row>
    <row r="273" spans="1:1" x14ac:dyDescent="0.25">
      <c r="A273" t="s">
        <v>563</v>
      </c>
    </row>
    <row r="274" spans="1:1" x14ac:dyDescent="0.25">
      <c r="A274" t="s">
        <v>564</v>
      </c>
    </row>
    <row r="275" spans="1:1" x14ac:dyDescent="0.25">
      <c r="A275" t="s">
        <v>565</v>
      </c>
    </row>
    <row r="276" spans="1:1" x14ac:dyDescent="0.25">
      <c r="A276" t="s">
        <v>566</v>
      </c>
    </row>
    <row r="277" spans="1:1" x14ac:dyDescent="0.25">
      <c r="A277" t="s">
        <v>567</v>
      </c>
    </row>
    <row r="278" spans="1:1" x14ac:dyDescent="0.25">
      <c r="A278" t="s">
        <v>568</v>
      </c>
    </row>
    <row r="279" spans="1:1" x14ac:dyDescent="0.25">
      <c r="A279" t="s">
        <v>569</v>
      </c>
    </row>
    <row r="280" spans="1:1" x14ac:dyDescent="0.25">
      <c r="A280" t="s">
        <v>570</v>
      </c>
    </row>
    <row r="281" spans="1:1" x14ac:dyDescent="0.25">
      <c r="A281" t="s">
        <v>61</v>
      </c>
    </row>
    <row r="282" spans="1:1" x14ac:dyDescent="0.25">
      <c r="A282" t="s">
        <v>571</v>
      </c>
    </row>
    <row r="283" spans="1:1" x14ac:dyDescent="0.25">
      <c r="A283" t="s">
        <v>572</v>
      </c>
    </row>
    <row r="284" spans="1:1" x14ac:dyDescent="0.25">
      <c r="A284" t="s">
        <v>573</v>
      </c>
    </row>
    <row r="285" spans="1:1" x14ac:dyDescent="0.25">
      <c r="A285" t="s">
        <v>574</v>
      </c>
    </row>
    <row r="286" spans="1:1" x14ac:dyDescent="0.25">
      <c r="A286" t="s">
        <v>575</v>
      </c>
    </row>
    <row r="287" spans="1:1" x14ac:dyDescent="0.25">
      <c r="A287" t="s">
        <v>576</v>
      </c>
    </row>
    <row r="288" spans="1:1" x14ac:dyDescent="0.25">
      <c r="A288" t="s">
        <v>577</v>
      </c>
    </row>
    <row r="289" spans="1:1" x14ac:dyDescent="0.25">
      <c r="A289" t="s">
        <v>578</v>
      </c>
    </row>
    <row r="290" spans="1:1" x14ac:dyDescent="0.25">
      <c r="A290" t="s">
        <v>579</v>
      </c>
    </row>
    <row r="291" spans="1:1" x14ac:dyDescent="0.25">
      <c r="A291" t="s">
        <v>580</v>
      </c>
    </row>
    <row r="292" spans="1:1" x14ac:dyDescent="0.25">
      <c r="A292" t="s">
        <v>581</v>
      </c>
    </row>
    <row r="293" spans="1:1" x14ac:dyDescent="0.25">
      <c r="A293" t="s">
        <v>582</v>
      </c>
    </row>
    <row r="294" spans="1:1" x14ac:dyDescent="0.25">
      <c r="A294" t="s">
        <v>583</v>
      </c>
    </row>
    <row r="295" spans="1:1" x14ac:dyDescent="0.25">
      <c r="A295" t="s">
        <v>584</v>
      </c>
    </row>
    <row r="296" spans="1:1" x14ac:dyDescent="0.25">
      <c r="A296" t="s">
        <v>585</v>
      </c>
    </row>
    <row r="297" spans="1:1" x14ac:dyDescent="0.25">
      <c r="A297" t="s">
        <v>586</v>
      </c>
    </row>
    <row r="298" spans="1:1" x14ac:dyDescent="0.25">
      <c r="A298" t="s">
        <v>587</v>
      </c>
    </row>
    <row r="299" spans="1:1" x14ac:dyDescent="0.25">
      <c r="A299" t="s">
        <v>588</v>
      </c>
    </row>
    <row r="300" spans="1:1" x14ac:dyDescent="0.25">
      <c r="A300" t="s">
        <v>589</v>
      </c>
    </row>
    <row r="301" spans="1:1" x14ac:dyDescent="0.25">
      <c r="A301" t="s">
        <v>590</v>
      </c>
    </row>
    <row r="302" spans="1:1" x14ac:dyDescent="0.25">
      <c r="A302" t="s">
        <v>591</v>
      </c>
    </row>
    <row r="303" spans="1:1" x14ac:dyDescent="0.25">
      <c r="A303" t="s">
        <v>592</v>
      </c>
    </row>
    <row r="304" spans="1:1" x14ac:dyDescent="0.25">
      <c r="A304" t="s">
        <v>593</v>
      </c>
    </row>
    <row r="305" spans="1:1" x14ac:dyDescent="0.25">
      <c r="A305" t="s">
        <v>36</v>
      </c>
    </row>
    <row r="306" spans="1:1" x14ac:dyDescent="0.25">
      <c r="A306" t="s">
        <v>594</v>
      </c>
    </row>
    <row r="307" spans="1:1" x14ac:dyDescent="0.25">
      <c r="A307" t="s">
        <v>595</v>
      </c>
    </row>
    <row r="308" spans="1:1" x14ac:dyDescent="0.25">
      <c r="A308" t="s">
        <v>596</v>
      </c>
    </row>
    <row r="309" spans="1:1" x14ac:dyDescent="0.25">
      <c r="A309" t="s">
        <v>597</v>
      </c>
    </row>
    <row r="310" spans="1:1" x14ac:dyDescent="0.25">
      <c r="A310" t="s">
        <v>34</v>
      </c>
    </row>
    <row r="311" spans="1:1" x14ac:dyDescent="0.25">
      <c r="A311" t="s">
        <v>598</v>
      </c>
    </row>
    <row r="312" spans="1:1" x14ac:dyDescent="0.25">
      <c r="A312" t="s">
        <v>599</v>
      </c>
    </row>
    <row r="313" spans="1:1" x14ac:dyDescent="0.25">
      <c r="A313" t="s">
        <v>600</v>
      </c>
    </row>
    <row r="314" spans="1:1" x14ac:dyDescent="0.25">
      <c r="A314" t="s">
        <v>601</v>
      </c>
    </row>
    <row r="315" spans="1:1" x14ac:dyDescent="0.25">
      <c r="A315" t="s">
        <v>602</v>
      </c>
    </row>
    <row r="316" spans="1:1" x14ac:dyDescent="0.25">
      <c r="A316" t="s">
        <v>603</v>
      </c>
    </row>
    <row r="317" spans="1:1" x14ac:dyDescent="0.25">
      <c r="A317" t="s">
        <v>604</v>
      </c>
    </row>
    <row r="318" spans="1:1" x14ac:dyDescent="0.25">
      <c r="A318" t="s">
        <v>605</v>
      </c>
    </row>
    <row r="319" spans="1:1" x14ac:dyDescent="0.25">
      <c r="A319" t="s">
        <v>606</v>
      </c>
    </row>
    <row r="320" spans="1:1" x14ac:dyDescent="0.25">
      <c r="A320" t="s">
        <v>607</v>
      </c>
    </row>
    <row r="321" spans="1:1" x14ac:dyDescent="0.25">
      <c r="A321" t="s">
        <v>48</v>
      </c>
    </row>
    <row r="322" spans="1:1" x14ac:dyDescent="0.25">
      <c r="A322" t="s">
        <v>608</v>
      </c>
    </row>
    <row r="323" spans="1:1" x14ac:dyDescent="0.25">
      <c r="A323" t="s">
        <v>609</v>
      </c>
    </row>
    <row r="324" spans="1:1" x14ac:dyDescent="0.25">
      <c r="A324" t="s">
        <v>610</v>
      </c>
    </row>
    <row r="325" spans="1:1" x14ac:dyDescent="0.25">
      <c r="A325" t="s">
        <v>611</v>
      </c>
    </row>
    <row r="326" spans="1:1" x14ac:dyDescent="0.25">
      <c r="A326" t="s">
        <v>612</v>
      </c>
    </row>
    <row r="327" spans="1:1" x14ac:dyDescent="0.25">
      <c r="A327" t="s">
        <v>613</v>
      </c>
    </row>
    <row r="328" spans="1:1" x14ac:dyDescent="0.25">
      <c r="A328" t="s">
        <v>614</v>
      </c>
    </row>
    <row r="329" spans="1:1" x14ac:dyDescent="0.25">
      <c r="A329" t="s">
        <v>615</v>
      </c>
    </row>
    <row r="330" spans="1:1" x14ac:dyDescent="0.25">
      <c r="A330" t="s">
        <v>616</v>
      </c>
    </row>
    <row r="331" spans="1:1" x14ac:dyDescent="0.25">
      <c r="A331" t="s">
        <v>617</v>
      </c>
    </row>
    <row r="332" spans="1:1" x14ac:dyDescent="0.25">
      <c r="A332" t="s">
        <v>618</v>
      </c>
    </row>
    <row r="333" spans="1:1" x14ac:dyDescent="0.25">
      <c r="A333" t="s">
        <v>619</v>
      </c>
    </row>
    <row r="334" spans="1:1" x14ac:dyDescent="0.25">
      <c r="A334" t="s">
        <v>620</v>
      </c>
    </row>
    <row r="335" spans="1:1" x14ac:dyDescent="0.25">
      <c r="A335" t="s">
        <v>621</v>
      </c>
    </row>
    <row r="336" spans="1:1" x14ac:dyDescent="0.25">
      <c r="A336" t="s">
        <v>622</v>
      </c>
    </row>
    <row r="337" spans="1:1" x14ac:dyDescent="0.25">
      <c r="A337" t="s">
        <v>623</v>
      </c>
    </row>
    <row r="338" spans="1:1" x14ac:dyDescent="0.25">
      <c r="A338" t="s">
        <v>624</v>
      </c>
    </row>
    <row r="339" spans="1:1" x14ac:dyDescent="0.25">
      <c r="A339" t="s">
        <v>625</v>
      </c>
    </row>
    <row r="340" spans="1:1" x14ac:dyDescent="0.25">
      <c r="A340" t="s">
        <v>626</v>
      </c>
    </row>
    <row r="341" spans="1:1" x14ac:dyDescent="0.25">
      <c r="A341" t="s">
        <v>627</v>
      </c>
    </row>
    <row r="342" spans="1:1" x14ac:dyDescent="0.25">
      <c r="A342" t="s">
        <v>628</v>
      </c>
    </row>
    <row r="343" spans="1:1" x14ac:dyDescent="0.25">
      <c r="A343" t="s">
        <v>629</v>
      </c>
    </row>
    <row r="344" spans="1:1" x14ac:dyDescent="0.25">
      <c r="A344" t="s">
        <v>630</v>
      </c>
    </row>
    <row r="345" spans="1:1" x14ac:dyDescent="0.25">
      <c r="A345" t="s">
        <v>631</v>
      </c>
    </row>
    <row r="346" spans="1:1" x14ac:dyDescent="0.25">
      <c r="A346" t="s">
        <v>632</v>
      </c>
    </row>
    <row r="347" spans="1:1" x14ac:dyDescent="0.25">
      <c r="A347" t="s">
        <v>633</v>
      </c>
    </row>
    <row r="348" spans="1:1" x14ac:dyDescent="0.25">
      <c r="A348" t="s">
        <v>634</v>
      </c>
    </row>
    <row r="349" spans="1:1" x14ac:dyDescent="0.25">
      <c r="A349" t="s">
        <v>635</v>
      </c>
    </row>
    <row r="350" spans="1:1" x14ac:dyDescent="0.25">
      <c r="A350" t="s">
        <v>636</v>
      </c>
    </row>
    <row r="351" spans="1:1" x14ac:dyDescent="0.25">
      <c r="A351" t="s">
        <v>637</v>
      </c>
    </row>
    <row r="352" spans="1:1" x14ac:dyDescent="0.25">
      <c r="A352" t="s">
        <v>638</v>
      </c>
    </row>
    <row r="353" spans="1:1" x14ac:dyDescent="0.25">
      <c r="A353" t="s">
        <v>639</v>
      </c>
    </row>
    <row r="354" spans="1:1" x14ac:dyDescent="0.25">
      <c r="A354" t="s">
        <v>640</v>
      </c>
    </row>
    <row r="355" spans="1:1" x14ac:dyDescent="0.25">
      <c r="A355" t="s">
        <v>641</v>
      </c>
    </row>
    <row r="356" spans="1:1" x14ac:dyDescent="0.25">
      <c r="A356" t="s">
        <v>26</v>
      </c>
    </row>
    <row r="357" spans="1:1" x14ac:dyDescent="0.25">
      <c r="A357" t="s">
        <v>71</v>
      </c>
    </row>
    <row r="358" spans="1:1" x14ac:dyDescent="0.25">
      <c r="A358" t="s">
        <v>642</v>
      </c>
    </row>
    <row r="359" spans="1:1" x14ac:dyDescent="0.25">
      <c r="A359" t="s">
        <v>8</v>
      </c>
    </row>
    <row r="360" spans="1:1" x14ac:dyDescent="0.25">
      <c r="A360" t="s">
        <v>70</v>
      </c>
    </row>
    <row r="361" spans="1:1" x14ac:dyDescent="0.25">
      <c r="A361" t="s">
        <v>643</v>
      </c>
    </row>
    <row r="362" spans="1:1" x14ac:dyDescent="0.25">
      <c r="A362" t="s">
        <v>644</v>
      </c>
    </row>
    <row r="363" spans="1:1" x14ac:dyDescent="0.25">
      <c r="A363" t="s">
        <v>645</v>
      </c>
    </row>
    <row r="364" spans="1:1" x14ac:dyDescent="0.25">
      <c r="A364" t="s">
        <v>646</v>
      </c>
    </row>
    <row r="365" spans="1:1" x14ac:dyDescent="0.25">
      <c r="A365" t="s">
        <v>647</v>
      </c>
    </row>
    <row r="366" spans="1:1" x14ac:dyDescent="0.25">
      <c r="A366" t="s">
        <v>648</v>
      </c>
    </row>
    <row r="367" spans="1:1" x14ac:dyDescent="0.25">
      <c r="A367" t="s">
        <v>649</v>
      </c>
    </row>
    <row r="368" spans="1:1" x14ac:dyDescent="0.25">
      <c r="A368" t="s">
        <v>650</v>
      </c>
    </row>
    <row r="369" spans="1:1" x14ac:dyDescent="0.25">
      <c r="A369" t="s">
        <v>651</v>
      </c>
    </row>
    <row r="370" spans="1:1" x14ac:dyDescent="0.25">
      <c r="A370" t="s">
        <v>652</v>
      </c>
    </row>
    <row r="371" spans="1:1" x14ac:dyDescent="0.25">
      <c r="A371" t="s">
        <v>653</v>
      </c>
    </row>
    <row r="372" spans="1:1" x14ac:dyDescent="0.25">
      <c r="A372" t="s">
        <v>72</v>
      </c>
    </row>
    <row r="373" spans="1:1" x14ac:dyDescent="0.25">
      <c r="A373" t="s">
        <v>654</v>
      </c>
    </row>
    <row r="374" spans="1:1" x14ac:dyDescent="0.25">
      <c r="A374" t="s">
        <v>655</v>
      </c>
    </row>
    <row r="375" spans="1:1" x14ac:dyDescent="0.25">
      <c r="A375" t="s">
        <v>656</v>
      </c>
    </row>
    <row r="376" spans="1:1" x14ac:dyDescent="0.25">
      <c r="A376" t="s">
        <v>657</v>
      </c>
    </row>
    <row r="377" spans="1:1" x14ac:dyDescent="0.25">
      <c r="A377" t="s">
        <v>69</v>
      </c>
    </row>
    <row r="378" spans="1:1" x14ac:dyDescent="0.25">
      <c r="A378" t="s">
        <v>9</v>
      </c>
    </row>
    <row r="379" spans="1:1" x14ac:dyDescent="0.25">
      <c r="A379" t="s">
        <v>11</v>
      </c>
    </row>
    <row r="380" spans="1:1" x14ac:dyDescent="0.25">
      <c r="A380" t="s">
        <v>658</v>
      </c>
    </row>
    <row r="381" spans="1:1" x14ac:dyDescent="0.25">
      <c r="A381" t="s">
        <v>659</v>
      </c>
    </row>
    <row r="382" spans="1:1" x14ac:dyDescent="0.25">
      <c r="A382" t="s">
        <v>660</v>
      </c>
    </row>
    <row r="383" spans="1:1" x14ac:dyDescent="0.25">
      <c r="A383" t="s">
        <v>661</v>
      </c>
    </row>
    <row r="384" spans="1:1" x14ac:dyDescent="0.25">
      <c r="A384" t="s">
        <v>662</v>
      </c>
    </row>
    <row r="385" spans="1:1" x14ac:dyDescent="0.25">
      <c r="A385" t="s">
        <v>663</v>
      </c>
    </row>
    <row r="386" spans="1:1" x14ac:dyDescent="0.25">
      <c r="A386" t="s">
        <v>664</v>
      </c>
    </row>
    <row r="387" spans="1:1" x14ac:dyDescent="0.25">
      <c r="A387" t="s">
        <v>665</v>
      </c>
    </row>
    <row r="388" spans="1:1" x14ac:dyDescent="0.25">
      <c r="A388" t="s">
        <v>666</v>
      </c>
    </row>
    <row r="389" spans="1:1" x14ac:dyDescent="0.25">
      <c r="A389" t="s">
        <v>667</v>
      </c>
    </row>
    <row r="390" spans="1:1" x14ac:dyDescent="0.25">
      <c r="A390" t="s">
        <v>668</v>
      </c>
    </row>
    <row r="391" spans="1:1" x14ac:dyDescent="0.25">
      <c r="A391" t="s">
        <v>669</v>
      </c>
    </row>
    <row r="392" spans="1:1" x14ac:dyDescent="0.25">
      <c r="A392" t="s">
        <v>670</v>
      </c>
    </row>
    <row r="393" spans="1:1" x14ac:dyDescent="0.25">
      <c r="A393" t="s">
        <v>671</v>
      </c>
    </row>
    <row r="394" spans="1:1" x14ac:dyDescent="0.25">
      <c r="A394" t="s">
        <v>672</v>
      </c>
    </row>
    <row r="395" spans="1:1" x14ac:dyDescent="0.25">
      <c r="A395" t="s">
        <v>673</v>
      </c>
    </row>
    <row r="396" spans="1:1" x14ac:dyDescent="0.25">
      <c r="A396" t="s">
        <v>674</v>
      </c>
    </row>
    <row r="397" spans="1:1" x14ac:dyDescent="0.25">
      <c r="A397" t="s">
        <v>675</v>
      </c>
    </row>
    <row r="398" spans="1:1" x14ac:dyDescent="0.25">
      <c r="A398" t="s">
        <v>676</v>
      </c>
    </row>
    <row r="399" spans="1:1" x14ac:dyDescent="0.25">
      <c r="A399" t="s">
        <v>677</v>
      </c>
    </row>
    <row r="400" spans="1:1" x14ac:dyDescent="0.25">
      <c r="A400" t="s">
        <v>678</v>
      </c>
    </row>
    <row r="401" spans="1:1" x14ac:dyDescent="0.25">
      <c r="A401" t="s">
        <v>679</v>
      </c>
    </row>
    <row r="402" spans="1:1" x14ac:dyDescent="0.25">
      <c r="A402" t="s">
        <v>680</v>
      </c>
    </row>
    <row r="403" spans="1:1" x14ac:dyDescent="0.25">
      <c r="A403" t="s">
        <v>681</v>
      </c>
    </row>
    <row r="404" spans="1:1" x14ac:dyDescent="0.25">
      <c r="A404" t="s">
        <v>682</v>
      </c>
    </row>
    <row r="405" spans="1:1" x14ac:dyDescent="0.25">
      <c r="A405" t="s">
        <v>683</v>
      </c>
    </row>
    <row r="406" spans="1:1" x14ac:dyDescent="0.25">
      <c r="A406" t="s">
        <v>684</v>
      </c>
    </row>
    <row r="407" spans="1:1" x14ac:dyDescent="0.25">
      <c r="A407" t="s">
        <v>685</v>
      </c>
    </row>
    <row r="408" spans="1:1" x14ac:dyDescent="0.25">
      <c r="A408" t="s">
        <v>686</v>
      </c>
    </row>
    <row r="409" spans="1:1" x14ac:dyDescent="0.25">
      <c r="A409" t="s">
        <v>687</v>
      </c>
    </row>
    <row r="410" spans="1:1" x14ac:dyDescent="0.25">
      <c r="A410" t="s">
        <v>688</v>
      </c>
    </row>
    <row r="411" spans="1:1" x14ac:dyDescent="0.25">
      <c r="A411" t="s">
        <v>689</v>
      </c>
    </row>
    <row r="412" spans="1:1" x14ac:dyDescent="0.25">
      <c r="A412" t="s">
        <v>690</v>
      </c>
    </row>
    <row r="413" spans="1:1" x14ac:dyDescent="0.25">
      <c r="A413" t="s">
        <v>691</v>
      </c>
    </row>
    <row r="414" spans="1:1" x14ac:dyDescent="0.25">
      <c r="A414" t="s">
        <v>692</v>
      </c>
    </row>
    <row r="415" spans="1:1" x14ac:dyDescent="0.25">
      <c r="A415" t="s">
        <v>693</v>
      </c>
    </row>
    <row r="416" spans="1:1" x14ac:dyDescent="0.25">
      <c r="A416" t="s">
        <v>694</v>
      </c>
    </row>
    <row r="417" spans="1:1" x14ac:dyDescent="0.25">
      <c r="A417" t="s">
        <v>695</v>
      </c>
    </row>
    <row r="418" spans="1:1" x14ac:dyDescent="0.25">
      <c r="A418" t="s">
        <v>696</v>
      </c>
    </row>
    <row r="419" spans="1:1" x14ac:dyDescent="0.25">
      <c r="A419" t="s">
        <v>697</v>
      </c>
    </row>
    <row r="420" spans="1:1" x14ac:dyDescent="0.25">
      <c r="A420" t="s">
        <v>698</v>
      </c>
    </row>
    <row r="421" spans="1:1" x14ac:dyDescent="0.25">
      <c r="A421" t="s">
        <v>699</v>
      </c>
    </row>
    <row r="422" spans="1:1" x14ac:dyDescent="0.25">
      <c r="A422" t="s">
        <v>700</v>
      </c>
    </row>
    <row r="423" spans="1:1" x14ac:dyDescent="0.25">
      <c r="A423" t="s">
        <v>701</v>
      </c>
    </row>
    <row r="424" spans="1:1" x14ac:dyDescent="0.25">
      <c r="A424" t="s">
        <v>702</v>
      </c>
    </row>
    <row r="425" spans="1:1" x14ac:dyDescent="0.25">
      <c r="A425" t="s">
        <v>703</v>
      </c>
    </row>
    <row r="426" spans="1:1" x14ac:dyDescent="0.25">
      <c r="A426" t="s">
        <v>704</v>
      </c>
    </row>
    <row r="427" spans="1:1" x14ac:dyDescent="0.25">
      <c r="A427" t="s">
        <v>705</v>
      </c>
    </row>
    <row r="428" spans="1:1" x14ac:dyDescent="0.25">
      <c r="A428" t="s">
        <v>706</v>
      </c>
    </row>
    <row r="429" spans="1:1" x14ac:dyDescent="0.25">
      <c r="A429" t="s">
        <v>707</v>
      </c>
    </row>
    <row r="430" spans="1:1" x14ac:dyDescent="0.25">
      <c r="A430" t="s">
        <v>708</v>
      </c>
    </row>
    <row r="431" spans="1:1" x14ac:dyDescent="0.25">
      <c r="A431" t="s">
        <v>709</v>
      </c>
    </row>
    <row r="432" spans="1:1" x14ac:dyDescent="0.25">
      <c r="A432" t="s">
        <v>710</v>
      </c>
    </row>
    <row r="433" spans="1:1" x14ac:dyDescent="0.25">
      <c r="A433" t="s">
        <v>711</v>
      </c>
    </row>
    <row r="434" spans="1:1" x14ac:dyDescent="0.25">
      <c r="A434" t="s">
        <v>712</v>
      </c>
    </row>
    <row r="435" spans="1:1" x14ac:dyDescent="0.25">
      <c r="A435" t="s">
        <v>713</v>
      </c>
    </row>
    <row r="436" spans="1:1" x14ac:dyDescent="0.25">
      <c r="A436" t="s">
        <v>714</v>
      </c>
    </row>
    <row r="437" spans="1:1" x14ac:dyDescent="0.25">
      <c r="A437" t="s">
        <v>715</v>
      </c>
    </row>
    <row r="438" spans="1:1" x14ac:dyDescent="0.25">
      <c r="A438" t="s">
        <v>716</v>
      </c>
    </row>
    <row r="439" spans="1:1" x14ac:dyDescent="0.25">
      <c r="A439" t="s">
        <v>717</v>
      </c>
    </row>
    <row r="440" spans="1:1" x14ac:dyDescent="0.25">
      <c r="A440" t="s">
        <v>718</v>
      </c>
    </row>
    <row r="441" spans="1:1" x14ac:dyDescent="0.25">
      <c r="A441" t="s">
        <v>719</v>
      </c>
    </row>
    <row r="442" spans="1:1" x14ac:dyDescent="0.25">
      <c r="A442" t="s">
        <v>720</v>
      </c>
    </row>
    <row r="443" spans="1:1" x14ac:dyDescent="0.25">
      <c r="A443" t="s">
        <v>721</v>
      </c>
    </row>
    <row r="444" spans="1:1" x14ac:dyDescent="0.25">
      <c r="A444" t="s">
        <v>722</v>
      </c>
    </row>
    <row r="445" spans="1:1" x14ac:dyDescent="0.25">
      <c r="A445" t="s">
        <v>723</v>
      </c>
    </row>
    <row r="446" spans="1:1" x14ac:dyDescent="0.25">
      <c r="A446" t="s">
        <v>724</v>
      </c>
    </row>
    <row r="447" spans="1:1" x14ac:dyDescent="0.25">
      <c r="A447" t="s">
        <v>725</v>
      </c>
    </row>
    <row r="448" spans="1:1" x14ac:dyDescent="0.25">
      <c r="A448" t="s">
        <v>726</v>
      </c>
    </row>
    <row r="449" spans="1:1" x14ac:dyDescent="0.25">
      <c r="A449" t="s">
        <v>727</v>
      </c>
    </row>
    <row r="450" spans="1:1" x14ac:dyDescent="0.25">
      <c r="A450" t="s">
        <v>728</v>
      </c>
    </row>
    <row r="451" spans="1:1" x14ac:dyDescent="0.25">
      <c r="A451" t="s">
        <v>729</v>
      </c>
    </row>
    <row r="452" spans="1:1" x14ac:dyDescent="0.25">
      <c r="A452" t="s">
        <v>730</v>
      </c>
    </row>
    <row r="453" spans="1:1" x14ac:dyDescent="0.25">
      <c r="A453" t="s">
        <v>731</v>
      </c>
    </row>
    <row r="454" spans="1:1" x14ac:dyDescent="0.25">
      <c r="A454" t="s">
        <v>732</v>
      </c>
    </row>
    <row r="455" spans="1:1" x14ac:dyDescent="0.25">
      <c r="A455" t="s">
        <v>733</v>
      </c>
    </row>
    <row r="456" spans="1:1" x14ac:dyDescent="0.25">
      <c r="A456" t="s">
        <v>734</v>
      </c>
    </row>
    <row r="457" spans="1:1" x14ac:dyDescent="0.25">
      <c r="A457" t="s">
        <v>735</v>
      </c>
    </row>
    <row r="458" spans="1:1" x14ac:dyDescent="0.25">
      <c r="A458" t="s">
        <v>736</v>
      </c>
    </row>
    <row r="459" spans="1:1" x14ac:dyDescent="0.25">
      <c r="A459" t="s">
        <v>737</v>
      </c>
    </row>
    <row r="460" spans="1:1" x14ac:dyDescent="0.25">
      <c r="A460" t="s">
        <v>738</v>
      </c>
    </row>
    <row r="461" spans="1:1" x14ac:dyDescent="0.25">
      <c r="A461" t="s">
        <v>739</v>
      </c>
    </row>
    <row r="462" spans="1:1" x14ac:dyDescent="0.25">
      <c r="A462" t="s">
        <v>740</v>
      </c>
    </row>
    <row r="463" spans="1:1" x14ac:dyDescent="0.25">
      <c r="A463" t="s">
        <v>741</v>
      </c>
    </row>
    <row r="464" spans="1:1" x14ac:dyDescent="0.25">
      <c r="A464" t="s">
        <v>742</v>
      </c>
    </row>
    <row r="465" spans="1:1" x14ac:dyDescent="0.25">
      <c r="A465" t="s">
        <v>65</v>
      </c>
    </row>
    <row r="466" spans="1:1" x14ac:dyDescent="0.25">
      <c r="A466" t="s">
        <v>743</v>
      </c>
    </row>
    <row r="467" spans="1:1" x14ac:dyDescent="0.25">
      <c r="A467" t="s">
        <v>744</v>
      </c>
    </row>
    <row r="468" spans="1:1" x14ac:dyDescent="0.25">
      <c r="A468" t="s">
        <v>745</v>
      </c>
    </row>
    <row r="469" spans="1:1" x14ac:dyDescent="0.25">
      <c r="A469" t="s">
        <v>746</v>
      </c>
    </row>
    <row r="470" spans="1:1" x14ac:dyDescent="0.25">
      <c r="A470" t="s">
        <v>747</v>
      </c>
    </row>
    <row r="471" spans="1:1" x14ac:dyDescent="0.25">
      <c r="A471" t="s">
        <v>748</v>
      </c>
    </row>
    <row r="472" spans="1:1" x14ac:dyDescent="0.25">
      <c r="A472" t="s">
        <v>749</v>
      </c>
    </row>
    <row r="473" spans="1:1" x14ac:dyDescent="0.25">
      <c r="A473" t="s">
        <v>67</v>
      </c>
    </row>
    <row r="474" spans="1:1" x14ac:dyDescent="0.25">
      <c r="A474" t="s">
        <v>750</v>
      </c>
    </row>
    <row r="475" spans="1:1" x14ac:dyDescent="0.25">
      <c r="A475" t="s">
        <v>751</v>
      </c>
    </row>
    <row r="476" spans="1:1" x14ac:dyDescent="0.25">
      <c r="A476" t="s">
        <v>66</v>
      </c>
    </row>
    <row r="477" spans="1:1" x14ac:dyDescent="0.25">
      <c r="A477" t="s">
        <v>752</v>
      </c>
    </row>
    <row r="478" spans="1:1" x14ac:dyDescent="0.25">
      <c r="A478" t="s">
        <v>753</v>
      </c>
    </row>
    <row r="479" spans="1:1" x14ac:dyDescent="0.25">
      <c r="A479" t="s">
        <v>754</v>
      </c>
    </row>
    <row r="480" spans="1:1" x14ac:dyDescent="0.25">
      <c r="A480" t="s">
        <v>19</v>
      </c>
    </row>
    <row r="481" spans="1:1" x14ac:dyDescent="0.25">
      <c r="A481" t="s">
        <v>17</v>
      </c>
    </row>
    <row r="482" spans="1:1" x14ac:dyDescent="0.25">
      <c r="A482" t="s">
        <v>15</v>
      </c>
    </row>
    <row r="483" spans="1:1" x14ac:dyDescent="0.25">
      <c r="A483" t="s">
        <v>755</v>
      </c>
    </row>
    <row r="484" spans="1:1" x14ac:dyDescent="0.25">
      <c r="A484" t="s">
        <v>756</v>
      </c>
    </row>
    <row r="485" spans="1:1" x14ac:dyDescent="0.25">
      <c r="A485" t="s">
        <v>757</v>
      </c>
    </row>
    <row r="486" spans="1:1" x14ac:dyDescent="0.25">
      <c r="A486" t="s">
        <v>758</v>
      </c>
    </row>
    <row r="487" spans="1:1" x14ac:dyDescent="0.25">
      <c r="A487" t="s">
        <v>759</v>
      </c>
    </row>
    <row r="488" spans="1:1" x14ac:dyDescent="0.25">
      <c r="A488" t="s">
        <v>760</v>
      </c>
    </row>
    <row r="489" spans="1:1" x14ac:dyDescent="0.25">
      <c r="A489" t="s">
        <v>761</v>
      </c>
    </row>
    <row r="490" spans="1:1" x14ac:dyDescent="0.25">
      <c r="A490" t="s">
        <v>39</v>
      </c>
    </row>
    <row r="491" spans="1:1" x14ac:dyDescent="0.25">
      <c r="A491" t="s">
        <v>762</v>
      </c>
    </row>
    <row r="492" spans="1:1" x14ac:dyDescent="0.25">
      <c r="A492" t="s">
        <v>763</v>
      </c>
    </row>
    <row r="493" spans="1:1" x14ac:dyDescent="0.25">
      <c r="A493" t="s">
        <v>764</v>
      </c>
    </row>
    <row r="494" spans="1:1" x14ac:dyDescent="0.25">
      <c r="A494" t="s">
        <v>765</v>
      </c>
    </row>
    <row r="495" spans="1:1" x14ac:dyDescent="0.25">
      <c r="A495" t="s">
        <v>766</v>
      </c>
    </row>
    <row r="496" spans="1:1" x14ac:dyDescent="0.25">
      <c r="A496" t="s">
        <v>767</v>
      </c>
    </row>
    <row r="497" spans="1:1" x14ac:dyDescent="0.25">
      <c r="A497" t="s">
        <v>46</v>
      </c>
    </row>
    <row r="498" spans="1:1" x14ac:dyDescent="0.25">
      <c r="A498" t="s">
        <v>768</v>
      </c>
    </row>
    <row r="499" spans="1:1" x14ac:dyDescent="0.25">
      <c r="A499" t="s">
        <v>769</v>
      </c>
    </row>
    <row r="500" spans="1:1" x14ac:dyDescent="0.25">
      <c r="A500" t="s">
        <v>40</v>
      </c>
    </row>
    <row r="501" spans="1:1" x14ac:dyDescent="0.25">
      <c r="A501" t="s">
        <v>770</v>
      </c>
    </row>
    <row r="502" spans="1:1" x14ac:dyDescent="0.25">
      <c r="A502" t="s">
        <v>771</v>
      </c>
    </row>
    <row r="503" spans="1:1" x14ac:dyDescent="0.25">
      <c r="A503" t="s">
        <v>772</v>
      </c>
    </row>
    <row r="504" spans="1:1" x14ac:dyDescent="0.25">
      <c r="A504" t="s">
        <v>773</v>
      </c>
    </row>
    <row r="505" spans="1:1" x14ac:dyDescent="0.25">
      <c r="A505" t="s">
        <v>774</v>
      </c>
    </row>
    <row r="506" spans="1:1" x14ac:dyDescent="0.25">
      <c r="A506" t="s">
        <v>775</v>
      </c>
    </row>
    <row r="507" spans="1:1" x14ac:dyDescent="0.25">
      <c r="A507" t="s">
        <v>776</v>
      </c>
    </row>
    <row r="508" spans="1:1" x14ac:dyDescent="0.25">
      <c r="A508" t="s">
        <v>777</v>
      </c>
    </row>
    <row r="509" spans="1:1" x14ac:dyDescent="0.25">
      <c r="A509" t="s">
        <v>778</v>
      </c>
    </row>
    <row r="510" spans="1:1" x14ac:dyDescent="0.25">
      <c r="A510" t="s">
        <v>779</v>
      </c>
    </row>
    <row r="511" spans="1:1" x14ac:dyDescent="0.25">
      <c r="A511" t="s">
        <v>780</v>
      </c>
    </row>
    <row r="512" spans="1:1" x14ac:dyDescent="0.25">
      <c r="A512" t="s">
        <v>781</v>
      </c>
    </row>
    <row r="513" spans="1:1" x14ac:dyDescent="0.25">
      <c r="A513" t="s">
        <v>782</v>
      </c>
    </row>
    <row r="514" spans="1:1" x14ac:dyDescent="0.25">
      <c r="A514" t="s">
        <v>783</v>
      </c>
    </row>
    <row r="515" spans="1:1" x14ac:dyDescent="0.25">
      <c r="A515" t="s">
        <v>784</v>
      </c>
    </row>
    <row r="516" spans="1:1" x14ac:dyDescent="0.25">
      <c r="A516" t="s">
        <v>785</v>
      </c>
    </row>
    <row r="517" spans="1:1" x14ac:dyDescent="0.25">
      <c r="A517" t="s">
        <v>786</v>
      </c>
    </row>
    <row r="518" spans="1:1" x14ac:dyDescent="0.25">
      <c r="A518" t="s">
        <v>787</v>
      </c>
    </row>
    <row r="519" spans="1:1" x14ac:dyDescent="0.25">
      <c r="A519" t="s">
        <v>788</v>
      </c>
    </row>
    <row r="520" spans="1:1" x14ac:dyDescent="0.25">
      <c r="A520" t="s">
        <v>789</v>
      </c>
    </row>
    <row r="521" spans="1:1" x14ac:dyDescent="0.25">
      <c r="A521" t="s">
        <v>790</v>
      </c>
    </row>
    <row r="522" spans="1:1" x14ac:dyDescent="0.25">
      <c r="A522" t="s">
        <v>791</v>
      </c>
    </row>
    <row r="523" spans="1:1" x14ac:dyDescent="0.25">
      <c r="A523" t="s">
        <v>792</v>
      </c>
    </row>
    <row r="524" spans="1:1" x14ac:dyDescent="0.25">
      <c r="A524" t="s">
        <v>793</v>
      </c>
    </row>
    <row r="525" spans="1:1" x14ac:dyDescent="0.25">
      <c r="A525" t="s">
        <v>794</v>
      </c>
    </row>
    <row r="526" spans="1:1" x14ac:dyDescent="0.25">
      <c r="A526" t="s">
        <v>795</v>
      </c>
    </row>
    <row r="527" spans="1:1" x14ac:dyDescent="0.25">
      <c r="A527" t="s">
        <v>796</v>
      </c>
    </row>
    <row r="528" spans="1:1" x14ac:dyDescent="0.25">
      <c r="A528" t="s">
        <v>797</v>
      </c>
    </row>
    <row r="529" spans="1:1" x14ac:dyDescent="0.25">
      <c r="A529" t="s">
        <v>798</v>
      </c>
    </row>
    <row r="530" spans="1:1" x14ac:dyDescent="0.25">
      <c r="A530" t="s">
        <v>799</v>
      </c>
    </row>
    <row r="531" spans="1:1" x14ac:dyDescent="0.25">
      <c r="A531" t="s">
        <v>800</v>
      </c>
    </row>
    <row r="532" spans="1:1" x14ac:dyDescent="0.25">
      <c r="A532" t="s">
        <v>801</v>
      </c>
    </row>
    <row r="533" spans="1:1" x14ac:dyDescent="0.25">
      <c r="A533" t="s">
        <v>802</v>
      </c>
    </row>
    <row r="534" spans="1:1" x14ac:dyDescent="0.25">
      <c r="A534" t="s">
        <v>803</v>
      </c>
    </row>
    <row r="535" spans="1:1" x14ac:dyDescent="0.25">
      <c r="A535" t="s">
        <v>804</v>
      </c>
    </row>
    <row r="536" spans="1:1" x14ac:dyDescent="0.25">
      <c r="A536" t="s">
        <v>805</v>
      </c>
    </row>
    <row r="537" spans="1:1" x14ac:dyDescent="0.25">
      <c r="A537" t="s">
        <v>806</v>
      </c>
    </row>
    <row r="538" spans="1:1" x14ac:dyDescent="0.25">
      <c r="A538" t="s">
        <v>807</v>
      </c>
    </row>
    <row r="539" spans="1:1" x14ac:dyDescent="0.25">
      <c r="A539" t="s">
        <v>808</v>
      </c>
    </row>
    <row r="540" spans="1:1" x14ac:dyDescent="0.25">
      <c r="A540" t="s">
        <v>809</v>
      </c>
    </row>
    <row r="541" spans="1:1" x14ac:dyDescent="0.25">
      <c r="A541" t="s">
        <v>810</v>
      </c>
    </row>
    <row r="542" spans="1:1" x14ac:dyDescent="0.25">
      <c r="A542" t="s">
        <v>811</v>
      </c>
    </row>
    <row r="543" spans="1:1" x14ac:dyDescent="0.25">
      <c r="A543" t="s">
        <v>812</v>
      </c>
    </row>
    <row r="544" spans="1:1" x14ac:dyDescent="0.25">
      <c r="A544" t="s">
        <v>813</v>
      </c>
    </row>
    <row r="545" spans="1:1" x14ac:dyDescent="0.25">
      <c r="A545" t="s">
        <v>814</v>
      </c>
    </row>
    <row r="546" spans="1:1" x14ac:dyDescent="0.25">
      <c r="A546" t="s">
        <v>815</v>
      </c>
    </row>
    <row r="547" spans="1:1" x14ac:dyDescent="0.25">
      <c r="A547" t="s">
        <v>816</v>
      </c>
    </row>
    <row r="548" spans="1:1" x14ac:dyDescent="0.25">
      <c r="A548" t="s">
        <v>817</v>
      </c>
    </row>
    <row r="549" spans="1:1" x14ac:dyDescent="0.25">
      <c r="A549" t="s">
        <v>818</v>
      </c>
    </row>
    <row r="550" spans="1:1" x14ac:dyDescent="0.25">
      <c r="A550" t="s">
        <v>819</v>
      </c>
    </row>
    <row r="551" spans="1:1" x14ac:dyDescent="0.25">
      <c r="A551" t="s">
        <v>820</v>
      </c>
    </row>
    <row r="552" spans="1:1" x14ac:dyDescent="0.25">
      <c r="A552" t="s">
        <v>821</v>
      </c>
    </row>
    <row r="553" spans="1:1" x14ac:dyDescent="0.25">
      <c r="A553" t="s">
        <v>822</v>
      </c>
    </row>
    <row r="554" spans="1:1" x14ac:dyDescent="0.25">
      <c r="A554" t="s">
        <v>823</v>
      </c>
    </row>
    <row r="555" spans="1:1" x14ac:dyDescent="0.25">
      <c r="A555" t="s">
        <v>824</v>
      </c>
    </row>
    <row r="556" spans="1:1" x14ac:dyDescent="0.25">
      <c r="A556" t="s">
        <v>825</v>
      </c>
    </row>
    <row r="557" spans="1:1" x14ac:dyDescent="0.25">
      <c r="A557" t="s">
        <v>826</v>
      </c>
    </row>
    <row r="558" spans="1:1" x14ac:dyDescent="0.25">
      <c r="A558" t="s">
        <v>827</v>
      </c>
    </row>
    <row r="559" spans="1:1" x14ac:dyDescent="0.25">
      <c r="A559" t="s">
        <v>828</v>
      </c>
    </row>
    <row r="560" spans="1:1" x14ac:dyDescent="0.25">
      <c r="A560" t="s">
        <v>829</v>
      </c>
    </row>
    <row r="561" spans="1:1" x14ac:dyDescent="0.25">
      <c r="A561" t="s">
        <v>830</v>
      </c>
    </row>
    <row r="562" spans="1:1" x14ac:dyDescent="0.25">
      <c r="A562" t="s">
        <v>831</v>
      </c>
    </row>
    <row r="563" spans="1:1" x14ac:dyDescent="0.25">
      <c r="A563" t="s">
        <v>832</v>
      </c>
    </row>
    <row r="564" spans="1:1" x14ac:dyDescent="0.25">
      <c r="A564" t="s">
        <v>833</v>
      </c>
    </row>
    <row r="565" spans="1:1" x14ac:dyDescent="0.25">
      <c r="A565" t="s">
        <v>834</v>
      </c>
    </row>
    <row r="566" spans="1:1" x14ac:dyDescent="0.25">
      <c r="A566" t="s">
        <v>835</v>
      </c>
    </row>
    <row r="567" spans="1:1" x14ac:dyDescent="0.25">
      <c r="A567" t="s">
        <v>836</v>
      </c>
    </row>
    <row r="568" spans="1:1" x14ac:dyDescent="0.25">
      <c r="A568" t="s">
        <v>837</v>
      </c>
    </row>
    <row r="569" spans="1:1" x14ac:dyDescent="0.25">
      <c r="A569" t="s">
        <v>838</v>
      </c>
    </row>
    <row r="570" spans="1:1" x14ac:dyDescent="0.25">
      <c r="A570" t="s">
        <v>56</v>
      </c>
    </row>
    <row r="571" spans="1:1" x14ac:dyDescent="0.25">
      <c r="A571" t="s">
        <v>839</v>
      </c>
    </row>
    <row r="572" spans="1:1" x14ac:dyDescent="0.25">
      <c r="A572" t="s">
        <v>840</v>
      </c>
    </row>
    <row r="573" spans="1:1" x14ac:dyDescent="0.25">
      <c r="A573" t="s">
        <v>57</v>
      </c>
    </row>
    <row r="574" spans="1:1" x14ac:dyDescent="0.25">
      <c r="A574" t="s">
        <v>841</v>
      </c>
    </row>
    <row r="575" spans="1:1" x14ac:dyDescent="0.25">
      <c r="A575" t="s">
        <v>842</v>
      </c>
    </row>
    <row r="576" spans="1:1" x14ac:dyDescent="0.25">
      <c r="A576" t="s">
        <v>843</v>
      </c>
    </row>
    <row r="577" spans="1:1" x14ac:dyDescent="0.25">
      <c r="A577" t="s">
        <v>844</v>
      </c>
    </row>
    <row r="578" spans="1:1" x14ac:dyDescent="0.25">
      <c r="A578" t="s">
        <v>845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820CF1E1F4774CB4DE7355D6C55724" ma:contentTypeVersion="0" ma:contentTypeDescription="Crie um novo documento." ma:contentTypeScope="" ma:versionID="4bbf1e250547026292b0dd09c0682c0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8f746c3a1c47dbaea02d3be93aa9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7F34E1-4C2D-4FA4-8536-129122F2C2B6}">
  <ds:schemaRefs>
    <ds:schemaRef ds:uri="f7bd2291-b49b-4d8f-b831-6260231bea72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CB2783-F69F-43BA-AAED-8A53B3573D4B}"/>
</file>

<file path=customXml/itemProps3.xml><?xml version="1.0" encoding="utf-8"?>
<ds:datastoreItem xmlns:ds="http://schemas.openxmlformats.org/officeDocument/2006/customXml" ds:itemID="{E4723611-D9AC-42E7-8727-13CF04D385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municipios_reservatorio</vt:lpstr>
      <vt:lpstr>terreno_usinas</vt:lpstr>
      <vt:lpstr>usinas</vt:lpstr>
      <vt:lpstr>grupos</vt:lpstr>
      <vt:lpstr>capacidades</vt:lpstr>
      <vt:lpstr>detalhamento</vt:lpstr>
      <vt:lpstr>municipios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Mauricio Rodrigues Crotman</cp:lastModifiedBy>
  <cp:revision/>
  <dcterms:created xsi:type="dcterms:W3CDTF">2020-04-08T16:33:20Z</dcterms:created>
  <dcterms:modified xsi:type="dcterms:W3CDTF">2020-04-16T13:21:27Z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0x01010003820CF1E1F4774CB4DE7355D6C55724</vt:lpwstr>
  </property>
</Properties>
</file>