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ortfolio\"/>
    </mc:Choice>
  </mc:AlternateContent>
  <xr:revisionPtr revIDLastSave="0" documentId="13_ncr:1_{4B1D48CD-E9F7-43EC-8E66-91B5CB3F8D7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Źródło danych oraz obliczenia" sheetId="1" r:id="rId1"/>
    <sheet name="Dashboard" sheetId="2" r:id="rId2"/>
    <sheet name="Formatowanie warunkowe" sheetId="6" r:id="rId3"/>
    <sheet name="Wnioski" sheetId="7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E23" i="1" s="1"/>
  <c r="E19" i="1" l="1"/>
  <c r="E20" i="1"/>
  <c r="E21" i="1"/>
  <c r="E22" i="1"/>
</calcChain>
</file>

<file path=xl/sharedStrings.xml><?xml version="1.0" encoding="utf-8"?>
<sst xmlns="http://schemas.openxmlformats.org/spreadsheetml/2006/main" count="132" uniqueCount="46">
  <si>
    <t>Data</t>
  </si>
  <si>
    <t>Kategoria</t>
  </si>
  <si>
    <t>Kwota</t>
  </si>
  <si>
    <t>Opis</t>
  </si>
  <si>
    <t>Miesiąc</t>
  </si>
  <si>
    <t>Jedzenie</t>
  </si>
  <si>
    <t>Transport</t>
  </si>
  <si>
    <t>Rozrywka</t>
  </si>
  <si>
    <t>Zdrowie</t>
  </si>
  <si>
    <t>Inne</t>
  </si>
  <si>
    <t>Zakupy spożywcze</t>
  </si>
  <si>
    <t>Paliwo do auta</t>
  </si>
  <si>
    <t>Kino i pizza</t>
  </si>
  <si>
    <t>Dentysta</t>
  </si>
  <si>
    <t>Prezent urodzinowy</t>
  </si>
  <si>
    <t>Paliwo</t>
  </si>
  <si>
    <t>Wyjście do restauracji</t>
  </si>
  <si>
    <t>Leki</t>
  </si>
  <si>
    <t>Prezent walentynkowy</t>
  </si>
  <si>
    <t>Teatr</t>
  </si>
  <si>
    <t>Suplementy</t>
  </si>
  <si>
    <t>Zakupy online</t>
  </si>
  <si>
    <t>Styczeń</t>
  </si>
  <si>
    <t>Luty</t>
  </si>
  <si>
    <t>Marzec</t>
  </si>
  <si>
    <t>Suma wydatków w styczniu</t>
  </si>
  <si>
    <t>Suma wydatków w lutym</t>
  </si>
  <si>
    <t>Suma wydatków w marcu</t>
  </si>
  <si>
    <t>Suma wydatków na kategorie zdrowie</t>
  </si>
  <si>
    <t>Suma wydatków na kategorie rozrywke</t>
  </si>
  <si>
    <t>Suma wydatków na kategorie transport</t>
  </si>
  <si>
    <t>Suma wydatków na kategorie jedzenie</t>
  </si>
  <si>
    <t>Suma wydatków na kategorie inne</t>
  </si>
  <si>
    <t>(Wszystko)</t>
  </si>
  <si>
    <t>Suma końcowa</t>
  </si>
  <si>
    <t>Suma z Kwota</t>
  </si>
  <si>
    <t>Suma kwot</t>
  </si>
  <si>
    <t>Kategorie</t>
  </si>
  <si>
    <t>Fromatuję kwoty, które są powyżej średniej</t>
  </si>
  <si>
    <t>Wnioski z analizy budżetu domowego:</t>
  </si>
  <si>
    <t>Najwięcej wydatków poniosłam w styczniu, głównie z powodu wizyty u dentysty, która była największym jednorazowym kosztem.</t>
  </si>
  <si>
    <t>Jedzenie to moja największa kategoria wydatków, ale znaczne kwoty przeznaczam również na transport i kategorię „inne”.</t>
  </si>
  <si>
    <t>Najmniej środków wydaję na rozrywkę, co może świadczyć o świadomym ograniczaniu wydatków w tej sferze lub braku potrzeby.</t>
  </si>
  <si>
    <t>Rekomendacje:</t>
  </si>
  <si>
    <t>Zakupy spożywcze: Warto częściej analizować ceny produktów i planować zakupy z wyprzedzeniem. Pomocna może być przygotowana wcześniej lista zakupów i trzymanie się jej.</t>
  </si>
  <si>
    <t>Transport: Dobrym pomysłem może być częstsze korzystanie z komunikacji miejskiej zamiast samochodu oraz zakup biletu miesięcznego. Dodatkowo warto rozważyć więcej spacerów, które nie tylko są darmowe, ale i korzystne dla zdrowia.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</si>
</sst>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Normalny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[Budzet_domowy_dashboard.xlsx]Dashboard!Tabela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</a:t>
            </a:r>
            <a:r>
              <a:rPr lang="pl-PL"/>
              <a:t> kwot przeznaczonych na poszczególne kategorie w miesiącach</a:t>
            </a:r>
            <a:endParaRPr lang="en-US"/>
          </a:p>
        </c:rich>
      </c:tx>
      <c:layout>
        <c:manualLayout>
          <c:xMode val="edge"/>
          <c:yMode val="edge"/>
          <c:x val="0.16724075961093099"/>
          <c:y val="3.8820038799497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296801763117325"/>
          <c:y val="0.27194006999125103"/>
          <c:w val="0.62093060312270432"/>
          <c:h val="0.5240419947506561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Dashboard!$I$4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Dashboard!$H$5:$H$8</c:f>
              <c:strCache>
                <c:ptCount val="3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</c:strCache>
            </c:strRef>
          </c:cat>
          <c:val>
            <c:numRef>
              <c:f>Dashboard!$I$5:$I$8</c:f>
              <c:numCache>
                <c:formatCode>General</c:formatCode>
                <c:ptCount val="3"/>
                <c:pt idx="0">
                  <c:v>2750</c:v>
                </c:pt>
                <c:pt idx="1">
                  <c:v>1760</c:v>
                </c:pt>
                <c:pt idx="2">
                  <c:v>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2-441C-ACBD-9BB5B61D86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55836511"/>
        <c:axId val="755820671"/>
        <c:axId val="0"/>
      </c:bar3DChart>
      <c:catAx>
        <c:axId val="75583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820671"/>
        <c:crosses val="autoZero"/>
        <c:auto val="1"/>
        <c:lblAlgn val="ctr"/>
        <c:lblOffset val="100"/>
        <c:noMultiLvlLbl val="0"/>
      </c:catAx>
      <c:valAx>
        <c:axId val="75582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Kwota</a:t>
                </a:r>
              </a:p>
            </c:rich>
          </c:tx>
          <c:layout>
            <c:manualLayout>
              <c:xMode val="edge"/>
              <c:yMode val="edge"/>
              <c:x val="0.49817934228809635"/>
              <c:y val="0.90436456312526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01557213364102"/>
          <c:y val="0.53498578302712152"/>
          <c:w val="8.8827234830940252E-2"/>
          <c:h val="8.5145498117083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[Budzet_domowy_dashboard.xlsx]Dashboard!Tabela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chemeClr val="tx1"/>
                </a:solidFill>
              </a:rPr>
              <a:t>Całkowita s</a:t>
            </a:r>
            <a:r>
              <a:rPr lang="en-US" b="1">
                <a:solidFill>
                  <a:schemeClr val="tx1"/>
                </a:solidFill>
              </a:rPr>
              <a:t>uma</a:t>
            </a:r>
            <a:r>
              <a:rPr lang="pl-PL" b="1">
                <a:solidFill>
                  <a:schemeClr val="tx1"/>
                </a:solidFill>
              </a:rPr>
              <a:t> wydatków z wszystkich miesięcy</a:t>
            </a:r>
            <a:r>
              <a:rPr lang="pl-PL" b="1" baseline="0">
                <a:solidFill>
                  <a:schemeClr val="tx1"/>
                </a:solidFill>
              </a:rPr>
              <a:t> podzielona na kategorie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119407132931912"/>
          <c:y val="3.8006612809762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shade val="53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tint val="77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tint val="54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Dashboard!$I$20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7-4FD0-B10D-EDA5C72E70C7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7-4FD0-B10D-EDA5C72E70C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7-4FD0-B10D-EDA5C72E70C7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7-4FD0-B10D-EDA5C72E70C7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F7-4FD0-B10D-EDA5C72E70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Dashboard!$H$21:$H$26</c:f>
              <c:strCache>
                <c:ptCount val="5"/>
                <c:pt idx="0">
                  <c:v>Inne</c:v>
                </c:pt>
                <c:pt idx="1">
                  <c:v>Jedzenie</c:v>
                </c:pt>
                <c:pt idx="2">
                  <c:v>Rozrywka</c:v>
                </c:pt>
                <c:pt idx="3">
                  <c:v>Transport</c:v>
                </c:pt>
                <c:pt idx="4">
                  <c:v>Zdrowie</c:v>
                </c:pt>
              </c:strCache>
            </c:strRef>
          </c:cat>
          <c:val>
            <c:numRef>
              <c:f>Dashboard!$I$21:$I$26</c:f>
              <c:numCache>
                <c:formatCode>General</c:formatCode>
                <c:ptCount val="5"/>
                <c:pt idx="0">
                  <c:v>1420</c:v>
                </c:pt>
                <c:pt idx="1">
                  <c:v>1670</c:v>
                </c:pt>
                <c:pt idx="2">
                  <c:v>725</c:v>
                </c:pt>
                <c:pt idx="3">
                  <c:v>1550</c:v>
                </c:pt>
                <c:pt idx="4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6-40B0-A2A8-2AC82DF61A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82550</xdr:rowOff>
    </xdr:from>
    <xdr:to>
      <xdr:col>6</xdr:col>
      <xdr:colOff>914400</xdr:colOff>
      <xdr:row>14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4292F8-AC0D-70B3-6F11-C41976425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19</xdr:row>
      <xdr:rowOff>12700</xdr:rowOff>
    </xdr:from>
    <xdr:to>
      <xdr:col>6</xdr:col>
      <xdr:colOff>946150</xdr:colOff>
      <xdr:row>35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5C2512-7274-C247-6628-2E53535A9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Kosowska" refreshedDate="45764.680169907406" createdVersion="8" refreshedVersion="8" minRefreshableVersion="3" recordCount="15" xr:uid="{C097D39B-3FCE-46B7-8D45-366B8219EE73}">
  <cacheSource type="worksheet">
    <worksheetSource name="Tabela1"/>
  </cacheSource>
  <cacheFields count="5">
    <cacheField name="Data" numFmtId="14">
      <sharedItems containsSemiMixedTypes="0" containsNonDate="0" containsDate="1" containsString="0" minDate="2025-01-02T00:00:00" maxDate="2025-03-24T00:00:00"/>
    </cacheField>
    <cacheField name="Kategoria" numFmtId="0">
      <sharedItems count="5">
        <s v="Jedzenie"/>
        <s v="Transport"/>
        <s v="Rozrywka"/>
        <s v="Zdrowie"/>
        <s v="Inne"/>
      </sharedItems>
    </cacheField>
    <cacheField name="Kwota" numFmtId="0">
      <sharedItems containsSemiMixedTypes="0" containsString="0" containsNumber="1" containsInteger="1" minValue="60" maxValue="750" count="12">
        <n v="550"/>
        <n v="500"/>
        <n v="350"/>
        <n v="750"/>
        <n v="600"/>
        <n v="620"/>
        <n v="450"/>
        <n v="220"/>
        <n v="150"/>
        <n v="320"/>
        <n v="155"/>
        <n v="60"/>
      </sharedItems>
    </cacheField>
    <cacheField name="Opis" numFmtId="0">
      <sharedItems/>
    </cacheField>
    <cacheField name="Miesiąc" numFmtId="0">
      <sharedItems count="3">
        <s v="Styczeń"/>
        <s v="Luty"/>
        <s v="Marz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d v="2025-01-02T00:00:00"/>
    <x v="0"/>
    <x v="0"/>
    <s v="Zakupy spożywcze"/>
    <x v="0"/>
  </r>
  <r>
    <d v="2025-01-06T00:00:00"/>
    <x v="1"/>
    <x v="1"/>
    <s v="Paliwo do auta"/>
    <x v="0"/>
  </r>
  <r>
    <d v="2025-01-09T00:00:00"/>
    <x v="2"/>
    <x v="2"/>
    <s v="Kino i pizza"/>
    <x v="0"/>
  </r>
  <r>
    <d v="2025-01-15T00:00:00"/>
    <x v="3"/>
    <x v="3"/>
    <s v="Dentysta"/>
    <x v="0"/>
  </r>
  <r>
    <d v="2025-01-20T00:00:00"/>
    <x v="4"/>
    <x v="4"/>
    <s v="Prezent urodzinowy"/>
    <x v="0"/>
  </r>
  <r>
    <d v="2025-02-01T00:00:00"/>
    <x v="0"/>
    <x v="5"/>
    <s v="Zakupy spożywcze"/>
    <x v="1"/>
  </r>
  <r>
    <d v="2025-02-05T00:00:00"/>
    <x v="1"/>
    <x v="6"/>
    <s v="Paliwo"/>
    <x v="1"/>
  </r>
  <r>
    <d v="2025-02-10T00:00:00"/>
    <x v="2"/>
    <x v="7"/>
    <s v="Wyjście do restauracji"/>
    <x v="1"/>
  </r>
  <r>
    <d v="2025-02-14T00:00:00"/>
    <x v="3"/>
    <x v="8"/>
    <s v="Leki"/>
    <x v="1"/>
  </r>
  <r>
    <d v="2025-02-25T00:00:00"/>
    <x v="4"/>
    <x v="9"/>
    <s v="Prezent walentynkowy"/>
    <x v="1"/>
  </r>
  <r>
    <d v="2025-03-03T00:00:00"/>
    <x v="0"/>
    <x v="1"/>
    <s v="Zakupy spożywcze"/>
    <x v="2"/>
  </r>
  <r>
    <d v="2025-03-07T00:00:00"/>
    <x v="1"/>
    <x v="4"/>
    <s v="Paliwo"/>
    <x v="2"/>
  </r>
  <r>
    <d v="2025-03-11T00:00:00"/>
    <x v="2"/>
    <x v="10"/>
    <s v="Teatr"/>
    <x v="2"/>
  </r>
  <r>
    <d v="2025-03-18T00:00:00"/>
    <x v="3"/>
    <x v="11"/>
    <s v="Suplementy"/>
    <x v="2"/>
  </r>
  <r>
    <d v="2025-03-23T00:00:00"/>
    <x v="4"/>
    <x v="1"/>
    <s v="Zakupy onlin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6FB84-3941-4003-A9CF-F285CB2C20F3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6" rowHeaderCaption="Miesiąc">
  <location ref="H4:I8" firstHeaderRow="1" firstDataRow="1" firstDataCol="1" rowPageCount="1" colPageCount="1"/>
  <pivotFields count="5">
    <pivotField numFmtId="14" showAll="0"/>
    <pivotField axis="axisPage" showAll="0">
      <items count="6">
        <item x="4"/>
        <item x="0"/>
        <item x="2"/>
        <item x="1"/>
        <item x="3"/>
        <item t="default"/>
      </items>
    </pivotField>
    <pivotField dataField="1" showAll="0">
      <items count="13">
        <item x="11"/>
        <item x="8"/>
        <item x="10"/>
        <item x="7"/>
        <item x="9"/>
        <item x="2"/>
        <item x="6"/>
        <item x="1"/>
        <item x="0"/>
        <item x="4"/>
        <item x="5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a kwo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44649-7EB9-48FC-8942-F76C3BAEEE49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9" rowHeaderCaption="Kategorie">
  <location ref="H20:I26" firstHeaderRow="1" firstDataRow="1" firstDataCol="1"/>
  <pivotFields count="5">
    <pivotField numFmtId="14" showAll="0"/>
    <pivotField axis="axisRow" showAll="0">
      <items count="6">
        <item x="4"/>
        <item x="0"/>
        <item x="2"/>
        <item x="1"/>
        <item x="3"/>
        <item t="default"/>
      </items>
    </pivotField>
    <pivotField dataField="1" showAll="0">
      <items count="13">
        <item x="11"/>
        <item x="8"/>
        <item x="10"/>
        <item x="7"/>
        <item x="9"/>
        <item x="2"/>
        <item x="6"/>
        <item x="1"/>
        <item x="0"/>
        <item x="4"/>
        <item x="5"/>
        <item x="3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Kwota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3215B-83FE-4824-8658-4E32C2E5C71C}" name="Tabela1" displayName="Tabela1" ref="A1:E16" totalsRowShown="0" headerRowDxfId="8" headerRowBorderDxfId="7" tableBorderDxfId="6">
  <autoFilter ref="A1:E16" xr:uid="{0303215B-83FE-4824-8658-4E32C2E5C71C}"/>
  <tableColumns count="5">
    <tableColumn id="1" xr3:uid="{F1074711-C59F-43B0-8402-C5DDCD25BD9C}" name="Data" dataDxfId="5"/>
    <tableColumn id="2" xr3:uid="{D04897D6-6EC3-4A57-BA61-C289D9D6F7A4}" name="Kategoria"/>
    <tableColumn id="3" xr3:uid="{386346B3-084F-4660-98F7-D95B2C517E22}" name="Kwota"/>
    <tableColumn id="4" xr3:uid="{7AF29DBA-700B-4253-B8B2-C6520D9EE0A2}" name="Opis"/>
    <tableColumn id="5" xr3:uid="{7E747EC7-0501-4A3B-9C17-1D182AEE2A73}" name="Miesiąc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A801E9-5C57-4185-A88F-EA7ACF8F469D}" name="Tabela15" displayName="Tabela15" ref="A1:E16" totalsRowShown="0" headerRowDxfId="4" headerRowBorderDxfId="3" tableBorderDxfId="2">
  <autoFilter ref="A1:E16" xr:uid="{27A801E9-5C57-4185-A88F-EA7ACF8F469D}"/>
  <tableColumns count="5">
    <tableColumn id="1" xr3:uid="{33C18799-A657-460E-9915-0B559DC1B332}" name="Data" dataDxfId="1"/>
    <tableColumn id="2" xr3:uid="{F338C984-DAD4-4DA1-B3B0-2F5449CD29A5}" name="Kategoria"/>
    <tableColumn id="3" xr3:uid="{8453C509-E423-4201-B82C-EBD41E845F14}" name="Kwota"/>
    <tableColumn id="4" xr3:uid="{BCC66916-7C05-4919-BEF7-1C6777A4CCA0}" name="Opis"/>
    <tableColumn id="5" xr3:uid="{B43D9F37-0FCF-488C-A6C7-08BF979EB3BC}" name="Miesiąc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H8" sqref="H8"/>
    </sheetView>
  </sheetViews>
  <sheetFormatPr defaultRowHeight="14.5" x14ac:dyDescent="0.35"/>
  <cols>
    <col min="1" max="1" width="23.7265625" bestFit="1" customWidth="1"/>
    <col min="2" max="2" width="13.36328125" bestFit="1" customWidth="1"/>
    <col min="4" max="4" width="34" bestFit="1" customWidth="1"/>
    <col min="5" max="5" width="9.089843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1">
        <v>45659</v>
      </c>
      <c r="B2" t="s">
        <v>5</v>
      </c>
      <c r="C2">
        <v>550</v>
      </c>
      <c r="D2" t="s">
        <v>10</v>
      </c>
      <c r="E2" t="s">
        <v>22</v>
      </c>
    </row>
    <row r="3" spans="1:5" x14ac:dyDescent="0.35">
      <c r="A3" s="1">
        <v>45663</v>
      </c>
      <c r="B3" t="s">
        <v>6</v>
      </c>
      <c r="C3">
        <v>500</v>
      </c>
      <c r="D3" t="s">
        <v>11</v>
      </c>
      <c r="E3" t="s">
        <v>22</v>
      </c>
    </row>
    <row r="4" spans="1:5" x14ac:dyDescent="0.35">
      <c r="A4" s="1">
        <v>45666</v>
      </c>
      <c r="B4" t="s">
        <v>7</v>
      </c>
      <c r="C4">
        <v>350</v>
      </c>
      <c r="D4" t="s">
        <v>12</v>
      </c>
      <c r="E4" t="s">
        <v>22</v>
      </c>
    </row>
    <row r="5" spans="1:5" x14ac:dyDescent="0.35">
      <c r="A5" s="1">
        <v>45672</v>
      </c>
      <c r="B5" t="s">
        <v>8</v>
      </c>
      <c r="C5">
        <v>750</v>
      </c>
      <c r="D5" t="s">
        <v>13</v>
      </c>
      <c r="E5" t="s">
        <v>22</v>
      </c>
    </row>
    <row r="6" spans="1:5" x14ac:dyDescent="0.35">
      <c r="A6" s="1">
        <v>45677</v>
      </c>
      <c r="B6" t="s">
        <v>9</v>
      </c>
      <c r="C6">
        <v>600</v>
      </c>
      <c r="D6" t="s">
        <v>14</v>
      </c>
      <c r="E6" t="s">
        <v>22</v>
      </c>
    </row>
    <row r="7" spans="1:5" x14ac:dyDescent="0.35">
      <c r="A7" s="1">
        <v>45689</v>
      </c>
      <c r="B7" t="s">
        <v>5</v>
      </c>
      <c r="C7">
        <v>620</v>
      </c>
      <c r="D7" t="s">
        <v>10</v>
      </c>
      <c r="E7" t="s">
        <v>23</v>
      </c>
    </row>
    <row r="8" spans="1:5" x14ac:dyDescent="0.35">
      <c r="A8" s="1">
        <v>45693</v>
      </c>
      <c r="B8" t="s">
        <v>6</v>
      </c>
      <c r="C8">
        <v>450</v>
      </c>
      <c r="D8" t="s">
        <v>15</v>
      </c>
      <c r="E8" t="s">
        <v>23</v>
      </c>
    </row>
    <row r="9" spans="1:5" x14ac:dyDescent="0.35">
      <c r="A9" s="1">
        <v>45698</v>
      </c>
      <c r="B9" t="s">
        <v>7</v>
      </c>
      <c r="C9">
        <v>220</v>
      </c>
      <c r="D9" t="s">
        <v>16</v>
      </c>
      <c r="E9" t="s">
        <v>23</v>
      </c>
    </row>
    <row r="10" spans="1:5" x14ac:dyDescent="0.35">
      <c r="A10" s="1">
        <v>45702</v>
      </c>
      <c r="B10" t="s">
        <v>8</v>
      </c>
      <c r="C10">
        <v>150</v>
      </c>
      <c r="D10" t="s">
        <v>17</v>
      </c>
      <c r="E10" t="s">
        <v>23</v>
      </c>
    </row>
    <row r="11" spans="1:5" x14ac:dyDescent="0.35">
      <c r="A11" s="1">
        <v>45713</v>
      </c>
      <c r="B11" t="s">
        <v>9</v>
      </c>
      <c r="C11">
        <v>320</v>
      </c>
      <c r="D11" t="s">
        <v>18</v>
      </c>
      <c r="E11" t="s">
        <v>23</v>
      </c>
    </row>
    <row r="12" spans="1:5" x14ac:dyDescent="0.35">
      <c r="A12" s="1">
        <v>45719</v>
      </c>
      <c r="B12" t="s">
        <v>5</v>
      </c>
      <c r="C12">
        <v>500</v>
      </c>
      <c r="D12" t="s">
        <v>10</v>
      </c>
      <c r="E12" t="s">
        <v>24</v>
      </c>
    </row>
    <row r="13" spans="1:5" x14ac:dyDescent="0.35">
      <c r="A13" s="1">
        <v>45723</v>
      </c>
      <c r="B13" t="s">
        <v>6</v>
      </c>
      <c r="C13">
        <v>600</v>
      </c>
      <c r="D13" t="s">
        <v>15</v>
      </c>
      <c r="E13" t="s">
        <v>24</v>
      </c>
    </row>
    <row r="14" spans="1:5" x14ac:dyDescent="0.35">
      <c r="A14" s="1">
        <v>45727</v>
      </c>
      <c r="B14" t="s">
        <v>7</v>
      </c>
      <c r="C14">
        <v>155</v>
      </c>
      <c r="D14" t="s">
        <v>19</v>
      </c>
      <c r="E14" t="s">
        <v>24</v>
      </c>
    </row>
    <row r="15" spans="1:5" x14ac:dyDescent="0.35">
      <c r="A15" s="1">
        <v>45734</v>
      </c>
      <c r="B15" t="s">
        <v>8</v>
      </c>
      <c r="C15">
        <v>60</v>
      </c>
      <c r="D15" t="s">
        <v>20</v>
      </c>
      <c r="E15" t="s">
        <v>24</v>
      </c>
    </row>
    <row r="16" spans="1:5" x14ac:dyDescent="0.35">
      <c r="A16" s="1">
        <v>45739</v>
      </c>
      <c r="B16" t="s">
        <v>9</v>
      </c>
      <c r="C16">
        <v>500</v>
      </c>
      <c r="D16" t="s">
        <v>21</v>
      </c>
      <c r="E16" t="s">
        <v>24</v>
      </c>
    </row>
    <row r="19" spans="1:5" x14ac:dyDescent="0.35">
      <c r="A19" t="s">
        <v>25</v>
      </c>
      <c r="B19">
        <f>SUM(C2:C6)</f>
        <v>2750</v>
      </c>
      <c r="D19" t="s">
        <v>31</v>
      </c>
      <c r="E19">
        <f>SUMIF(B:B,"Jedzenie",C:C)</f>
        <v>1670</v>
      </c>
    </row>
    <row r="20" spans="1:5" x14ac:dyDescent="0.35">
      <c r="A20" t="s">
        <v>26</v>
      </c>
      <c r="B20">
        <f>SUM(C7:C11)</f>
        <v>1760</v>
      </c>
      <c r="D20" t="s">
        <v>30</v>
      </c>
      <c r="E20">
        <f>SUMIF(B:B,"Transport",C:C)</f>
        <v>1550</v>
      </c>
    </row>
    <row r="21" spans="1:5" x14ac:dyDescent="0.35">
      <c r="A21" t="s">
        <v>27</v>
      </c>
      <c r="B21">
        <f>SUM(C12:C16)</f>
        <v>1815</v>
      </c>
      <c r="D21" t="s">
        <v>29</v>
      </c>
      <c r="E21">
        <f>SUMIF(B:B,"Rozrywka",C:C)</f>
        <v>725</v>
      </c>
    </row>
    <row r="22" spans="1:5" x14ac:dyDescent="0.35">
      <c r="D22" t="s">
        <v>28</v>
      </c>
      <c r="E22">
        <f>SUMIF(B:B,"Zdrowie",C:C)</f>
        <v>960</v>
      </c>
    </row>
    <row r="23" spans="1:5" x14ac:dyDescent="0.35">
      <c r="D23" t="s">
        <v>32</v>
      </c>
      <c r="E23">
        <f>SUMIF(B:B,"Inne",C:C)</f>
        <v>1420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878B-DC43-478F-8192-10D301BD90D7}">
  <dimension ref="H2:I26"/>
  <sheetViews>
    <sheetView topLeftCell="A13" workbookViewId="0">
      <selection activeCell="I23" sqref="I23"/>
    </sheetView>
  </sheetViews>
  <sheetFormatPr defaultRowHeight="14.5" x14ac:dyDescent="0.35"/>
  <cols>
    <col min="1" max="1" width="16.54296875" bestFit="1" customWidth="1"/>
    <col min="2" max="2" width="12.54296875" bestFit="1" customWidth="1"/>
    <col min="3" max="4" width="3.81640625" bestFit="1" customWidth="1"/>
    <col min="5" max="5" width="13.54296875" bestFit="1" customWidth="1"/>
    <col min="6" max="7" width="16.7265625" bestFit="1" customWidth="1"/>
    <col min="8" max="8" width="13.54296875" bestFit="1" customWidth="1"/>
    <col min="9" max="9" width="12.1796875" bestFit="1" customWidth="1"/>
    <col min="10" max="20" width="3.81640625" bestFit="1" customWidth="1"/>
    <col min="21" max="21" width="13.54296875" bestFit="1" customWidth="1"/>
  </cols>
  <sheetData>
    <row r="2" spans="8:9" x14ac:dyDescent="0.35">
      <c r="H2" s="3" t="s">
        <v>1</v>
      </c>
      <c r="I2" t="s">
        <v>33</v>
      </c>
    </row>
    <row r="4" spans="8:9" x14ac:dyDescent="0.35">
      <c r="H4" s="3" t="s">
        <v>4</v>
      </c>
      <c r="I4" t="s">
        <v>36</v>
      </c>
    </row>
    <row r="5" spans="8:9" x14ac:dyDescent="0.35">
      <c r="H5" s="4" t="s">
        <v>22</v>
      </c>
      <c r="I5">
        <v>2750</v>
      </c>
    </row>
    <row r="6" spans="8:9" x14ac:dyDescent="0.35">
      <c r="H6" s="4" t="s">
        <v>23</v>
      </c>
      <c r="I6">
        <v>1760</v>
      </c>
    </row>
    <row r="7" spans="8:9" x14ac:dyDescent="0.35">
      <c r="H7" s="4" t="s">
        <v>24</v>
      </c>
      <c r="I7">
        <v>1815</v>
      </c>
    </row>
    <row r="8" spans="8:9" x14ac:dyDescent="0.35">
      <c r="H8" s="4" t="s">
        <v>34</v>
      </c>
      <c r="I8">
        <v>6325</v>
      </c>
    </row>
    <row r="20" spans="8:9" x14ac:dyDescent="0.35">
      <c r="H20" s="3" t="s">
        <v>37</v>
      </c>
      <c r="I20" t="s">
        <v>35</v>
      </c>
    </row>
    <row r="21" spans="8:9" x14ac:dyDescent="0.35">
      <c r="H21" s="4" t="s">
        <v>9</v>
      </c>
      <c r="I21">
        <v>1420</v>
      </c>
    </row>
    <row r="22" spans="8:9" x14ac:dyDescent="0.35">
      <c r="H22" s="4" t="s">
        <v>5</v>
      </c>
      <c r="I22">
        <v>1670</v>
      </c>
    </row>
    <row r="23" spans="8:9" x14ac:dyDescent="0.35">
      <c r="H23" s="4" t="s">
        <v>7</v>
      </c>
      <c r="I23">
        <v>725</v>
      </c>
    </row>
    <row r="24" spans="8:9" x14ac:dyDescent="0.35">
      <c r="H24" s="4" t="s">
        <v>6</v>
      </c>
      <c r="I24">
        <v>1550</v>
      </c>
    </row>
    <row r="25" spans="8:9" x14ac:dyDescent="0.35">
      <c r="H25" s="4" t="s">
        <v>8</v>
      </c>
      <c r="I25">
        <v>960</v>
      </c>
    </row>
    <row r="26" spans="8:9" x14ac:dyDescent="0.35">
      <c r="H26" s="4" t="s">
        <v>34</v>
      </c>
      <c r="I26">
        <v>6325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385-0DC5-4C7D-8D1A-63EB0AF41E17}">
  <dimension ref="A1:H16"/>
  <sheetViews>
    <sheetView workbookViewId="0">
      <selection activeCell="C12" sqref="C12:C13"/>
    </sheetView>
  </sheetViews>
  <sheetFormatPr defaultRowHeight="14.5" x14ac:dyDescent="0.35"/>
  <cols>
    <col min="1" max="1" width="9.90625" bestFit="1" customWidth="1"/>
    <col min="2" max="2" width="13.36328125" bestFit="1" customWidth="1"/>
    <col min="3" max="3" width="10.7265625" bestFit="1" customWidth="1"/>
    <col min="4" max="4" width="19.7265625" bestFit="1" customWidth="1"/>
    <col min="5" max="5" width="11.6328125" bestFit="1" customWidth="1"/>
    <col min="8" max="8" width="37.2695312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35">
      <c r="A2" s="1">
        <v>45659</v>
      </c>
      <c r="B2" t="s">
        <v>5</v>
      </c>
      <c r="C2">
        <v>550</v>
      </c>
      <c r="D2" t="s">
        <v>10</v>
      </c>
      <c r="E2" t="s">
        <v>22</v>
      </c>
      <c r="H2" t="s">
        <v>38</v>
      </c>
    </row>
    <row r="3" spans="1:8" x14ac:dyDescent="0.35">
      <c r="A3" s="1">
        <v>45663</v>
      </c>
      <c r="B3" t="s">
        <v>6</v>
      </c>
      <c r="C3">
        <v>500</v>
      </c>
      <c r="D3" t="s">
        <v>11</v>
      </c>
      <c r="E3" t="s">
        <v>22</v>
      </c>
    </row>
    <row r="4" spans="1:8" x14ac:dyDescent="0.35">
      <c r="A4" s="1">
        <v>45666</v>
      </c>
      <c r="B4" t="s">
        <v>7</v>
      </c>
      <c r="C4">
        <v>350</v>
      </c>
      <c r="D4" t="s">
        <v>12</v>
      </c>
      <c r="E4" t="s">
        <v>22</v>
      </c>
    </row>
    <row r="5" spans="1:8" x14ac:dyDescent="0.35">
      <c r="A5" s="1">
        <v>45672</v>
      </c>
      <c r="B5" t="s">
        <v>8</v>
      </c>
      <c r="C5">
        <v>750</v>
      </c>
      <c r="D5" t="s">
        <v>13</v>
      </c>
      <c r="E5" t="s">
        <v>22</v>
      </c>
    </row>
    <row r="6" spans="1:8" x14ac:dyDescent="0.35">
      <c r="A6" s="1">
        <v>45677</v>
      </c>
      <c r="B6" t="s">
        <v>9</v>
      </c>
      <c r="C6">
        <v>600</v>
      </c>
      <c r="D6" t="s">
        <v>14</v>
      </c>
      <c r="E6" t="s">
        <v>22</v>
      </c>
    </row>
    <row r="7" spans="1:8" x14ac:dyDescent="0.35">
      <c r="A7" s="1">
        <v>45689</v>
      </c>
      <c r="B7" t="s">
        <v>5</v>
      </c>
      <c r="C7">
        <v>620</v>
      </c>
      <c r="D7" t="s">
        <v>10</v>
      </c>
      <c r="E7" t="s">
        <v>23</v>
      </c>
    </row>
    <row r="8" spans="1:8" x14ac:dyDescent="0.35">
      <c r="A8" s="1">
        <v>45693</v>
      </c>
      <c r="B8" t="s">
        <v>6</v>
      </c>
      <c r="C8">
        <v>450</v>
      </c>
      <c r="D8" t="s">
        <v>15</v>
      </c>
      <c r="E8" t="s">
        <v>23</v>
      </c>
    </row>
    <row r="9" spans="1:8" x14ac:dyDescent="0.35">
      <c r="A9" s="1">
        <v>45698</v>
      </c>
      <c r="B9" t="s">
        <v>7</v>
      </c>
      <c r="C9">
        <v>220</v>
      </c>
      <c r="D9" t="s">
        <v>16</v>
      </c>
      <c r="E9" t="s">
        <v>23</v>
      </c>
    </row>
    <row r="10" spans="1:8" x14ac:dyDescent="0.35">
      <c r="A10" s="1">
        <v>45702</v>
      </c>
      <c r="B10" t="s">
        <v>8</v>
      </c>
      <c r="C10">
        <v>150</v>
      </c>
      <c r="D10" t="s">
        <v>17</v>
      </c>
      <c r="E10" t="s">
        <v>23</v>
      </c>
    </row>
    <row r="11" spans="1:8" x14ac:dyDescent="0.35">
      <c r="A11" s="1">
        <v>45713</v>
      </c>
      <c r="B11" t="s">
        <v>9</v>
      </c>
      <c r="C11">
        <v>320</v>
      </c>
      <c r="D11" t="s">
        <v>18</v>
      </c>
      <c r="E11" t="s">
        <v>23</v>
      </c>
    </row>
    <row r="12" spans="1:8" x14ac:dyDescent="0.35">
      <c r="A12" s="1">
        <v>45719</v>
      </c>
      <c r="B12" t="s">
        <v>5</v>
      </c>
      <c r="C12">
        <v>500</v>
      </c>
      <c r="D12" t="s">
        <v>10</v>
      </c>
      <c r="E12" t="s">
        <v>24</v>
      </c>
    </row>
    <row r="13" spans="1:8" x14ac:dyDescent="0.35">
      <c r="A13" s="1">
        <v>45723</v>
      </c>
      <c r="B13" t="s">
        <v>6</v>
      </c>
      <c r="C13">
        <v>600</v>
      </c>
      <c r="D13" t="s">
        <v>15</v>
      </c>
      <c r="E13" t="s">
        <v>24</v>
      </c>
    </row>
    <row r="14" spans="1:8" x14ac:dyDescent="0.35">
      <c r="A14" s="1">
        <v>45727</v>
      </c>
      <c r="B14" t="s">
        <v>7</v>
      </c>
      <c r="C14">
        <v>155</v>
      </c>
      <c r="D14" t="s">
        <v>19</v>
      </c>
      <c r="E14" t="s">
        <v>24</v>
      </c>
    </row>
    <row r="15" spans="1:8" x14ac:dyDescent="0.35">
      <c r="A15" s="1">
        <v>45734</v>
      </c>
      <c r="B15" t="s">
        <v>8</v>
      </c>
      <c r="C15">
        <v>60</v>
      </c>
      <c r="D15" t="s">
        <v>20</v>
      </c>
      <c r="E15" t="s">
        <v>24</v>
      </c>
    </row>
    <row r="16" spans="1:8" x14ac:dyDescent="0.35">
      <c r="A16" s="1">
        <v>45739</v>
      </c>
      <c r="B16" t="s">
        <v>9</v>
      </c>
      <c r="C16">
        <v>500</v>
      </c>
      <c r="D16" t="s">
        <v>21</v>
      </c>
      <c r="E16" t="s">
        <v>24</v>
      </c>
    </row>
  </sheetData>
  <conditionalFormatting sqref="C1:C16">
    <cfRule type="aboveAverage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6BE0-724C-4231-9007-9776710D7587}">
  <dimension ref="A1:A13"/>
  <sheetViews>
    <sheetView workbookViewId="0">
      <selection activeCell="A21" sqref="A21"/>
    </sheetView>
  </sheetViews>
  <sheetFormatPr defaultRowHeight="14.5" x14ac:dyDescent="0.35"/>
  <cols>
    <col min="1" max="1" width="201.08984375" bestFit="1" customWidth="1"/>
  </cols>
  <sheetData>
    <row r="1" spans="1:1" ht="17.5" x14ac:dyDescent="0.35">
      <c r="A1" s="5" t="s">
        <v>39</v>
      </c>
    </row>
    <row r="2" spans="1:1" x14ac:dyDescent="0.35">
      <c r="A2" s="6"/>
    </row>
    <row r="3" spans="1:1" x14ac:dyDescent="0.35">
      <c r="A3" s="7" t="s">
        <v>40</v>
      </c>
    </row>
    <row r="4" spans="1:1" x14ac:dyDescent="0.35">
      <c r="A4" s="6"/>
    </row>
    <row r="5" spans="1:1" x14ac:dyDescent="0.35">
      <c r="A5" s="7" t="s">
        <v>41</v>
      </c>
    </row>
    <row r="6" spans="1:1" x14ac:dyDescent="0.35">
      <c r="A6" s="6"/>
    </row>
    <row r="7" spans="1:1" x14ac:dyDescent="0.35">
      <c r="A7" s="7" t="s">
        <v>42</v>
      </c>
    </row>
    <row r="9" spans="1:1" ht="17.5" x14ac:dyDescent="0.35">
      <c r="A9" s="5" t="s">
        <v>43</v>
      </c>
    </row>
    <row r="10" spans="1:1" x14ac:dyDescent="0.35">
      <c r="A10" s="6"/>
    </row>
    <row r="11" spans="1:1" x14ac:dyDescent="0.35">
      <c r="A11" s="7" t="s">
        <v>44</v>
      </c>
    </row>
    <row r="12" spans="1:1" x14ac:dyDescent="0.35">
      <c r="A12" s="6"/>
    </row>
    <row r="13" spans="1:1" x14ac:dyDescent="0.35">
      <c r="A13" s="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Źródło danych oraz obliczenia</vt:lpstr>
      <vt:lpstr>Dashboard</vt:lpstr>
      <vt:lpstr>Formatowanie warunkowe</vt:lpstr>
      <vt:lpstr>Wnioski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Kosowska</cp:lastModifiedBy>
  <dcterms:created xsi:type="dcterms:W3CDTF">2025-04-16T19:15:32Z</dcterms:created>
  <dcterms:modified xsi:type="dcterms:W3CDTF">2025-04-17T15:05:24Z</dcterms:modified>
</cp:coreProperties>
</file>