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55" documentId="8_{8E997756-1BE6-4E22-AD39-8CBCC25A7D13}" xr6:coauthVersionLast="47" xr6:coauthVersionMax="47" xr10:uidLastSave="{E5F2CE1C-246A-4A34-9B24-EBC8CA5D5B14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minimized="1" xWindow="3645" yWindow="1935" windowWidth="21660" windowHeight="11265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6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<sst xmlns="http://schemas.openxmlformats.org/spreadsheetml/2006/main" count="178" uniqueCount="105">
  <si>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</si>
  <si>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</si>
  <si>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</si>
  <si>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</si>
  <si>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</si>
  <si>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</si>
  <si>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</si>
  <si>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</si>
  <si>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</si>
  <si>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</si>
  <si>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</si>
  <si>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</si>
  <si>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</si>
  <si>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</si>
  <si>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</si>
  <si>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</si>
  <si>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</si>
  <si>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</si>
  <si>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</si>
  <si>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</si>
  <si>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</si>
  <si>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</si>
  <si>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</si>
  <si>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</si>
  <si>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</si>
  <si>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</si>
  <si>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</si>
  <si>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</si>
  <si>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</si>
  <si>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</si>
  <si>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</si>
  <si>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</si>
  <si>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</si>
  <si>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</si>
  <si>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</si>
  <si>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</si>
  <si>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</si>
  <si>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</si>
  <si>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</si>
  <si>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</si>
  <si>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</si>
  <si>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</si>
  <si>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</si>
  <si>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</si>
  <si>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</si>
  <si>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</si>
  <si>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</si>
  <si>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</si>
  <si>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</si>
  <si>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</si>
  <si>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</si>
  <si>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</si>
  <si>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</si>
  <si>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</si>
  <si>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</si>
  <si>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</si>
  <si>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</si>
  <si>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</si>
  <si>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</si>
  <si>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</si>
  <si>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</si>
  <si>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</si>
  <si>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</si>
  <si>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</si>
  <si>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</si>
  <si>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</si>
  <si>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</si>
  <si>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</si>
  <si>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</si>
  <si>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</si>
  <si>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</si>
  <si>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</si>
  <si>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</si>
  <si>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</si>
  <si>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</si>
  <si>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</si>
  <si>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</si>
  <si>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</si>
  <si>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</si>
  <si>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</si>
  <si>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</si>
  <si>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</si>
  <si>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</si>
  <si>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</si>
  <si>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</si>
  <si>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</si>
  <si>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</si>
  <si>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</si>
  <si>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</si>
  <si>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</si>
  <si>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</si>
  <si>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</si>
  <si>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</si>
  <si>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</si>
  <si>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</si>
  <si>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</si>
  <si>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</si>
  <si>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</si>
  <si>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</si>
  <si>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</si>
  <si>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</si>
  <si>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</si>
  <si>
    <t>1024S206</t>
  </si>
  <si>
    <t>1.29.25</t>
  </si>
  <si>
    <t>PRSS2411-4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</si>
</sst>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H1" zoomScale="85" zoomScaleNormal="85" workbookViewId="0">
      <pane ySplit="1" topLeftCell="A2" activePane="bottomLeft" state="frozen"/>
      <selection pane="bottomLeft" activeCell="AC16" sqref="AC16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45686</v>
      </c>
      <c r="AE1" s="5"/>
    </row>
    <row r="2" spans="1:31" ht="27.95" customHeight="1" x14ac:dyDescent="0.35">
      <c r="A2" s="42" t="s">
        <v>98</v>
      </c>
      <c r="G2" s="32"/>
      <c r="H2" s="23" t="s">
        <v>98</v>
      </c>
      <c r="N2" s="32"/>
      <c r="O2" s="23" t="s">
        <v>101</v>
      </c>
      <c r="U2" s="32"/>
      <c r="V2" s="42" t="s">
        <v>103</v>
      </c>
      <c r="AB2" s="8"/>
      <c r="AE2" s="18"/>
    </row>
    <row r="3" spans="1:31" s="10" customFormat="1" ht="23.65" customHeight="1" x14ac:dyDescent="0.3">
      <c r="A3" s="6" t="s">
        <v>58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20.317808219178083</v>
      </c>
      <c r="G3" s="33"/>
      <c r="H3" s="6" t="s">
        <v>65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13.413698630136988</v>
      </c>
      <c r="N3" s="33"/>
      <c r="O3" s="6" t="s">
        <v>7</v>
      </c>
      <c r="P3" s="7" t="s">
        <v>10</v>
      </c>
      <c r="Q3" s="12">
        <v>9</v>
      </c>
      <c r="R3" s="7">
        <v>19</v>
      </c>
      <c r="S3" s="14">
        <v>46291</v>
      </c>
      <c r="T3" s="9">
        <f t="shared" ref="T3:T5" si="2">(S3-$AC$1)/365*12</f>
        <v>19.890410958904109</v>
      </c>
      <c r="U3" s="33"/>
      <c r="V3" s="6" t="s">
        <v>73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42.969863013698628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20.942465753424656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20.515068493150686</v>
      </c>
      <c r="N4" s="33"/>
      <c r="O4" s="27"/>
      <c r="P4" s="7" t="s">
        <v>10</v>
      </c>
      <c r="Q4" s="7">
        <v>55</v>
      </c>
      <c r="R4" s="28"/>
      <c r="S4" s="14">
        <v>46291</v>
      </c>
      <c r="T4" s="9">
        <f t="shared" si="2"/>
        <v>19.890410958904109</v>
      </c>
      <c r="U4" s="33"/>
      <c r="W4" s="7" t="s">
        <v>84</v>
      </c>
      <c r="X4" s="15">
        <v>177</v>
      </c>
      <c r="Y4" s="7">
        <v>1</v>
      </c>
      <c r="Z4" s="14">
        <v>47024</v>
      </c>
      <c r="AA4" s="9">
        <f t="shared" ref="AA4" si="4">(Z4-$AC$1)/365*12</f>
        <v>43.989041095890407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20.942465753424656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99</v>
      </c>
      <c r="Q5" s="7">
        <v>195</v>
      </c>
      <c r="R5" s="28">
        <v>20</v>
      </c>
      <c r="S5" s="14">
        <v>46414</v>
      </c>
      <c r="T5" s="9">
        <f t="shared" si="2"/>
        <v>23.934246575342467</v>
      </c>
      <c r="U5" s="33"/>
      <c r="W5" s="46" t="s">
        <v>9</v>
      </c>
      <c r="X5" s="49">
        <f>SUM(X3:X4)*6+Y3+Y4</f>
        <v>1102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7809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66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16.405479452054795</v>
      </c>
      <c r="N7" s="33"/>
      <c r="U7" s="33"/>
      <c r="V7" s="6" t="s">
        <v>74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42.969863013698628</v>
      </c>
      <c r="AB7" s="7"/>
    </row>
    <row r="8" spans="1:31" s="10" customFormat="1" ht="23.65" customHeight="1" thickBot="1" x14ac:dyDescent="0.35">
      <c r="A8" s="36" t="s">
        <v>62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18.542465753424658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20.515068493150686</v>
      </c>
      <c r="N8" s="33"/>
      <c r="O8" s="6" t="s">
        <v>12</v>
      </c>
      <c r="P8" s="7" t="s">
        <v>51</v>
      </c>
      <c r="Q8" s="7">
        <v>9</v>
      </c>
      <c r="R8" s="7">
        <v>7</v>
      </c>
      <c r="S8" s="14">
        <v>46291</v>
      </c>
      <c r="T8" s="9">
        <f t="shared" ref="T8:T10" si="8">(S8-$AC$1)/365*12</f>
        <v>19.890410958904109</v>
      </c>
      <c r="U8" s="33"/>
      <c r="W8" s="7" t="s">
        <v>104</v>
      </c>
      <c r="X8" s="7">
        <v>54</v>
      </c>
      <c r="Y8" s="7">
        <v>2</v>
      </c>
      <c r="Z8" s="14">
        <v>47085</v>
      </c>
      <c r="AA8" s="9">
        <f t="shared" ref="AA8" si="9">(Z8-$AC$1)/365*12</f>
        <v>45.994520547945207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18.542465753424658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21.008219178082193</v>
      </c>
      <c r="N9" s="33"/>
      <c r="P9" s="7" t="s">
        <v>51</v>
      </c>
      <c r="Q9" s="7">
        <v>29</v>
      </c>
      <c r="R9" s="15"/>
      <c r="S9" s="14">
        <v>46291</v>
      </c>
      <c r="T9" s="9">
        <f t="shared" si="8"/>
        <v>19.890410958904109</v>
      </c>
      <c r="U9" s="33"/>
      <c r="W9" s="46" t="s">
        <v>9</v>
      </c>
      <c r="X9" s="49">
        <f>SUM(X7:X8)*6+Y7+Y8</f>
        <v>444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19.627397260273973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100</v>
      </c>
      <c r="Q10" s="7">
        <v>173</v>
      </c>
      <c r="R10" s="15"/>
      <c r="S10" s="14">
        <v>46414</v>
      </c>
      <c r="T10" s="9">
        <f t="shared" si="8"/>
        <v>23.934246575342467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20.975342465753425</v>
      </c>
      <c r="G11" s="33"/>
      <c r="K11" s="7"/>
      <c r="N11" s="33"/>
      <c r="P11" s="46" t="s">
        <v>9</v>
      </c>
      <c r="Q11" s="49">
        <f>SUM(Q8:Q10)*30+R8</f>
        <v>6337</v>
      </c>
      <c r="R11" s="50"/>
      <c r="U11" s="33"/>
      <c r="V11" s="6" t="s">
        <v>95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42.969863013698628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67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20.547945205479451</v>
      </c>
      <c r="N12" s="33"/>
      <c r="U12" s="33"/>
      <c r="W12" s="7" t="s">
        <v>85</v>
      </c>
      <c r="X12" s="7">
        <v>200</v>
      </c>
      <c r="Y12" s="7"/>
      <c r="Z12" s="14">
        <v>47024</v>
      </c>
      <c r="AA12" s="9">
        <f t="shared" si="11"/>
        <v>43.989041095890407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21.435616438356163</v>
      </c>
      <c r="N13" s="33"/>
      <c r="O13" s="6" t="s">
        <v>14</v>
      </c>
      <c r="P13" s="7" t="s">
        <v>16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16.865753424657534</v>
      </c>
      <c r="U13" s="33"/>
      <c r="W13" s="46" t="s">
        <v>9</v>
      </c>
      <c r="X13" s="49">
        <f>SUM(X11:X12)*6+Y11+Y12</f>
        <v>1230</v>
      </c>
      <c r="Y13" s="50"/>
      <c r="AB13" s="7"/>
    </row>
    <row r="14" spans="1:31" s="10" customFormat="1" ht="23.65" customHeight="1" thickBot="1" x14ac:dyDescent="0.35">
      <c r="A14" s="6" t="s">
        <v>59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22.126027397260273</v>
      </c>
      <c r="N14" s="33"/>
      <c r="O14" s="27"/>
      <c r="P14" s="7" t="s">
        <v>81</v>
      </c>
      <c r="Q14" s="7">
        <v>120</v>
      </c>
      <c r="R14" s="7">
        <v>8</v>
      </c>
      <c r="S14" s="14">
        <v>46321</v>
      </c>
      <c r="T14" s="9">
        <f t="shared" si="12"/>
        <v>20.876712328767123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18.509589041095889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3879</v>
      </c>
      <c r="R15" s="50"/>
      <c r="U15" s="33"/>
      <c r="V15" s="6" t="s">
        <v>75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42.969863013698628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19.627397260273973</v>
      </c>
      <c r="G16" s="33"/>
      <c r="K16" s="7"/>
      <c r="N16" s="33"/>
      <c r="U16" s="33"/>
      <c r="V16" s="6"/>
      <c r="W16" s="7" t="s">
        <v>88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43.989041095890407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20.613698630136987</v>
      </c>
      <c r="G17" s="33"/>
      <c r="H17" s="6" t="s">
        <v>68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20.515068493150686</v>
      </c>
      <c r="N17" s="33"/>
      <c r="O17" s="6" t="s">
        <v>17</v>
      </c>
      <c r="P17" s="7" t="s">
        <v>52</v>
      </c>
      <c r="Q17" s="7">
        <v>9</v>
      </c>
      <c r="R17" s="7">
        <v>17</v>
      </c>
      <c r="S17" s="14">
        <v>46199</v>
      </c>
      <c r="T17" s="9">
        <f t="shared" ref="T17" si="17">(S17-$AC$1)/365*12</f>
        <v>16.865753424657534</v>
      </c>
      <c r="U17" s="33"/>
      <c r="V17" s="6"/>
      <c r="W17" s="7" t="s">
        <v>89</v>
      </c>
      <c r="X17" s="7">
        <v>73</v>
      </c>
      <c r="Y17" s="7">
        <v>2</v>
      </c>
      <c r="Z17" s="14">
        <v>47085</v>
      </c>
      <c r="AA17" s="9">
        <f t="shared" si="15"/>
        <v>45.994520547945207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21.008219178082193</v>
      </c>
      <c r="N18" s="33"/>
      <c r="P18" s="7" t="s">
        <v>82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20.876712328767123</v>
      </c>
      <c r="U18" s="33"/>
      <c r="W18" s="46" t="s">
        <v>9</v>
      </c>
      <c r="X18" s="49">
        <f>SUM(X15:X17)*6+Y15+Y16</f>
        <v>625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1385</v>
      </c>
      <c r="R19" s="50"/>
      <c r="U19" s="33"/>
      <c r="AB19" s="7"/>
    </row>
    <row r="20" spans="1:28" s="10" customFormat="1" ht="23.65" customHeight="1" thickBot="1" x14ac:dyDescent="0.35">
      <c r="A20" s="6" t="s">
        <v>60</v>
      </c>
      <c r="B20" s="44" t="s">
        <v>57</v>
      </c>
      <c r="C20" s="11">
        <v>6</v>
      </c>
      <c r="D20" s="7">
        <v>0</v>
      </c>
      <c r="E20" s="8">
        <v>46198</v>
      </c>
      <c r="F20" s="9">
        <f>(E20-$AC$1)/365*12</f>
        <v>16.832876712328769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42.969863013698628</v>
      </c>
      <c r="AB20" s="7"/>
    </row>
    <row r="21" spans="1:28" s="10" customFormat="1" ht="23.65" customHeight="1" thickBot="1" x14ac:dyDescent="0.35">
      <c r="A21" s="27"/>
      <c r="B21" s="44" t="s">
        <v>96</v>
      </c>
      <c r="C21" s="7">
        <v>149</v>
      </c>
      <c r="E21" s="8">
        <v>46283</v>
      </c>
      <c r="F21" s="9">
        <f t="shared" ref="F21" si="19">(E21-$AC$1)/365*12</f>
        <v>19.627397260273973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19.890410958904109</v>
      </c>
      <c r="N21" s="33"/>
      <c r="O21" s="6" t="s">
        <v>21</v>
      </c>
      <c r="P21" s="7" t="s">
        <v>53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19.890410958904109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19.890410958904109</v>
      </c>
      <c r="N22" s="33"/>
      <c r="P22" s="7" t="s">
        <v>53</v>
      </c>
      <c r="Q22" s="7">
        <v>52</v>
      </c>
      <c r="R22" s="7"/>
      <c r="S22" s="14">
        <v>46291</v>
      </c>
      <c r="T22" s="9">
        <f t="shared" si="21"/>
        <v>19.890410958904109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92</v>
      </c>
      <c r="J23" s="7">
        <v>86</v>
      </c>
      <c r="K23" s="7">
        <v>4</v>
      </c>
      <c r="L23" s="14">
        <v>46352</v>
      </c>
      <c r="M23" s="9">
        <f t="shared" si="22"/>
        <v>21.895890410958906</v>
      </c>
      <c r="N23" s="33"/>
      <c r="P23" s="46" t="s">
        <v>9</v>
      </c>
      <c r="Q23" s="49">
        <f>SUM(Q21:Q22)*30+R21</f>
        <v>1841</v>
      </c>
      <c r="R23" s="50"/>
      <c r="U23" s="33"/>
      <c r="V23" s="21" t="s">
        <v>76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42.969863013698628</v>
      </c>
      <c r="AB23" s="7"/>
    </row>
    <row r="24" spans="1:28" s="10" customFormat="1" ht="23.65" customHeight="1" thickBot="1" x14ac:dyDescent="0.35">
      <c r="A24" s="6" t="s">
        <v>61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16.56986301369863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20.252054794520546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9</v>
      </c>
      <c r="R25" s="7">
        <v>21</v>
      </c>
      <c r="S25" s="14">
        <v>46199</v>
      </c>
      <c r="T25" s="9">
        <f t="shared" ref="T25:T27" si="24">(S25-$AC$1)/365*12</f>
        <v>16.865753424657534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19.890410958904109</v>
      </c>
      <c r="N26" s="33"/>
      <c r="P26" s="7" t="s">
        <v>27</v>
      </c>
      <c r="Q26" s="7">
        <v>20</v>
      </c>
      <c r="R26" s="15">
        <v>9</v>
      </c>
      <c r="S26" s="14">
        <v>46199</v>
      </c>
      <c r="T26" s="9">
        <f t="shared" si="24"/>
        <v>16.865753424657534</v>
      </c>
      <c r="U26" s="33"/>
      <c r="V26" s="51" t="s">
        <v>77</v>
      </c>
      <c r="W26" s="7" t="s">
        <v>90</v>
      </c>
      <c r="X26" s="7">
        <v>43</v>
      </c>
      <c r="Y26" s="7">
        <v>2</v>
      </c>
      <c r="Z26" s="14">
        <v>47085</v>
      </c>
      <c r="AA26" s="9">
        <f t="shared" ref="AA26" si="26">(Z26-$AC$1)/365*12</f>
        <v>45.994520547945207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93</v>
      </c>
      <c r="J27" s="7">
        <v>75</v>
      </c>
      <c r="K27" s="7"/>
      <c r="L27" s="25">
        <v>46352</v>
      </c>
      <c r="M27" s="9">
        <f t="shared" si="25"/>
        <v>21.895890410958906</v>
      </c>
      <c r="N27" s="33"/>
      <c r="P27" s="7" t="s">
        <v>55</v>
      </c>
      <c r="Q27" s="7">
        <v>50</v>
      </c>
      <c r="R27" s="15">
        <v>18</v>
      </c>
      <c r="S27" s="14">
        <v>46352</v>
      </c>
      <c r="T27" s="9">
        <f t="shared" si="24"/>
        <v>21.895890410958906</v>
      </c>
      <c r="U27" s="33"/>
      <c r="V27" s="51"/>
      <c r="W27" s="7"/>
      <c r="X27" s="7"/>
      <c r="Y27" s="7"/>
      <c r="Z27" s="14"/>
      <c r="AA27" s="9"/>
      <c r="AB27" s="7"/>
    </row>
    <row r="28" spans="1:28" s="10" customFormat="1" ht="23.65" customHeight="1" thickBot="1" x14ac:dyDescent="0.35">
      <c r="A28" s="6" t="s">
        <v>63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16.602739726027398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2418</v>
      </c>
      <c r="R28" s="50"/>
      <c r="U28" s="33"/>
      <c r="V28" s="48"/>
      <c r="W28" s="46" t="s">
        <v>9</v>
      </c>
      <c r="X28" s="49">
        <f>SUM(X26:X27)*4+Y26+Y27</f>
        <v>174</v>
      </c>
      <c r="Y28" s="50"/>
      <c r="AB28" s="7"/>
    </row>
    <row r="29" spans="1:28" s="10" customFormat="1" ht="23.65" customHeight="1" thickBot="1" x14ac:dyDescent="0.35">
      <c r="B29" s="44" t="s">
        <v>56</v>
      </c>
      <c r="C29" s="7">
        <v>94</v>
      </c>
      <c r="D29" s="7"/>
      <c r="E29" s="8">
        <v>46211</v>
      </c>
      <c r="F29" s="9">
        <f>(E29-$AC$1)/365*12</f>
        <v>17.260273972602739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-5.1945205479452055</v>
      </c>
      <c r="N30" s="33"/>
      <c r="O30" s="6" t="s">
        <v>30</v>
      </c>
      <c r="P30" s="7" t="s">
        <v>54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21.895890410958906</v>
      </c>
      <c r="U30" s="33"/>
      <c r="V30" s="6" t="s">
        <v>35</v>
      </c>
      <c r="W30" s="7" t="s">
        <v>86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20.876712328767123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54</v>
      </c>
      <c r="Q31" s="7">
        <v>11</v>
      </c>
      <c r="R31" s="7"/>
      <c r="S31" s="14">
        <v>46352</v>
      </c>
      <c r="T31" s="9">
        <f t="shared" si="28"/>
        <v>21.895890410958906</v>
      </c>
      <c r="U31" s="33"/>
      <c r="W31" s="7" t="s">
        <v>86</v>
      </c>
      <c r="X31" s="7">
        <v>31</v>
      </c>
      <c r="Y31" s="7"/>
      <c r="Z31" s="14">
        <v>46321</v>
      </c>
      <c r="AA31" s="9">
        <f t="shared" si="29"/>
        <v>20.876712328767123</v>
      </c>
      <c r="AB31" s="7"/>
    </row>
    <row r="32" spans="1:28" s="10" customFormat="1" ht="23.65" customHeight="1" thickBot="1" x14ac:dyDescent="0.35">
      <c r="A32" s="6" t="s">
        <v>64</v>
      </c>
      <c r="B32" s="44" t="s">
        <v>56</v>
      </c>
      <c r="C32" s="7">
        <v>4</v>
      </c>
      <c r="D32" s="7">
        <v>6</v>
      </c>
      <c r="E32" s="8">
        <v>46211</v>
      </c>
      <c r="F32" s="9">
        <f>(E32-$AC$1)/365*12</f>
        <v>17.260273972602739</v>
      </c>
      <c r="G32" s="33"/>
      <c r="K32" s="7"/>
      <c r="N32" s="33"/>
      <c r="P32" s="46" t="s">
        <v>9</v>
      </c>
      <c r="Q32" s="49">
        <f>SUM(Q30:Q31)*30+R30</f>
        <v>609</v>
      </c>
      <c r="R32" s="50"/>
      <c r="U32" s="33"/>
      <c r="W32" s="46" t="s">
        <v>9</v>
      </c>
      <c r="X32" s="49">
        <f>SUM(X30:X31)*30+Y30</f>
        <v>1187</v>
      </c>
      <c r="Y32" s="50"/>
      <c r="AB32" s="7"/>
    </row>
    <row r="33" spans="1:28" s="10" customFormat="1" ht="23.65" customHeight="1" thickBot="1" x14ac:dyDescent="0.35">
      <c r="A33" s="27"/>
      <c r="B33" s="44" t="s">
        <v>91</v>
      </c>
      <c r="C33" s="7">
        <v>108</v>
      </c>
      <c r="D33" s="7"/>
      <c r="E33" s="8">
        <v>46312</v>
      </c>
      <c r="F33" s="9">
        <f>(E33-$AC$1)/365*12</f>
        <v>20.580821917808219</v>
      </c>
      <c r="G33" s="33"/>
      <c r="H33" s="17" t="s">
        <v>69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20.350684931506848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20.350684931506848</v>
      </c>
      <c r="N34" s="33"/>
      <c r="O34" s="6" t="s">
        <v>33</v>
      </c>
      <c r="P34" s="7" t="s">
        <v>34</v>
      </c>
      <c r="Q34" s="7">
        <v>9</v>
      </c>
      <c r="R34" s="7">
        <v>18</v>
      </c>
      <c r="S34" s="14">
        <v>46016</v>
      </c>
      <c r="T34" s="9">
        <f>(S34-$AC$1)/365*12</f>
        <v>10.84931506849315</v>
      </c>
      <c r="U34" s="33"/>
      <c r="V34" s="6" t="s">
        <v>38</v>
      </c>
      <c r="W34" s="11" t="s">
        <v>102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20.876712328767123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34</v>
      </c>
      <c r="Q35" s="7">
        <v>18</v>
      </c>
      <c r="R35" s="7"/>
      <c r="S35" s="14">
        <v>46016</v>
      </c>
      <c r="T35" s="9">
        <f>(S35-$AC$1)/365*12</f>
        <v>10.84931506849315</v>
      </c>
      <c r="U35" s="33"/>
      <c r="V35" s="6"/>
      <c r="W35" s="11" t="s">
        <v>102</v>
      </c>
      <c r="X35" s="11">
        <v>65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41</v>
      </c>
      <c r="B36" s="44" t="s">
        <v>48</v>
      </c>
      <c r="C36" s="11">
        <v>1</v>
      </c>
      <c r="D36" s="7">
        <v>6</v>
      </c>
      <c r="E36" s="14">
        <v>46260</v>
      </c>
      <c r="F36" s="9">
        <f>(E36-$AC$1)/365*12</f>
        <v>18.871232876712327</v>
      </c>
      <c r="G36" s="33"/>
      <c r="K36" s="7"/>
      <c r="N36" s="33"/>
      <c r="P36" s="46" t="s">
        <v>9</v>
      </c>
      <c r="Q36" s="49">
        <f>SUM(Q34:Q35)*30+R34</f>
        <v>828</v>
      </c>
      <c r="R36" s="50"/>
      <c r="S36" s="7"/>
      <c r="T36" s="7"/>
      <c r="U36" s="33"/>
      <c r="W36" s="46" t="s">
        <v>9</v>
      </c>
      <c r="X36" s="49">
        <f>SUM(X34:X35)*18+Y34</f>
        <v>1307</v>
      </c>
      <c r="Y36" s="50"/>
      <c r="AB36" s="7"/>
    </row>
    <row r="37" spans="1:28" s="10" customFormat="1" ht="23.65" customHeight="1" x14ac:dyDescent="0.3">
      <c r="B37" s="44" t="s">
        <v>48</v>
      </c>
      <c r="C37" s="40">
        <v>23</v>
      </c>
      <c r="D37" s="7"/>
      <c r="E37" s="14">
        <v>46291</v>
      </c>
      <c r="F37" s="9">
        <f>(E37-$AC$1)/365*12</f>
        <v>19.890410958904109</v>
      </c>
      <c r="G37" s="33"/>
      <c r="H37" s="6" t="s">
        <v>70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20.350684931506848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97</v>
      </c>
      <c r="C38" s="40">
        <v>85</v>
      </c>
      <c r="D38" s="7"/>
      <c r="E38" s="14">
        <v>46352</v>
      </c>
      <c r="F38" s="9">
        <f>(E38-$AC$1)/365*12</f>
        <v>21.895890410958906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20.350684931506848</v>
      </c>
      <c r="N38" s="33"/>
      <c r="O38" s="6" t="s">
        <v>36</v>
      </c>
      <c r="P38" s="7" t="s">
        <v>37</v>
      </c>
      <c r="Q38" s="7">
        <v>6</v>
      </c>
      <c r="R38" s="7">
        <v>0</v>
      </c>
      <c r="S38" s="18">
        <v>46199</v>
      </c>
      <c r="T38" s="9">
        <f>(S38-$AC$1)/365*12</f>
        <v>16.865753424657534</v>
      </c>
      <c r="U38" s="33"/>
      <c r="V38" s="6" t="s">
        <v>78</v>
      </c>
      <c r="W38" s="7" t="s">
        <v>40</v>
      </c>
      <c r="X38" s="7"/>
      <c r="Y38" s="7">
        <v>2</v>
      </c>
      <c r="Z38" s="14">
        <v>45986</v>
      </c>
      <c r="AA38" s="9">
        <f t="shared" ref="AA38" si="33">(Z38-$AC$1)/365*12</f>
        <v>9.8630136986301373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37</v>
      </c>
      <c r="Q39" s="7">
        <v>33</v>
      </c>
      <c r="R39" s="7"/>
      <c r="S39" s="18">
        <v>46199</v>
      </c>
      <c r="T39" s="9">
        <f>(S39-$AC$1)/365*12</f>
        <v>16.865753424657534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83</v>
      </c>
      <c r="Q40" s="7">
        <v>69</v>
      </c>
      <c r="R40" s="7">
        <v>5</v>
      </c>
      <c r="S40" s="18">
        <v>46352</v>
      </c>
      <c r="T40" s="9">
        <f>(S40-$AC$1)/365*12</f>
        <v>21.895890410958906</v>
      </c>
      <c r="U40" s="34"/>
      <c r="AB40" s="7"/>
    </row>
    <row r="41" spans="1:28" s="10" customFormat="1" ht="23.65" customHeight="1" thickBot="1" x14ac:dyDescent="0.35">
      <c r="A41" s="6" t="s">
        <v>43</v>
      </c>
      <c r="B41" s="44" t="s">
        <v>44</v>
      </c>
      <c r="C41" s="7">
        <v>1</v>
      </c>
      <c r="D41" s="7">
        <v>13</v>
      </c>
      <c r="E41" s="14">
        <v>46260</v>
      </c>
      <c r="F41" s="9">
        <f>(E41-$AC$1)/365*12</f>
        <v>18.871232876712327</v>
      </c>
      <c r="G41" s="33"/>
      <c r="H41" s="6" t="s">
        <v>71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16.799999999999997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49</v>
      </c>
      <c r="C42" s="7">
        <v>62</v>
      </c>
      <c r="D42" s="7"/>
      <c r="E42" s="14">
        <v>46291</v>
      </c>
      <c r="F42" s="9">
        <f>(E42-$AC$1)/365*12</f>
        <v>19.890410958904109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16.799999999999997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39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79</v>
      </c>
      <c r="B45" s="44" t="s">
        <v>87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19.890410958904109</v>
      </c>
      <c r="G45" s="33"/>
      <c r="H45" s="6" t="s">
        <v>72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16.799999999999997</v>
      </c>
      <c r="N45" s="33"/>
      <c r="O45" s="6" t="s">
        <v>42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94</v>
      </c>
      <c r="C46" s="11">
        <v>55</v>
      </c>
      <c r="D46" s="15">
        <v>5</v>
      </c>
      <c r="E46" s="14">
        <v>46352</v>
      </c>
      <c r="F46" s="9">
        <f t="shared" si="35"/>
        <v>21.895890410958906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20.284931506849315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80</v>
      </c>
      <c r="B49" s="43" t="s">
        <v>45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18.871232876712327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50</v>
      </c>
      <c r="C50" s="7">
        <v>53</v>
      </c>
      <c r="D50" s="11">
        <v>9</v>
      </c>
      <c r="E50" s="14">
        <v>46291</v>
      </c>
      <c r="F50" s="9">
        <f t="shared" si="37"/>
        <v>19.890410958904109</v>
      </c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46</v>
      </c>
      <c r="B53" s="44" t="s">
        <v>47</v>
      </c>
      <c r="C53" s="7">
        <v>10</v>
      </c>
      <c r="D53" s="7">
        <v>19</v>
      </c>
      <c r="E53" s="14">
        <v>45528</v>
      </c>
      <c r="F53" s="16">
        <f>(E53-$AC$1)/365*12</f>
        <v>-5.1945205479452055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8:Y18"/>
    <mergeCell ref="X21:Y21"/>
    <mergeCell ref="X24:Y24"/>
    <mergeCell ref="V26:V27"/>
    <mergeCell ref="X32:Y32"/>
    <mergeCell ref="X28:Y28"/>
    <mergeCell ref="X39:Y39"/>
    <mergeCell ref="X36:Y36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2025-01-29T13:44:25Z</cp:lastPrinted>
  <dcterms:created xsi:type="dcterms:W3CDTF">2024-01-31T19:33:04Z</dcterms:created>
  <dcterms:modified xsi:type="dcterms:W3CDTF">2025-01-29T15:15:55Z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