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Posmex_fs01\RM\Revenue Management\Consorcios\2021\"/>
    </mc:Choice>
  </mc:AlternateContent>
  <xr:revisionPtr revIDLastSave="0" documentId="13_ncr:1_{17CC7845-42CB-49B9-9A32-0D07D3EECC7B}" xr6:coauthVersionLast="47" xr6:coauthVersionMax="47" xr10:uidLastSave="{00000000-0000-0000-0000-000000000000}"/>
  <bookViews>
    <workbookView xWindow="9624" yWindow="0" windowWidth="13392" windowHeight="12360" activeTab="3" xr2:uid="{004F3B43-3903-4E8B-B8CB-CCB693817821}"/>
  </bookViews>
  <sheets>
    <sheet name="One" sheetId="6" r:id="rId1"/>
    <sheet name="2020" sheetId="1" r:id="rId2"/>
    <sheet name="AI" sheetId="10" r:id="rId3"/>
    <sheet name="AMEX" sheetId="9" r:id="rId4"/>
    <sheet name="Producción" sheetId="3" state="hidden" r:id="rId5"/>
    <sheet name="Opi" sheetId="4" state="hidden" r:id="rId6"/>
    <sheet name="Hotel" sheetId="5" state="hidden" r:id="rId7"/>
  </sheets>
  <definedNames>
    <definedName name="_xlnm._FilterDatabase" localSheetId="1" hidden="1">'2020'!$B$2:$K$155</definedName>
    <definedName name="_xlnm._FilterDatabase" localSheetId="3" hidden="1">AMEX!$B$2:$N$152</definedName>
    <definedName name="_xlnm._FilterDatabase" localSheetId="0" hidden="1">One!$B$2:$K$56</definedName>
    <definedName name="Z_11461C5F_501A_40A1_9032_93D83160FC63_.wvu.FilterData" localSheetId="1" hidden="1">'2020'!$B$2:$K$145</definedName>
    <definedName name="Z_11461C5F_501A_40A1_9032_93D83160FC63_.wvu.FilterData" localSheetId="3" hidden="1">AMEX!$B$2:$N$4</definedName>
    <definedName name="Z_11461C5F_501A_40A1_9032_93D83160FC63_.wvu.FilterData" localSheetId="0" hidden="1">One!$B$2:$K$56</definedName>
    <definedName name="Z_19C201AB_1829_4CA2_8541_743E996130EE_.wvu.FilterData" localSheetId="1" hidden="1">'2020'!$B$2:$K$145</definedName>
    <definedName name="Z_19C201AB_1829_4CA2_8541_743E996130EE_.wvu.FilterData" localSheetId="3" hidden="1">AMEX!$B$2:$N$4</definedName>
    <definedName name="Z_19C201AB_1829_4CA2_8541_743E996130EE_.wvu.FilterData" localSheetId="0" hidden="1">One!$B$2:$K$56</definedName>
    <definedName name="Z_2502B023_4A34_4376_805D_E437C43CCD20_.wvu.FilterData" localSheetId="1" hidden="1">'2020'!$B$2:$K$145</definedName>
    <definedName name="Z_2502B023_4A34_4376_805D_E437C43CCD20_.wvu.FilterData" localSheetId="3" hidden="1">AMEX!$B$2:$N$4</definedName>
    <definedName name="Z_2502B023_4A34_4376_805D_E437C43CCD20_.wvu.FilterData" localSheetId="0" hidden="1">One!$B$2:$K$56</definedName>
    <definedName name="Z_341F12F0_8001_4427_B9AF_78B6E321E8FC_.wvu.FilterData" localSheetId="1" hidden="1">'2020'!$B$2:$K$145</definedName>
    <definedName name="Z_341F12F0_8001_4427_B9AF_78B6E321E8FC_.wvu.FilterData" localSheetId="3" hidden="1">AMEX!$B$2:$N$4</definedName>
    <definedName name="Z_341F12F0_8001_4427_B9AF_78B6E321E8FC_.wvu.FilterData" localSheetId="0" hidden="1">One!$B$2:$K$56</definedName>
    <definedName name="Z_39DA2D54_DBCD_45BB_95F3_554CDEC5CC3B_.wvu.FilterData" localSheetId="1" hidden="1">'2020'!$B$2:$K$145</definedName>
    <definedName name="Z_39DA2D54_DBCD_45BB_95F3_554CDEC5CC3B_.wvu.FilterData" localSheetId="3" hidden="1">AMEX!$B$2:$N$4</definedName>
    <definedName name="Z_39DA2D54_DBCD_45BB_95F3_554CDEC5CC3B_.wvu.FilterData" localSheetId="0" hidden="1">One!$B$2:$K$56</definedName>
    <definedName name="Z_6AFFD530_F422_4099_888D_FE7BDF47AE62_.wvu.FilterData" localSheetId="1" hidden="1">'2020'!$B$2:$K$145</definedName>
    <definedName name="Z_6AFFD530_F422_4099_888D_FE7BDF47AE62_.wvu.FilterData" localSheetId="3" hidden="1">AMEX!$B$2:$N$4</definedName>
    <definedName name="Z_6AFFD530_F422_4099_888D_FE7BDF47AE62_.wvu.FilterData" localSheetId="0" hidden="1">One!$B$2:$K$56</definedName>
    <definedName name="Z_A737CC71_385D_4083_9E36_CF98168F7219_.wvu.FilterData" localSheetId="1" hidden="1">'2020'!$B$2:$K$145</definedName>
    <definedName name="Z_A737CC71_385D_4083_9E36_CF98168F7219_.wvu.FilterData" localSheetId="3" hidden="1">AMEX!$B$2:$N$4</definedName>
    <definedName name="Z_A737CC71_385D_4083_9E36_CF98168F7219_.wvu.FilterData" localSheetId="0" hidden="1">One!$B$2:$K$56</definedName>
    <definedName name="Z_ADF3D0CF_B4E5_404D_A09B_C7D510EBAB64_.wvu.FilterData" localSheetId="1" hidden="1">'2020'!$B$2:$K$145</definedName>
    <definedName name="Z_ADF3D0CF_B4E5_404D_A09B_C7D510EBAB64_.wvu.FilterData" localSheetId="3" hidden="1">AMEX!$B$2:$N$4</definedName>
    <definedName name="Z_ADF3D0CF_B4E5_404D_A09B_C7D510EBAB64_.wvu.FilterData" localSheetId="0" hidden="1">One!$B$2:$K$56</definedName>
    <definedName name="Z_BE6DB33A_E093_4F48_A745_16DD8B2EFFA7_.wvu.FilterData" localSheetId="1" hidden="1">'2020'!$B$2:$K$145</definedName>
    <definedName name="Z_BE6DB33A_E093_4F48_A745_16DD8B2EFFA7_.wvu.FilterData" localSheetId="3" hidden="1">AMEX!$B$2:$N$4</definedName>
    <definedName name="Z_BE6DB33A_E093_4F48_A745_16DD8B2EFFA7_.wvu.FilterData" localSheetId="0" hidden="1">One!$B$2:$K$56</definedName>
    <definedName name="Z_CC2F34E4_D5F4_4E8F_B831_25755116049D_.wvu.FilterData" localSheetId="1" hidden="1">'2020'!$B$2:$K$145</definedName>
    <definedName name="Z_CC2F34E4_D5F4_4E8F_B831_25755116049D_.wvu.FilterData" localSheetId="3" hidden="1">AMEX!$B$2:$N$4</definedName>
    <definedName name="Z_CC2F34E4_D5F4_4E8F_B831_25755116049D_.wvu.FilterData" localSheetId="0" hidden="1">One!$B$2:$K$56</definedName>
    <definedName name="Z_D78D0B49_F976_42F0_ACA5_F021634B03F3_.wvu.FilterData" localSheetId="1" hidden="1">'2020'!$B$2:$K$145</definedName>
    <definedName name="Z_D78D0B49_F976_42F0_ACA5_F021634B03F3_.wvu.FilterData" localSheetId="3" hidden="1">AMEX!$B$2:$N$4</definedName>
    <definedName name="Z_D78D0B49_F976_42F0_ACA5_F021634B03F3_.wvu.FilterData" localSheetId="0" hidden="1">One!$B$2:$K$56</definedName>
    <definedName name="Z_DBF4FE61_B0F0_4470_91D4_6F232B670D0A_.wvu.FilterData" localSheetId="1" hidden="1">'2020'!$B$2:$K$145</definedName>
    <definedName name="Z_DBF4FE61_B0F0_4470_91D4_6F232B670D0A_.wvu.FilterData" localSheetId="3" hidden="1">AMEX!$B$2:$N$4</definedName>
    <definedName name="Z_DBF4FE61_B0F0_4470_91D4_6F232B670D0A_.wvu.FilterData" localSheetId="0" hidden="1">One!$B$2:$K$56</definedName>
    <definedName name="Z_DDA41374_8DC1_45BA_99E7_EFE0294229B6_.wvu.Cols" localSheetId="1" hidden="1">'2020'!$I:$I,'2020'!#REF!</definedName>
    <definedName name="Z_DDA41374_8DC1_45BA_99E7_EFE0294229B6_.wvu.Cols" localSheetId="3" hidden="1">AMEX!$I:$I,AMEX!#REF!</definedName>
    <definedName name="Z_DDA41374_8DC1_45BA_99E7_EFE0294229B6_.wvu.Cols" localSheetId="0" hidden="1">One!$I:$I,One!#REF!</definedName>
    <definedName name="Z_DDA41374_8DC1_45BA_99E7_EFE0294229B6_.wvu.FilterData" localSheetId="1" hidden="1">'2020'!$B$2:$K$145</definedName>
    <definedName name="Z_DDA41374_8DC1_45BA_99E7_EFE0294229B6_.wvu.FilterData" localSheetId="3" hidden="1">AMEX!$B$2:$N$4</definedName>
    <definedName name="Z_DDA41374_8DC1_45BA_99E7_EFE0294229B6_.wvu.FilterData" localSheetId="0" hidden="1">One!$B$2:$K$56</definedName>
    <definedName name="Z_E49187DD_9ABB_477D_B2CC_294CBED032A9_.wvu.FilterData" localSheetId="1" hidden="1">'2020'!$B$2:$K$145</definedName>
    <definedName name="Z_E49187DD_9ABB_477D_B2CC_294CBED032A9_.wvu.FilterData" localSheetId="3" hidden="1">AMEX!$B$2:$N$4</definedName>
    <definedName name="Z_E49187DD_9ABB_477D_B2CC_294CBED032A9_.wvu.FilterData" localSheetId="0" hidden="1">One!$B$2:$K$56</definedName>
    <definedName name="Z_F23A5B88_4BA2_464F_A20C_07DB723570AF_.wvu.FilterData" localSheetId="1" hidden="1">'2020'!$B$2:$K$148</definedName>
    <definedName name="Z_F23A5B88_4BA2_464F_A20C_07DB723570AF_.wvu.FilterData" localSheetId="3" hidden="1">AMEX!$B$2:$N$4</definedName>
    <definedName name="Z_F23A5B88_4BA2_464F_A20C_07DB723570AF_.wvu.FilterData" localSheetId="0" hidden="1">One!$B$2:$K$56</definedName>
  </definedNames>
  <calcPr calcId="181029"/>
  <customWorkbookViews>
    <customWorkbookView name="Castellanos Edgar - Personal View" guid="{DDA41374-8DC1-45BA-99E7-EFE0294229B6}" mergeInterval="0" personalView="1" maximized="1" xWindow="-11" yWindow="-11" windowWidth="1942" windowHeight="1042" activeSheetId="1"/>
    <customWorkbookView name="Moreno Monserrat - Personal View" guid="{2502B023-4A34-4376-805D-E437C43CCD20}" mergeInterval="0" personalView="1" maximized="1" xWindow="-1928" yWindow="-8" windowWidth="1936" windowHeight="1056" activeSheetId="1"/>
    <customWorkbookView name="Sotres Rodrigo - Personal View" guid="{19C201AB-1829-4CA2-8541-743E996130EE}" mergeInterval="0" personalView="1" maximized="1" xWindow="1912" yWindow="-8" windowWidth="1936" windowHeight="1056" activeSheetId="1"/>
    <customWorkbookView name="Pintor Pamela - Personal View" guid="{CC2F34E4-D5F4-4E8F-B831-25755116049D}" mergeInterval="0" personalView="1" maximized="1" xWindow="-11" yWindow="-11" windowWidth="1942" windowHeight="1042" activeSheetId="1"/>
    <customWorkbookView name="Herrera Angel (Operador OPI) - Personal View" guid="{11461C5F-501A-40A1-9032-93D83160FC63}" mergeInterval="0" personalView="1" maximized="1" xWindow="-1928" yWindow="-132" windowWidth="1936" windowHeight="1056" activeSheetId="1"/>
    <customWorkbookView name="Castillo Maria - Personal View" guid="{341F12F0-8001-4427-B9AF-78B6E321E8FC}" mergeInterval="0" personalView="1" maximized="1" xWindow="2869" yWindow="-11" windowWidth="2902" windowHeight="1582" activeSheetId="1"/>
    <customWorkbookView name="De Landa Fernando - Personal View" guid="{DBF4FE61-B0F0-4470-91D4-6F232B670D0A}" mergeInterval="0" personalView="1" maximized="1" xWindow="-1928" yWindow="1" windowWidth="1936" windowHeight="1056" activeSheetId="1"/>
    <customWorkbookView name="Garcia Hugo (OPI) - Personal View" guid="{ADF3D0CF-B4E5-404D-A09B-C7D510EBAB64}" mergeInterval="0" personalView="1" maximized="1" xWindow="-11" yWindow="-11" windowWidth="1942" windowHeight="1042" activeSheetId="1"/>
    <customWorkbookView name="Alcantara Azzael - Personal View" guid="{39DA2D54-DBCD-45BB-95F3-554CDEC5CC3B}" mergeInterval="0" personalView="1" maximized="1" xWindow="1912" yWindow="-8" windowWidth="1936" windowHeight="1056" activeSheetId="1"/>
    <customWorkbookView name="Rivera Daniel - Personal View" guid="{F23A5B88-4BA2-464F-A20C-07DB723570AF}" mergeInterval="0" personalView="1" maximized="1" xWindow="1912" yWindow="-8" windowWidth="1936" windowHeight="109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6" i="9" l="1"/>
  <c r="M146" i="9" s="1"/>
  <c r="M149" i="9"/>
  <c r="K150" i="9"/>
  <c r="K149" i="9"/>
  <c r="M150" i="9"/>
  <c r="M148" i="9"/>
  <c r="K148" i="9"/>
  <c r="M147" i="9"/>
  <c r="K147" i="9"/>
  <c r="Y26" i="10"/>
  <c r="Y25" i="10"/>
  <c r="Y23" i="10"/>
  <c r="Y22" i="10"/>
  <c r="Y21" i="10"/>
  <c r="Y20" i="10"/>
  <c r="Y19" i="10"/>
  <c r="K146" i="9" l="1"/>
  <c r="L134" i="9"/>
  <c r="K134" i="9" s="1"/>
  <c r="M134" i="9" l="1"/>
  <c r="U58" i="10" l="1"/>
  <c r="T58" i="10"/>
  <c r="S58" i="10"/>
  <c r="M58" i="10"/>
  <c r="K58" i="10"/>
  <c r="L58" i="10" s="1"/>
  <c r="O58" i="10" s="1"/>
  <c r="U57" i="10"/>
  <c r="T57" i="10"/>
  <c r="S57" i="10"/>
  <c r="M57" i="10"/>
  <c r="K57" i="10"/>
  <c r="L57" i="10" s="1"/>
  <c r="O57" i="10" s="1"/>
  <c r="U56" i="10"/>
  <c r="T56" i="10"/>
  <c r="S56" i="10"/>
  <c r="N56" i="10"/>
  <c r="M56" i="10"/>
  <c r="K56" i="10"/>
  <c r="L56" i="10" s="1"/>
  <c r="O56" i="10" s="1"/>
  <c r="U55" i="10"/>
  <c r="T55" i="10"/>
  <c r="S55" i="10"/>
  <c r="M55" i="10"/>
  <c r="K55" i="10"/>
  <c r="L55" i="10" s="1"/>
  <c r="O55" i="10" s="1"/>
  <c r="U54" i="10"/>
  <c r="T54" i="10"/>
  <c r="S54" i="10"/>
  <c r="J54" i="10"/>
  <c r="K54" i="10" s="1"/>
  <c r="O53" i="10"/>
  <c r="N53" i="10"/>
  <c r="M53" i="10"/>
  <c r="O52" i="10"/>
  <c r="N52" i="10"/>
  <c r="M52" i="10"/>
  <c r="O51" i="10"/>
  <c r="N51" i="10"/>
  <c r="M51" i="10"/>
  <c r="O50" i="10"/>
  <c r="N50" i="10"/>
  <c r="M50" i="10"/>
  <c r="O49" i="10"/>
  <c r="N49" i="10"/>
  <c r="M49" i="10"/>
  <c r="U48" i="10"/>
  <c r="T48" i="10"/>
  <c r="S48" i="10"/>
  <c r="O48" i="10"/>
  <c r="N48" i="10"/>
  <c r="M48" i="10"/>
  <c r="U47" i="10"/>
  <c r="T47" i="10"/>
  <c r="S47" i="10"/>
  <c r="O47" i="10"/>
  <c r="N47" i="10"/>
  <c r="M47" i="10"/>
  <c r="U46" i="10"/>
  <c r="T46" i="10"/>
  <c r="S46" i="10"/>
  <c r="O46" i="10"/>
  <c r="N46" i="10"/>
  <c r="M46" i="10"/>
  <c r="U45" i="10"/>
  <c r="T45" i="10"/>
  <c r="S45" i="10"/>
  <c r="O45" i="10"/>
  <c r="N45" i="10"/>
  <c r="M45" i="10"/>
  <c r="U44" i="10"/>
  <c r="T44" i="10"/>
  <c r="S44" i="10"/>
  <c r="O44" i="10"/>
  <c r="N44" i="10"/>
  <c r="M44" i="10"/>
  <c r="U43" i="10"/>
  <c r="T43" i="10"/>
  <c r="S43" i="10"/>
  <c r="O43" i="10"/>
  <c r="N43" i="10"/>
  <c r="M43" i="10"/>
  <c r="U42" i="10"/>
  <c r="T42" i="10"/>
  <c r="S42" i="10"/>
  <c r="O42" i="10"/>
  <c r="N42" i="10"/>
  <c r="M42" i="10"/>
  <c r="U41" i="10"/>
  <c r="T41" i="10"/>
  <c r="S41" i="10"/>
  <c r="O41" i="10"/>
  <c r="N41" i="10"/>
  <c r="M41" i="10"/>
  <c r="U40" i="10"/>
  <c r="T40" i="10"/>
  <c r="S40" i="10"/>
  <c r="O40" i="10"/>
  <c r="N40" i="10"/>
  <c r="M40" i="10"/>
  <c r="U39" i="10"/>
  <c r="T39" i="10"/>
  <c r="S39" i="10"/>
  <c r="O39" i="10"/>
  <c r="N39" i="10"/>
  <c r="M39" i="10"/>
  <c r="U38" i="10"/>
  <c r="T38" i="10"/>
  <c r="S38" i="10"/>
  <c r="O38" i="10"/>
  <c r="N38" i="10"/>
  <c r="M38" i="10"/>
  <c r="U37" i="10"/>
  <c r="T37" i="10"/>
  <c r="S37" i="10"/>
  <c r="O37" i="10"/>
  <c r="N37" i="10"/>
  <c r="M37" i="10"/>
  <c r="U36" i="10"/>
  <c r="T36" i="10"/>
  <c r="S36" i="10"/>
  <c r="O36" i="10"/>
  <c r="N36" i="10"/>
  <c r="M36" i="10"/>
  <c r="U35" i="10"/>
  <c r="T35" i="10"/>
  <c r="S35" i="10"/>
  <c r="O35" i="10"/>
  <c r="N35" i="10"/>
  <c r="M35" i="10"/>
  <c r="U34" i="10"/>
  <c r="T34" i="10"/>
  <c r="S34" i="10"/>
  <c r="O34" i="10"/>
  <c r="N34" i="10"/>
  <c r="M34" i="10"/>
  <c r="U33" i="10"/>
  <c r="T33" i="10"/>
  <c r="S33" i="10"/>
  <c r="O33" i="10"/>
  <c r="N33" i="10"/>
  <c r="M33" i="10"/>
  <c r="U32" i="10"/>
  <c r="T32" i="10"/>
  <c r="S32" i="10"/>
  <c r="O32" i="10"/>
  <c r="N32" i="10"/>
  <c r="M32" i="10"/>
  <c r="U31" i="10"/>
  <c r="T31" i="10"/>
  <c r="S31" i="10"/>
  <c r="O31" i="10"/>
  <c r="N31" i="10"/>
  <c r="M31" i="10"/>
  <c r="U30" i="10"/>
  <c r="T30" i="10"/>
  <c r="S30" i="10"/>
  <c r="O30" i="10"/>
  <c r="N30" i="10"/>
  <c r="M30" i="10"/>
  <c r="U29" i="10"/>
  <c r="T29" i="10"/>
  <c r="S29" i="10"/>
  <c r="O29" i="10"/>
  <c r="N29" i="10"/>
  <c r="M29" i="10"/>
  <c r="U28" i="10"/>
  <c r="T28" i="10"/>
  <c r="S28" i="10"/>
  <c r="O28" i="10"/>
  <c r="N28" i="10"/>
  <c r="M28" i="10"/>
  <c r="U27" i="10"/>
  <c r="T27" i="10"/>
  <c r="S27" i="10"/>
  <c r="O27" i="10"/>
  <c r="N27" i="10"/>
  <c r="M27" i="10"/>
  <c r="U26" i="10"/>
  <c r="T26" i="10"/>
  <c r="S26" i="10"/>
  <c r="O26" i="10"/>
  <c r="N26" i="10"/>
  <c r="M26" i="10"/>
  <c r="U25" i="10"/>
  <c r="T25" i="10"/>
  <c r="S25" i="10"/>
  <c r="O25" i="10"/>
  <c r="N25" i="10"/>
  <c r="M25" i="10"/>
  <c r="U24" i="10"/>
  <c r="T24" i="10"/>
  <c r="S24" i="10"/>
  <c r="O24" i="10"/>
  <c r="N24" i="10"/>
  <c r="M24" i="10"/>
  <c r="U23" i="10"/>
  <c r="T23" i="10"/>
  <c r="S23" i="10"/>
  <c r="O23" i="10"/>
  <c r="N23" i="10"/>
  <c r="M23" i="10"/>
  <c r="U22" i="10"/>
  <c r="T22" i="10"/>
  <c r="S22" i="10"/>
  <c r="O22" i="10"/>
  <c r="N22" i="10"/>
  <c r="M22" i="10"/>
  <c r="U21" i="10"/>
  <c r="T21" i="10"/>
  <c r="S21" i="10"/>
  <c r="O21" i="10"/>
  <c r="N21" i="10"/>
  <c r="M21" i="10"/>
  <c r="U20" i="10"/>
  <c r="T20" i="10"/>
  <c r="S20" i="10"/>
  <c r="O20" i="10"/>
  <c r="N20" i="10"/>
  <c r="M20" i="10"/>
  <c r="U19" i="10"/>
  <c r="T19" i="10"/>
  <c r="S19" i="10"/>
  <c r="O19" i="10"/>
  <c r="N19" i="10"/>
  <c r="M19" i="10"/>
  <c r="U18" i="10"/>
  <c r="T18" i="10"/>
  <c r="S18" i="10"/>
  <c r="O18" i="10"/>
  <c r="N18" i="10"/>
  <c r="M18" i="10"/>
  <c r="U17" i="10"/>
  <c r="T17" i="10"/>
  <c r="S17" i="10"/>
  <c r="O17" i="10"/>
  <c r="N17" i="10"/>
  <c r="M17" i="10"/>
  <c r="U16" i="10"/>
  <c r="T16" i="10"/>
  <c r="S16" i="10"/>
  <c r="O16" i="10"/>
  <c r="N16" i="10"/>
  <c r="M16" i="10"/>
  <c r="U15" i="10"/>
  <c r="T15" i="10"/>
  <c r="S15" i="10"/>
  <c r="O15" i="10"/>
  <c r="N15" i="10"/>
  <c r="M15" i="10"/>
  <c r="U14" i="10"/>
  <c r="T14" i="10"/>
  <c r="S14" i="10"/>
  <c r="O14" i="10"/>
  <c r="N14" i="10"/>
  <c r="M14" i="10"/>
  <c r="U13" i="10"/>
  <c r="T13" i="10"/>
  <c r="S13" i="10"/>
  <c r="O13" i="10"/>
  <c r="N13" i="10"/>
  <c r="M13" i="10"/>
  <c r="U12" i="10"/>
  <c r="T12" i="10"/>
  <c r="S12" i="10"/>
  <c r="O12" i="10"/>
  <c r="N12" i="10"/>
  <c r="M12" i="10"/>
  <c r="U11" i="10"/>
  <c r="T11" i="10"/>
  <c r="S11" i="10"/>
  <c r="O11" i="10"/>
  <c r="N11" i="10"/>
  <c r="M11" i="10"/>
  <c r="U10" i="10"/>
  <c r="T10" i="10"/>
  <c r="S10" i="10"/>
  <c r="O10" i="10"/>
  <c r="N10" i="10"/>
  <c r="M10" i="10"/>
  <c r="U9" i="10"/>
  <c r="T9" i="10"/>
  <c r="S9" i="10"/>
  <c r="O9" i="10"/>
  <c r="N9" i="10"/>
  <c r="M9" i="10"/>
  <c r="U8" i="10"/>
  <c r="T8" i="10"/>
  <c r="S8" i="10"/>
  <c r="O8" i="10"/>
  <c r="N8" i="10"/>
  <c r="M8" i="10"/>
  <c r="U7" i="10"/>
  <c r="T7" i="10"/>
  <c r="S7" i="10"/>
  <c r="O7" i="10"/>
  <c r="N7" i="10"/>
  <c r="M7" i="10"/>
  <c r="U6" i="10"/>
  <c r="T6" i="10"/>
  <c r="S6" i="10"/>
  <c r="O6" i="10"/>
  <c r="N6" i="10"/>
  <c r="M6" i="10"/>
  <c r="U5" i="10"/>
  <c r="T5" i="10"/>
  <c r="S5" i="10"/>
  <c r="O5" i="10"/>
  <c r="N5" i="10"/>
  <c r="M5" i="10"/>
  <c r="U4" i="10"/>
  <c r="T4" i="10"/>
  <c r="S4" i="10"/>
  <c r="O4" i="10"/>
  <c r="N4" i="10"/>
  <c r="M4" i="10"/>
  <c r="N58" i="10" l="1"/>
  <c r="M54" i="10"/>
  <c r="N55" i="10"/>
  <c r="N57" i="10"/>
  <c r="N54" i="10"/>
  <c r="L54" i="10"/>
  <c r="O54" i="10" s="1"/>
  <c r="M152" i="9"/>
  <c r="K152" i="9"/>
  <c r="K151" i="9"/>
  <c r="L145" i="9"/>
  <c r="K145" i="9" s="1"/>
  <c r="L144" i="9"/>
  <c r="M144" i="9" s="1"/>
  <c r="L143" i="9"/>
  <c r="M143" i="9" s="1"/>
  <c r="M142" i="9"/>
  <c r="K142" i="9"/>
  <c r="L141" i="9"/>
  <c r="K141" i="9" s="1"/>
  <c r="L140" i="9"/>
  <c r="M140" i="9" s="1"/>
  <c r="L139" i="9"/>
  <c r="M139" i="9" s="1"/>
  <c r="L138" i="9"/>
  <c r="M138" i="9" s="1"/>
  <c r="L137" i="9"/>
  <c r="K137" i="9" s="1"/>
  <c r="L136" i="9"/>
  <c r="M136" i="9" s="1"/>
  <c r="L135" i="9"/>
  <c r="M135" i="9" s="1"/>
  <c r="L133" i="9"/>
  <c r="K133" i="9" s="1"/>
  <c r="L132" i="9"/>
  <c r="K132" i="9" s="1"/>
  <c r="L131" i="9"/>
  <c r="M131" i="9" s="1"/>
  <c r="L130" i="9"/>
  <c r="M130" i="9" s="1"/>
  <c r="L129" i="9"/>
  <c r="K129" i="9" s="1"/>
  <c r="L128" i="9"/>
  <c r="K128" i="9" s="1"/>
  <c r="L127" i="9"/>
  <c r="M127" i="9" s="1"/>
  <c r="L126" i="9"/>
  <c r="M126" i="9" s="1"/>
  <c r="L125" i="9"/>
  <c r="M125" i="9" s="1"/>
  <c r="L124" i="9"/>
  <c r="K124" i="9" s="1"/>
  <c r="L123" i="9"/>
  <c r="M123" i="9" s="1"/>
  <c r="L122" i="9"/>
  <c r="M122" i="9" s="1"/>
  <c r="L121" i="9"/>
  <c r="M121" i="9" s="1"/>
  <c r="L120" i="9"/>
  <c r="K120" i="9" s="1"/>
  <c r="L119" i="9"/>
  <c r="K119" i="9" s="1"/>
  <c r="L118" i="9"/>
  <c r="M118" i="9" s="1"/>
  <c r="L117" i="9"/>
  <c r="M117" i="9" s="1"/>
  <c r="L116" i="9"/>
  <c r="M116" i="9" s="1"/>
  <c r="L115" i="9"/>
  <c r="K115" i="9" s="1"/>
  <c r="L114" i="9"/>
  <c r="M114" i="9" s="1"/>
  <c r="L113" i="9"/>
  <c r="M113" i="9" s="1"/>
  <c r="L112" i="9"/>
  <c r="K112" i="9" s="1"/>
  <c r="L111" i="9"/>
  <c r="K111" i="9" s="1"/>
  <c r="L110" i="9"/>
  <c r="M110" i="9" s="1"/>
  <c r="L109" i="9"/>
  <c r="M109" i="9" s="1"/>
  <c r="L108" i="9"/>
  <c r="K108" i="9" s="1"/>
  <c r="L107" i="9"/>
  <c r="K107" i="9" s="1"/>
  <c r="L106" i="9"/>
  <c r="M106" i="9" s="1"/>
  <c r="L105" i="9"/>
  <c r="M105" i="9" s="1"/>
  <c r="L104" i="9"/>
  <c r="K104" i="9" s="1"/>
  <c r="L103" i="9"/>
  <c r="K103" i="9" s="1"/>
  <c r="L102" i="9"/>
  <c r="M102" i="9" s="1"/>
  <c r="L101" i="9"/>
  <c r="M101" i="9" s="1"/>
  <c r="L100" i="9"/>
  <c r="M100" i="9" s="1"/>
  <c r="L99" i="9"/>
  <c r="K99" i="9" s="1"/>
  <c r="L98" i="9"/>
  <c r="M98" i="9" s="1"/>
  <c r="L97" i="9"/>
  <c r="M97" i="9" s="1"/>
  <c r="L96" i="9"/>
  <c r="M96" i="9" s="1"/>
  <c r="L95" i="9"/>
  <c r="K95" i="9" s="1"/>
  <c r="L94" i="9"/>
  <c r="M94" i="9" s="1"/>
  <c r="L93" i="9"/>
  <c r="M93" i="9" s="1"/>
  <c r="L92" i="9"/>
  <c r="M92" i="9" s="1"/>
  <c r="L91" i="9"/>
  <c r="K91" i="9" s="1"/>
  <c r="L90" i="9"/>
  <c r="M90" i="9" s="1"/>
  <c r="L89" i="9"/>
  <c r="M89" i="9" s="1"/>
  <c r="L88" i="9"/>
  <c r="K88" i="9" s="1"/>
  <c r="L87" i="9"/>
  <c r="K87" i="9" s="1"/>
  <c r="L86" i="9"/>
  <c r="M86" i="9" s="1"/>
  <c r="L85" i="9"/>
  <c r="M85" i="9" s="1"/>
  <c r="L84" i="9"/>
  <c r="M84" i="9" s="1"/>
  <c r="L83" i="9"/>
  <c r="K83" i="9" s="1"/>
  <c r="L82" i="9"/>
  <c r="M82" i="9" s="1"/>
  <c r="L81" i="9"/>
  <c r="M81" i="9" s="1"/>
  <c r="L80" i="9"/>
  <c r="M80" i="9" s="1"/>
  <c r="L79" i="9"/>
  <c r="K79" i="9" s="1"/>
  <c r="L78" i="9"/>
  <c r="M78" i="9" s="1"/>
  <c r="L77" i="9"/>
  <c r="M77" i="9" s="1"/>
  <c r="L76" i="9"/>
  <c r="M76" i="9" s="1"/>
  <c r="L75" i="9"/>
  <c r="K75" i="9" s="1"/>
  <c r="L74" i="9"/>
  <c r="M74" i="9" s="1"/>
  <c r="L73" i="9"/>
  <c r="M73" i="9" s="1"/>
  <c r="L72" i="9"/>
  <c r="K72" i="9" s="1"/>
  <c r="L71" i="9"/>
  <c r="K71" i="9" s="1"/>
  <c r="L70" i="9"/>
  <c r="M70" i="9" s="1"/>
  <c r="L69" i="9"/>
  <c r="M69" i="9" s="1"/>
  <c r="L68" i="9"/>
  <c r="M68" i="9" s="1"/>
  <c r="L67" i="9"/>
  <c r="K67" i="9" s="1"/>
  <c r="L66" i="9"/>
  <c r="M66" i="9" s="1"/>
  <c r="L65" i="9"/>
  <c r="M65" i="9" s="1"/>
  <c r="L64" i="9"/>
  <c r="M64" i="9" s="1"/>
  <c r="L63" i="9"/>
  <c r="K63" i="9" s="1"/>
  <c r="L62" i="9"/>
  <c r="M62" i="9" s="1"/>
  <c r="L61" i="9"/>
  <c r="M61" i="9" s="1"/>
  <c r="L60" i="9"/>
  <c r="M60" i="9" s="1"/>
  <c r="L59" i="9"/>
  <c r="K59" i="9" s="1"/>
  <c r="L58" i="9"/>
  <c r="M58" i="9" s="1"/>
  <c r="L57" i="9"/>
  <c r="M57" i="9" s="1"/>
  <c r="L56" i="9"/>
  <c r="K56" i="9" s="1"/>
  <c r="L55" i="9"/>
  <c r="K55" i="9" s="1"/>
  <c r="L54" i="9"/>
  <c r="M54" i="9" s="1"/>
  <c r="L53" i="9"/>
  <c r="M53" i="9" s="1"/>
  <c r="L52" i="9"/>
  <c r="M52" i="9" s="1"/>
  <c r="L51" i="9"/>
  <c r="K51" i="9" s="1"/>
  <c r="L50" i="9"/>
  <c r="M50" i="9" s="1"/>
  <c r="L49" i="9"/>
  <c r="M49" i="9" s="1"/>
  <c r="L48" i="9"/>
  <c r="M48" i="9" s="1"/>
  <c r="L47" i="9"/>
  <c r="K47" i="9" s="1"/>
  <c r="L46" i="9"/>
  <c r="M46" i="9" s="1"/>
  <c r="L45" i="9"/>
  <c r="M45" i="9" s="1"/>
  <c r="L44" i="9"/>
  <c r="M44" i="9" s="1"/>
  <c r="L43" i="9"/>
  <c r="K43" i="9" s="1"/>
  <c r="L42" i="9"/>
  <c r="M42" i="9" s="1"/>
  <c r="L41" i="9"/>
  <c r="M41" i="9" s="1"/>
  <c r="L40" i="9"/>
  <c r="K40" i="9" s="1"/>
  <c r="L39" i="9"/>
  <c r="K39" i="9" s="1"/>
  <c r="L38" i="9"/>
  <c r="M38" i="9" s="1"/>
  <c r="L37" i="9"/>
  <c r="M37" i="9" s="1"/>
  <c r="L36" i="9"/>
  <c r="M36" i="9" s="1"/>
  <c r="L35" i="9"/>
  <c r="K35" i="9" s="1"/>
  <c r="L34" i="9"/>
  <c r="M34" i="9" s="1"/>
  <c r="L33" i="9"/>
  <c r="M33" i="9" s="1"/>
  <c r="L32" i="9"/>
  <c r="M32" i="9" s="1"/>
  <c r="L31" i="9"/>
  <c r="K31" i="9" s="1"/>
  <c r="L30" i="9"/>
  <c r="M30" i="9" s="1"/>
  <c r="L29" i="9"/>
  <c r="M29" i="9" s="1"/>
  <c r="L28" i="9"/>
  <c r="M28" i="9" s="1"/>
  <c r="L27" i="9"/>
  <c r="K27" i="9" s="1"/>
  <c r="L26" i="9"/>
  <c r="M26" i="9" s="1"/>
  <c r="L25" i="9"/>
  <c r="M25" i="9" s="1"/>
  <c r="L24" i="9"/>
  <c r="K24" i="9" s="1"/>
  <c r="L23" i="9"/>
  <c r="K23" i="9" s="1"/>
  <c r="L22" i="9"/>
  <c r="M22" i="9" s="1"/>
  <c r="L21" i="9"/>
  <c r="M21" i="9" s="1"/>
  <c r="L20" i="9"/>
  <c r="M20" i="9" s="1"/>
  <c r="L19" i="9"/>
  <c r="K19" i="9" s="1"/>
  <c r="L18" i="9"/>
  <c r="M18" i="9" s="1"/>
  <c r="L17" i="9"/>
  <c r="M17" i="9" s="1"/>
  <c r="L16" i="9"/>
  <c r="M16" i="9" s="1"/>
  <c r="L15" i="9"/>
  <c r="K15" i="9" s="1"/>
  <c r="L14" i="9"/>
  <c r="M14" i="9" s="1"/>
  <c r="L13" i="9"/>
  <c r="M13" i="9" s="1"/>
  <c r="L12" i="9"/>
  <c r="M12" i="9" s="1"/>
  <c r="L11" i="9"/>
  <c r="K11" i="9" s="1"/>
  <c r="L10" i="9"/>
  <c r="M10" i="9" s="1"/>
  <c r="L9" i="9"/>
  <c r="M9" i="9" s="1"/>
  <c r="L8" i="9"/>
  <c r="K8" i="9" s="1"/>
  <c r="L7" i="9"/>
  <c r="K7" i="9" s="1"/>
  <c r="L6" i="9"/>
  <c r="M6" i="9" s="1"/>
  <c r="L5" i="9"/>
  <c r="M5" i="9" s="1"/>
  <c r="K92" i="9" l="1"/>
  <c r="K68" i="9"/>
  <c r="K76" i="9"/>
  <c r="K12" i="9"/>
  <c r="K20" i="9"/>
  <c r="K44" i="9"/>
  <c r="K84" i="9"/>
  <c r="K28" i="9"/>
  <c r="K36" i="9"/>
  <c r="K100" i="9"/>
  <c r="K52" i="9"/>
  <c r="K60" i="9"/>
  <c r="K136" i="9"/>
  <c r="K10" i="9"/>
  <c r="K16" i="9"/>
  <c r="K18" i="9"/>
  <c r="K33" i="9"/>
  <c r="K42" i="9"/>
  <c r="K48" i="9"/>
  <c r="K50" i="9"/>
  <c r="K65" i="9"/>
  <c r="K74" i="9"/>
  <c r="K80" i="9"/>
  <c r="K82" i="9"/>
  <c r="K97" i="9"/>
  <c r="K110" i="9"/>
  <c r="K113" i="9"/>
  <c r="K116" i="9"/>
  <c r="K138" i="9"/>
  <c r="K17" i="9"/>
  <c r="K26" i="9"/>
  <c r="K32" i="9"/>
  <c r="K34" i="9"/>
  <c r="K49" i="9"/>
  <c r="K58" i="9"/>
  <c r="K64" i="9"/>
  <c r="K66" i="9"/>
  <c r="K81" i="9"/>
  <c r="K90" i="9"/>
  <c r="K96" i="9"/>
  <c r="K98" i="9"/>
  <c r="K121" i="9"/>
  <c r="K9" i="9"/>
  <c r="K14" i="9"/>
  <c r="K25" i="9"/>
  <c r="K30" i="9"/>
  <c r="K41" i="9"/>
  <c r="K46" i="9"/>
  <c r="K57" i="9"/>
  <c r="K62" i="9"/>
  <c r="K73" i="9"/>
  <c r="K78" i="9"/>
  <c r="K89" i="9"/>
  <c r="K94" i="9"/>
  <c r="K105" i="9"/>
  <c r="K117" i="9"/>
  <c r="K123" i="9"/>
  <c r="K130" i="9"/>
  <c r="M104" i="9"/>
  <c r="K5" i="9"/>
  <c r="M15" i="9"/>
  <c r="K21" i="9"/>
  <c r="M31" i="9"/>
  <c r="K37" i="9"/>
  <c r="M47" i="9"/>
  <c r="K53" i="9"/>
  <c r="M63" i="9"/>
  <c r="K69" i="9"/>
  <c r="M79" i="9"/>
  <c r="K85" i="9"/>
  <c r="M95" i="9"/>
  <c r="K101" i="9"/>
  <c r="K109" i="9"/>
  <c r="K125" i="9"/>
  <c r="K131" i="9"/>
  <c r="K135" i="9"/>
  <c r="K140" i="9"/>
  <c r="M8" i="9"/>
  <c r="M24" i="9"/>
  <c r="M40" i="9"/>
  <c r="M56" i="9"/>
  <c r="M72" i="9"/>
  <c r="M88" i="9"/>
  <c r="M108" i="9"/>
  <c r="M112" i="9"/>
  <c r="M129" i="9"/>
  <c r="M133" i="9"/>
  <c r="M151" i="9"/>
  <c r="M7" i="9"/>
  <c r="M23" i="9"/>
  <c r="M39" i="9"/>
  <c r="M55" i="9"/>
  <c r="M71" i="9"/>
  <c r="M87" i="9"/>
  <c r="M107" i="9"/>
  <c r="K6" i="9"/>
  <c r="K13" i="9"/>
  <c r="K22" i="9"/>
  <c r="K29" i="9"/>
  <c r="K38" i="9"/>
  <c r="K45" i="9"/>
  <c r="K54" i="9"/>
  <c r="K61" i="9"/>
  <c r="K70" i="9"/>
  <c r="K77" i="9"/>
  <c r="K86" i="9"/>
  <c r="K93" i="9"/>
  <c r="K102" i="9"/>
  <c r="K106" i="9"/>
  <c r="K118" i="9"/>
  <c r="M120" i="9"/>
  <c r="K122" i="9"/>
  <c r="K126" i="9"/>
  <c r="M137" i="9"/>
  <c r="K139" i="9"/>
  <c r="K143" i="9"/>
  <c r="M111" i="9"/>
  <c r="M124" i="9"/>
  <c r="M141" i="9"/>
  <c r="M11" i="9"/>
  <c r="M19" i="9"/>
  <c r="M27" i="9"/>
  <c r="M35" i="9"/>
  <c r="M43" i="9"/>
  <c r="M51" i="9"/>
  <c r="M59" i="9"/>
  <c r="M67" i="9"/>
  <c r="M75" i="9"/>
  <c r="M83" i="9"/>
  <c r="M91" i="9"/>
  <c r="M99" i="9"/>
  <c r="M115" i="9"/>
  <c r="M128" i="9"/>
  <c r="M145" i="9"/>
  <c r="M103" i="9"/>
  <c r="K114" i="9"/>
  <c r="M119" i="9"/>
  <c r="K127" i="9"/>
  <c r="M132" i="9"/>
  <c r="K144" i="9"/>
  <c r="L4" i="9"/>
  <c r="M4" i="9" s="1"/>
  <c r="K4" i="9" l="1"/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4" i="3"/>
</calcChain>
</file>

<file path=xl/sharedStrings.xml><?xml version="1.0" encoding="utf-8"?>
<sst xmlns="http://schemas.openxmlformats.org/spreadsheetml/2006/main" count="4138" uniqueCount="935">
  <si>
    <t>SIGLAS</t>
  </si>
  <si>
    <t>MARCA</t>
  </si>
  <si>
    <t>HOTEL</t>
  </si>
  <si>
    <t>TEMPORADA</t>
  </si>
  <si>
    <t>VIGENCIAS</t>
  </si>
  <si>
    <t>CATEGORÍAS DE HABITACIONES</t>
  </si>
  <si>
    <t>BLACK OUT DATES</t>
  </si>
  <si>
    <t>NI</t>
  </si>
  <si>
    <t>INICIO</t>
  </si>
  <si>
    <t>TÉRMINO</t>
  </si>
  <si>
    <t>FACA</t>
  </si>
  <si>
    <t>FA</t>
  </si>
  <si>
    <t>Fiesta Americana Villas Acapulco</t>
  </si>
  <si>
    <t>ESTUDIO</t>
  </si>
  <si>
    <t>Premium</t>
  </si>
  <si>
    <t>FACU</t>
  </si>
  <si>
    <t>FACB</t>
  </si>
  <si>
    <t>FAG</t>
  </si>
  <si>
    <t>Alta</t>
  </si>
  <si>
    <t>Baja</t>
  </si>
  <si>
    <t>AQBO</t>
  </si>
  <si>
    <t>AQ</t>
  </si>
  <si>
    <t>Regular</t>
  </si>
  <si>
    <t>DELUXE</t>
  </si>
  <si>
    <t>AQMV</t>
  </si>
  <si>
    <t>AQSM</t>
  </si>
  <si>
    <t>FAGG</t>
  </si>
  <si>
    <t>Fiesta Americana Grand Guadalajara Country Club</t>
  </si>
  <si>
    <t>FGMV</t>
  </si>
  <si>
    <t>FGPU</t>
  </si>
  <si>
    <t>FAGC</t>
  </si>
  <si>
    <t>Fiesta Americana Grand Chapultepec</t>
  </si>
  <si>
    <t>FAQO</t>
  </si>
  <si>
    <t>FAAG</t>
  </si>
  <si>
    <t>Fiesta Americana Aguascalientes</t>
  </si>
  <si>
    <t>SUPERIOR</t>
  </si>
  <si>
    <t>FAMM</t>
  </si>
  <si>
    <t>FAGD</t>
  </si>
  <si>
    <t>Fiesta Americana Guadalajara</t>
  </si>
  <si>
    <t>EXECUTIVE</t>
  </si>
  <si>
    <t>FAHE</t>
  </si>
  <si>
    <t>Fiesta Americana Hermosillo</t>
  </si>
  <si>
    <t>FAHG</t>
  </si>
  <si>
    <t>Fiesta Americana Hacienda Galindo</t>
  </si>
  <si>
    <t>FAHP</t>
  </si>
  <si>
    <t>Fiesta Americana Hacienda San Antonio El Puente</t>
  </si>
  <si>
    <t>FAMD</t>
  </si>
  <si>
    <t>FARF</t>
  </si>
  <si>
    <t>Fiesta Americana Reforma</t>
  </si>
  <si>
    <t>FAXT</t>
  </si>
  <si>
    <t>Fiesta Americana Toreo</t>
  </si>
  <si>
    <t>FAVZ</t>
  </si>
  <si>
    <t>Fiesta Americana Veracruz</t>
  </si>
  <si>
    <t>FAXS</t>
  </si>
  <si>
    <t>FIAGS</t>
  </si>
  <si>
    <t>Fiesta Inn Aguascalientes</t>
  </si>
  <si>
    <t>FIVZM</t>
  </si>
  <si>
    <t>FIVZP</t>
  </si>
  <si>
    <t>FIAPT</t>
  </si>
  <si>
    <t>Fiesta Inn Aeropuerto Cd de Mexico</t>
  </si>
  <si>
    <t>FICDC</t>
  </si>
  <si>
    <t>FICDJ</t>
  </si>
  <si>
    <t>FICDO</t>
  </si>
  <si>
    <t>FICEL</t>
  </si>
  <si>
    <t>Fiesta Inn Celaya</t>
  </si>
  <si>
    <t>FICEN</t>
  </si>
  <si>
    <t>FICHE</t>
  </si>
  <si>
    <t>Fiesta Inn Chetumal</t>
  </si>
  <si>
    <t>FICHI</t>
  </si>
  <si>
    <t>Fiesta Inn Chihuahua</t>
  </si>
  <si>
    <t>FICHP</t>
  </si>
  <si>
    <t>Fiesta Inn Chihuahua Fashion Mall</t>
  </si>
  <si>
    <t>FICOL</t>
  </si>
  <si>
    <t>Fiesta Inn Colima</t>
  </si>
  <si>
    <t>FICTZ</t>
  </si>
  <si>
    <t>Fiesta Inn Coatzacoalcos</t>
  </si>
  <si>
    <t>FICUA</t>
  </si>
  <si>
    <t>FICUC</t>
  </si>
  <si>
    <t>Fiesta Inn Cancun las Americas</t>
  </si>
  <si>
    <t>FICUE</t>
  </si>
  <si>
    <t>Fiesta Inn Cuernavaca</t>
  </si>
  <si>
    <t>FICUL</t>
  </si>
  <si>
    <t>FIMOC</t>
  </si>
  <si>
    <t>Fiesta Inn Los Mochis</t>
  </si>
  <si>
    <t>FIDUR</t>
  </si>
  <si>
    <t>Fiesta Inn Durango</t>
  </si>
  <si>
    <t>FIECA</t>
  </si>
  <si>
    <t>Fiesta Inn Ecatepec</t>
  </si>
  <si>
    <t>FIGDL</t>
  </si>
  <si>
    <t>FIHER</t>
  </si>
  <si>
    <t>Fiesta Inn Hermosillo</t>
  </si>
  <si>
    <t>FIINS</t>
  </si>
  <si>
    <t>Fiesta Inn Insurgentes Viaducto</t>
  </si>
  <si>
    <t>FILEO</t>
  </si>
  <si>
    <t>FIMER</t>
  </si>
  <si>
    <t>FIMEX</t>
  </si>
  <si>
    <t>Fiesta Inn Mexicali</t>
  </si>
  <si>
    <t>FIMTF</t>
  </si>
  <si>
    <t>Fiesta Inn Monterrey La Fe</t>
  </si>
  <si>
    <t>FIMTT</t>
  </si>
  <si>
    <t>FIMTV</t>
  </si>
  <si>
    <t>Fiesta Inn Monterrey Valle</t>
  </si>
  <si>
    <t>FIMTX</t>
  </si>
  <si>
    <t>Fiesta Inn Monterrey Fundidora</t>
  </si>
  <si>
    <t>FINAU</t>
  </si>
  <si>
    <t>Fiesta Inn Naucalpan</t>
  </si>
  <si>
    <t>FINOG</t>
  </si>
  <si>
    <t>Fiesta Inn Nogales</t>
  </si>
  <si>
    <t>FINVL</t>
  </si>
  <si>
    <t>Fiesta Inn Nuevo Laredo</t>
  </si>
  <si>
    <t>FIOAX</t>
  </si>
  <si>
    <t>Fiesta Inn Oaxaca</t>
  </si>
  <si>
    <t>FIPA2</t>
  </si>
  <si>
    <t>Fiesta Inn Pachuca Gran Patio</t>
  </si>
  <si>
    <t>FIPER</t>
  </si>
  <si>
    <t>Fiesta Inn Perinorte</t>
  </si>
  <si>
    <t>FIPFI</t>
  </si>
  <si>
    <t>Fiesta Inn Puebla Finsa</t>
  </si>
  <si>
    <t>FIPLA</t>
  </si>
  <si>
    <t>FIPLC</t>
  </si>
  <si>
    <t>Fiesta Inn Plaza Central</t>
  </si>
  <si>
    <t>FIPOZ</t>
  </si>
  <si>
    <t>Fiesta Inn Poza Rica</t>
  </si>
  <si>
    <t>FIQOS</t>
  </si>
  <si>
    <t>FIQRO</t>
  </si>
  <si>
    <t>FISAL</t>
  </si>
  <si>
    <t>Fiesta Inn Saltillo</t>
  </si>
  <si>
    <t>FISCC</t>
  </si>
  <si>
    <t>Fiesta Inn San Cristobal</t>
  </si>
  <si>
    <t>FISLO</t>
  </si>
  <si>
    <t>FISLP</t>
  </si>
  <si>
    <t>FISUR</t>
  </si>
  <si>
    <t>FITAM</t>
  </si>
  <si>
    <t>Fiesta Inn Tampico</t>
  </si>
  <si>
    <t>FITEP</t>
  </si>
  <si>
    <t>Fiesta Inn Tepic</t>
  </si>
  <si>
    <t>FITIN</t>
  </si>
  <si>
    <t>Fiesta Inn Insurgentes Sur</t>
  </si>
  <si>
    <t>FITIO</t>
  </si>
  <si>
    <t>Fiesta Inn Tijuana Otay</t>
  </si>
  <si>
    <t>FITLA</t>
  </si>
  <si>
    <t>Fiesta Inn Tlalnepantla</t>
  </si>
  <si>
    <t>FITOA</t>
  </si>
  <si>
    <t>Fiesta Inn Toluca Aeropuerto</t>
  </si>
  <si>
    <t>FITOC</t>
  </si>
  <si>
    <t>Fiesta Inn Toluca Centro</t>
  </si>
  <si>
    <t>FITOG</t>
  </si>
  <si>
    <t>FITOL</t>
  </si>
  <si>
    <t>Fiesta Inn Toluca Tollocan</t>
  </si>
  <si>
    <t>FITUX</t>
  </si>
  <si>
    <t>Fiesta Inn Tuxtla Gutierrez</t>
  </si>
  <si>
    <t>FIVLM</t>
  </si>
  <si>
    <t>Fiesta Inn Villahermosa Cencali</t>
  </si>
  <si>
    <t>FIXAL</t>
  </si>
  <si>
    <t>Fiesta Inn Xalapa</t>
  </si>
  <si>
    <t>FIZAC</t>
  </si>
  <si>
    <t>Fiesta Inn Zacatecas</t>
  </si>
  <si>
    <t>FLCDC</t>
  </si>
  <si>
    <t>Fiesta Inn Loft Ciudad del Carmen</t>
  </si>
  <si>
    <t>FIPCD</t>
  </si>
  <si>
    <t>Fiesta Inn Playa del Carmen</t>
  </si>
  <si>
    <t>FIMNC</t>
  </si>
  <si>
    <t>Fiesta Inn Monclova</t>
  </si>
  <si>
    <t>FIPVT</t>
  </si>
  <si>
    <t>Fiesta Inn Puerto Vallarta</t>
  </si>
  <si>
    <t>FISIL</t>
  </si>
  <si>
    <t>FIBUE</t>
  </si>
  <si>
    <t>Fiesta Inn Buenavista</t>
  </si>
  <si>
    <t>FICCL</t>
  </si>
  <si>
    <t>FITUF</t>
  </si>
  <si>
    <t>Fiesta Inn Tuxtla Fashion Mall</t>
  </si>
  <si>
    <t>FIMOA</t>
  </si>
  <si>
    <t>FIAGP</t>
  </si>
  <si>
    <t>Fiesta Inn Aguascalientes Patio</t>
  </si>
  <si>
    <t>FXPUE</t>
  </si>
  <si>
    <t>Fiesta Inn Express Puebla Explanada</t>
  </si>
  <si>
    <t>FXQOC</t>
  </si>
  <si>
    <t>Fiesta Inn Express Queretaro</t>
  </si>
  <si>
    <t>GCONV</t>
  </si>
  <si>
    <t>Gamma Cd Obregon</t>
  </si>
  <si>
    <t>GCVPP</t>
  </si>
  <si>
    <t>Gamma Cuernavaca</t>
  </si>
  <si>
    <t>GLEUN</t>
  </si>
  <si>
    <t>Gamma León Universidad</t>
  </si>
  <si>
    <t>GMRBE</t>
  </si>
  <si>
    <t>Gamma Morelia Belo</t>
  </si>
  <si>
    <t>GTIOT</t>
  </si>
  <si>
    <t>Gamma Tijuana</t>
  </si>
  <si>
    <t>GTRHS</t>
  </si>
  <si>
    <t>Gamma Torreón</t>
  </si>
  <si>
    <t>GMPAC</t>
  </si>
  <si>
    <t>Gamma Pachuca</t>
  </si>
  <si>
    <t>GMTAN</t>
  </si>
  <si>
    <t>GCAMM</t>
  </si>
  <si>
    <t>Gamma Campeche Malecón</t>
  </si>
  <si>
    <t>GMIXP</t>
  </si>
  <si>
    <t>Gamma Plaza Ixtapa</t>
  </si>
  <si>
    <t>GXANU</t>
  </si>
  <si>
    <t>Gamma Xalapa Nubara</t>
  </si>
  <si>
    <t>GMEEC</t>
  </si>
  <si>
    <t>Gamma Tampico</t>
  </si>
  <si>
    <t>GGDCH</t>
  </si>
  <si>
    <t>Gamma Guadalajara</t>
  </si>
  <si>
    <t>Grand Fiesta Americana Oaxaca</t>
  </si>
  <si>
    <t>ALTA</t>
  </si>
  <si>
    <t>BAJA</t>
  </si>
  <si>
    <t>FASL</t>
  </si>
  <si>
    <t>Superior</t>
  </si>
  <si>
    <t>FICEG</t>
  </si>
  <si>
    <t>FIPPB</t>
  </si>
  <si>
    <t>Fiesta Inn Parque Puebla</t>
  </si>
  <si>
    <t>FXMTC</t>
  </si>
  <si>
    <t>IOH</t>
  </si>
  <si>
    <t>Gamma Cancún</t>
  </si>
  <si>
    <t>GMPCD</t>
  </si>
  <si>
    <t>Hotel</t>
  </si>
  <si>
    <t>Temporada</t>
  </si>
  <si>
    <t>SGL</t>
  </si>
  <si>
    <t>DBL</t>
  </si>
  <si>
    <t>TPL</t>
  </si>
  <si>
    <t>1ACCM</t>
  </si>
  <si>
    <t>One Acapulco Costera</t>
  </si>
  <si>
    <t>1AGCI</t>
  </si>
  <si>
    <t>One Aguascalientes Ciudad Industrial</t>
  </si>
  <si>
    <t>1AGSM</t>
  </si>
  <si>
    <t>One Aguascalientes San Marcos</t>
  </si>
  <si>
    <t>1CDCC</t>
  </si>
  <si>
    <t>One Ciudad del Carmen Concordia</t>
  </si>
  <si>
    <t>1CLPT</t>
  </si>
  <si>
    <t>One Celaya</t>
  </si>
  <si>
    <t>1CTFR</t>
  </si>
  <si>
    <t>One Coatzacoalcos Forum</t>
  </si>
  <si>
    <t>1CVGL</t>
  </si>
  <si>
    <t>One Cuernavaca</t>
  </si>
  <si>
    <t>1CUCE</t>
  </si>
  <si>
    <t>One Cancun Centro</t>
  </si>
  <si>
    <t>1CULF</t>
  </si>
  <si>
    <t>One Culiacan Forum</t>
  </si>
  <si>
    <t>1GDCE</t>
  </si>
  <si>
    <t>One Guadalajara Centro</t>
  </si>
  <si>
    <t>1GDPN</t>
  </si>
  <si>
    <t>One Guadalajara Periferico Norte</t>
  </si>
  <si>
    <t>1GDPV</t>
  </si>
  <si>
    <t>1GDTA</t>
  </si>
  <si>
    <t>One Guadalajara Tapatio</t>
  </si>
  <si>
    <t>1IRTE</t>
  </si>
  <si>
    <t>One Irapuato</t>
  </si>
  <si>
    <t>1JLPA</t>
  </si>
  <si>
    <t>One Xalapa Las Animas</t>
  </si>
  <si>
    <t>1LEPO</t>
  </si>
  <si>
    <t>One Leon Poliforum</t>
  </si>
  <si>
    <t>1MNCN</t>
  </si>
  <si>
    <t>One Monclova</t>
  </si>
  <si>
    <t>1MTAP</t>
  </si>
  <si>
    <t>One Monterrey Aeropuerto</t>
  </si>
  <si>
    <t>1OACE</t>
  </si>
  <si>
    <t>One Oaxaca Centro</t>
  </si>
  <si>
    <t>1PAZC</t>
  </si>
  <si>
    <t>One La Paz</t>
  </si>
  <si>
    <t>1PCCE</t>
  </si>
  <si>
    <t>1PUFI</t>
  </si>
  <si>
    <t>1PVAP</t>
  </si>
  <si>
    <t>One Puerto Vallarta Aeropuerto</t>
  </si>
  <si>
    <t>1QOAP</t>
  </si>
  <si>
    <t>1QOCS</t>
  </si>
  <si>
    <t>1QOPG</t>
  </si>
  <si>
    <t>1REVA</t>
  </si>
  <si>
    <t>One Reynosa Valle Alto</t>
  </si>
  <si>
    <t>1SADE</t>
  </si>
  <si>
    <t>1SAMR</t>
  </si>
  <si>
    <t>One Salina Cruz</t>
  </si>
  <si>
    <t>1SIAP</t>
  </si>
  <si>
    <t>One Silao</t>
  </si>
  <si>
    <t>1SLGL</t>
  </si>
  <si>
    <t>1TOAP</t>
  </si>
  <si>
    <t>One Toluca Aeropuerto</t>
  </si>
  <si>
    <t>1VLCE</t>
  </si>
  <si>
    <t>One Villahermosa Centro</t>
  </si>
  <si>
    <t>1VL2M</t>
  </si>
  <si>
    <t>1XALA</t>
  </si>
  <si>
    <t>1XPAT</t>
  </si>
  <si>
    <t>1XSUR</t>
  </si>
  <si>
    <t>1DURP</t>
  </si>
  <si>
    <t>One Durango</t>
  </si>
  <si>
    <t>1XCUA</t>
  </si>
  <si>
    <t>1MXNO</t>
  </si>
  <si>
    <t>One Mexicali</t>
  </si>
  <si>
    <t>1GDEX</t>
  </si>
  <si>
    <t>One Guadalajara Expo</t>
  </si>
  <si>
    <t>1LEAN</t>
  </si>
  <si>
    <t>One Leon Antares</t>
  </si>
  <si>
    <t>1CHPJ</t>
  </si>
  <si>
    <t>One Chihuahua Fashion Mall</t>
  </si>
  <si>
    <t>1PUSR</t>
  </si>
  <si>
    <t>One Puebla Serdán</t>
  </si>
  <si>
    <t>1XRAZ</t>
  </si>
  <si>
    <t>1MTTE</t>
  </si>
  <si>
    <t>One Monterrey Tec</t>
  </si>
  <si>
    <t>1ACDI</t>
  </si>
  <si>
    <t>One Acapulco Diamante</t>
  </si>
  <si>
    <t>1PUPE</t>
  </si>
  <si>
    <t>One Puebla Periférico</t>
  </si>
  <si>
    <t>1HEVA</t>
  </si>
  <si>
    <t>One Hermosillo</t>
  </si>
  <si>
    <t>1TUXT</t>
  </si>
  <si>
    <t>1TIOT</t>
  </si>
  <si>
    <t>1TAPA</t>
  </si>
  <si>
    <t>One Tapachula</t>
  </si>
  <si>
    <t>AQCU</t>
  </si>
  <si>
    <t>AQUA CANCUN</t>
  </si>
  <si>
    <t>Premium Garden View</t>
  </si>
  <si>
    <t>EXKO</t>
  </si>
  <si>
    <t>EX</t>
  </si>
  <si>
    <t>KOHUNLICH ALL INCLUSIVE</t>
  </si>
  <si>
    <t>Bungalow</t>
  </si>
  <si>
    <t>FACC</t>
  </si>
  <si>
    <t>FIESTA AMERICANA CONDESA CANCUN</t>
  </si>
  <si>
    <t>FACR</t>
  </si>
  <si>
    <t>FIESTA AMERICANA COZUMEL ALL INCLUSIVE</t>
  </si>
  <si>
    <t>Deluxe Ocean View</t>
  </si>
  <si>
    <t>EXCZ</t>
  </si>
  <si>
    <t>THE EXPLOREAN COZUMEL ALL INCLUSIVE</t>
  </si>
  <si>
    <t>Casita</t>
  </si>
  <si>
    <t>FALC</t>
  </si>
  <si>
    <t>FIESTA AMERICANA GRAND LOS CABOS GOLG &amp; SPA</t>
  </si>
  <si>
    <t>Deluxe</t>
  </si>
  <si>
    <t>FAPV</t>
  </si>
  <si>
    <t>FIESTA AMERICANA PUERTO VALLARTA</t>
  </si>
  <si>
    <t>FGPV</t>
  </si>
  <si>
    <t>FIESTA AMERICANA GRAND PUERTO VALLARTA ALL INCLUSIVE</t>
  </si>
  <si>
    <t>CCPC</t>
  </si>
  <si>
    <t>EXCE</t>
  </si>
  <si>
    <t>Premium superior</t>
  </si>
  <si>
    <t>SK/SD</t>
  </si>
  <si>
    <t>SKO/SDO</t>
  </si>
  <si>
    <t>LK/LD</t>
  </si>
  <si>
    <t>GVZBO</t>
  </si>
  <si>
    <t>GCJLI</t>
  </si>
  <si>
    <t>GTMZD</t>
  </si>
  <si>
    <t>GCUCE</t>
  </si>
  <si>
    <t>Junior Suite Ocean Front</t>
  </si>
  <si>
    <t>Deluxe Junior Suite Ocean Front</t>
  </si>
  <si>
    <t>GMZIC</t>
  </si>
  <si>
    <t>Gamma Mazatlán</t>
  </si>
  <si>
    <t>FIGDP</t>
  </si>
  <si>
    <t>FAXV</t>
  </si>
  <si>
    <t>FGOA</t>
  </si>
  <si>
    <t>FIGDA</t>
  </si>
  <si>
    <t>Fiesta Inn Guadalajara Aeropuerto</t>
  </si>
  <si>
    <t>DAQPC</t>
  </si>
  <si>
    <t>AQUA PUNTA CANA</t>
  </si>
  <si>
    <t>GORIF</t>
  </si>
  <si>
    <t>GSAPB</t>
  </si>
  <si>
    <t>Hotelname</t>
  </si>
  <si>
    <t>RNTS</t>
  </si>
  <si>
    <t>REVENUE</t>
  </si>
  <si>
    <t>Aeropuerto Cd. de Mexico FI</t>
  </si>
  <si>
    <t>Aguascalientes FA</t>
  </si>
  <si>
    <t>Aguascalientes FI</t>
  </si>
  <si>
    <t>Aguascalientes Patio FI</t>
  </si>
  <si>
    <t>Aqua Cancun</t>
  </si>
  <si>
    <t>Buenavista FI</t>
  </si>
  <si>
    <t>Cancun Las Americas FI</t>
  </si>
  <si>
    <t>Celaya FI</t>
  </si>
  <si>
    <t>Centro Historico FI</t>
  </si>
  <si>
    <t>Chetumal FI</t>
  </si>
  <si>
    <t>Chihuahua Fashion Mall FI</t>
  </si>
  <si>
    <t>Chihuahua FI</t>
  </si>
  <si>
    <t>Ciudad del Carmen FI</t>
  </si>
  <si>
    <t>Ciudad Juarez FI</t>
  </si>
  <si>
    <t>Ciudad Obregon FI</t>
  </si>
  <si>
    <t>Coatzacoalcos FI</t>
  </si>
  <si>
    <t>Colima FI</t>
  </si>
  <si>
    <t>Condesa Cancun FA</t>
  </si>
  <si>
    <t>Cozumel Dive Resort FA</t>
  </si>
  <si>
    <t>Cuautitlan FI</t>
  </si>
  <si>
    <t>Cuernavaca FI</t>
  </si>
  <si>
    <t>Culiacan FI</t>
  </si>
  <si>
    <t>Durango FI</t>
  </si>
  <si>
    <t>Ecatepec FI</t>
  </si>
  <si>
    <t>FA Hacienda San Antonio El Puente</t>
  </si>
  <si>
    <t>FA Monterrey Pabellon</t>
  </si>
  <si>
    <t>FI Ciudad del Carmen Laguna de Terminos</t>
  </si>
  <si>
    <t>Fiesta Americana Mexico Toreo</t>
  </si>
  <si>
    <t>Fiesta Inn Express Monterrey Centro</t>
  </si>
  <si>
    <t>Fiesta Inn Express Queretaro Constituyentes</t>
  </si>
  <si>
    <t>Gamma Campeche Malecon</t>
  </si>
  <si>
    <t>Gamma Cancun Centro</t>
  </si>
  <si>
    <t>Gamma Chapala</t>
  </si>
  <si>
    <t>Gamma Ciudad Juarez</t>
  </si>
  <si>
    <t>Gamma Ciudad Obregon FI</t>
  </si>
  <si>
    <t>Gamma Cuernavaca Puerta Paraíso</t>
  </si>
  <si>
    <t>Gamma Guadalajara Centro Historico</t>
  </si>
  <si>
    <t>Gamma Leon Universidad FI</t>
  </si>
  <si>
    <t>Gamma Mazatlan The Inn Centro</t>
  </si>
  <si>
    <t>Gamma Merida</t>
  </si>
  <si>
    <t>Gamma Monterrey</t>
  </si>
  <si>
    <t>Gamma Morelia Belo de Fiesta Inn</t>
  </si>
  <si>
    <t>GAMMA TAMPICO</t>
  </si>
  <si>
    <t>Gamma Tijuana Otay</t>
  </si>
  <si>
    <t>Gamma Torreon</t>
  </si>
  <si>
    <t>Gamma Veracruz Boca del Rio Oliba</t>
  </si>
  <si>
    <t>Grand Chapultepec FA</t>
  </si>
  <si>
    <t>Grand Coral Beach Cancun FA</t>
  </si>
  <si>
    <t>Grand FA Puebla Angelopolis</t>
  </si>
  <si>
    <t>Grand Guadalajara FA</t>
  </si>
  <si>
    <t>Grand Los Cabos FA</t>
  </si>
  <si>
    <t>Grand Monterrey Valle FA</t>
  </si>
  <si>
    <t>Grand Puerto Vallarta FA</t>
  </si>
  <si>
    <t>Guadalajara Expo FI</t>
  </si>
  <si>
    <t>Guadalajara FA</t>
  </si>
  <si>
    <t>Hacienda Galindo FA</t>
  </si>
  <si>
    <t>Hermosillo FA</t>
  </si>
  <si>
    <t>Hermosillo FI</t>
  </si>
  <si>
    <t>Holiday Inn Mérida</t>
  </si>
  <si>
    <t>Insurgentes Viaducto FI</t>
  </si>
  <si>
    <t>Kohunlich The Explorean</t>
  </si>
  <si>
    <t>Lat20 By Live Aqua Playa Del Carmen</t>
  </si>
  <si>
    <t>Leon FI</t>
  </si>
  <si>
    <t>Live Aqua Bosques</t>
  </si>
  <si>
    <t>Live Aqua Monterrey</t>
  </si>
  <si>
    <t>Live Aqua San Miguel de Allende Urban Resort</t>
  </si>
  <si>
    <t>Loft Cd del Carmen FI</t>
  </si>
  <si>
    <t>Loft Irapuato FI</t>
  </si>
  <si>
    <t>Los Mochis FI</t>
  </si>
  <si>
    <t>Merida FA</t>
  </si>
  <si>
    <t>Merida FI</t>
  </si>
  <si>
    <t>Mexicali FI</t>
  </si>
  <si>
    <t>Mexico Satelite FA</t>
  </si>
  <si>
    <t>Monclova FI</t>
  </si>
  <si>
    <t>Monterrey Fundidora FI</t>
  </si>
  <si>
    <t>Monterrey La Fe FI</t>
  </si>
  <si>
    <t>Monterrey Tecnologico FI</t>
  </si>
  <si>
    <t>Monterrey Valle FI</t>
  </si>
  <si>
    <t>Morelia Altozano FI</t>
  </si>
  <si>
    <t>Naucalpan FI</t>
  </si>
  <si>
    <t>Nogales FI</t>
  </si>
  <si>
    <t>Nuevo Laredo FI</t>
  </si>
  <si>
    <t>Oaxaca FI</t>
  </si>
  <si>
    <t>One Aguascalientes Sur</t>
  </si>
  <si>
    <t>One Ciudad de Mexico Alameda</t>
  </si>
  <si>
    <t>One Ciudad de Mexico La Raza</t>
  </si>
  <si>
    <t>One Cuautitlan</t>
  </si>
  <si>
    <t>One Guadalajara Periferico Vallarta</t>
  </si>
  <si>
    <t>One Monterrey Tecnologico</t>
  </si>
  <si>
    <t>One Patriotismo</t>
  </si>
  <si>
    <t>One Periferico Sur</t>
  </si>
  <si>
    <t>One Playa Del Carmen</t>
  </si>
  <si>
    <t>One Puebla Finsa</t>
  </si>
  <si>
    <t>One Puebla Periferico</t>
  </si>
  <si>
    <t>One Puebla Serdan</t>
  </si>
  <si>
    <t>One Queretaro Aeropuerto</t>
  </si>
  <si>
    <t>One Queretaro Centro Sur</t>
  </si>
  <si>
    <t>One Queretaro Plaza Galerias</t>
  </si>
  <si>
    <t>One Salamanca Oriente</t>
  </si>
  <si>
    <t>One Saltillo Derramadero</t>
  </si>
  <si>
    <t>One San Luis Potosí Glorieta Juárez</t>
  </si>
  <si>
    <t>One Tijuana Otay</t>
  </si>
  <si>
    <t>One Toluca</t>
  </si>
  <si>
    <t>One Villahermosa 2000</t>
  </si>
  <si>
    <t>Pachuca Gran Patio FI</t>
  </si>
  <si>
    <t>Periferico Sur FI</t>
  </si>
  <si>
    <t>Perinorte FI</t>
  </si>
  <si>
    <t>Playa Del Carmen FI</t>
  </si>
  <si>
    <t>Plaza Central FI</t>
  </si>
  <si>
    <t>Poza Rica FI</t>
  </si>
  <si>
    <t>Puebla Finsa FI</t>
  </si>
  <si>
    <t>Puebla Las Animas FI</t>
  </si>
  <si>
    <t>Puerto Vallarta FA</t>
  </si>
  <si>
    <t>Puerto Vallarta Isla FI</t>
  </si>
  <si>
    <t>Queretaro Centro Sur FI</t>
  </si>
  <si>
    <t>Queretaro FA</t>
  </si>
  <si>
    <t>Queretaro FI</t>
  </si>
  <si>
    <t>Reforma FA</t>
  </si>
  <si>
    <t>Saltillo FI</t>
  </si>
  <si>
    <t>San Cristobal de las Casas FI</t>
  </si>
  <si>
    <t>San Luis Potosi FI</t>
  </si>
  <si>
    <t>San Luis Potosi Oriente FI</t>
  </si>
  <si>
    <t>Silao Aeropuerto del Bajio FI</t>
  </si>
  <si>
    <t>Tampico FI</t>
  </si>
  <si>
    <t>Teatro Insurgentes FI</t>
  </si>
  <si>
    <t>Tepic FI</t>
  </si>
  <si>
    <t>The Explorean Cozumel</t>
  </si>
  <si>
    <t>Tijuana Otay FI</t>
  </si>
  <si>
    <t>Tlalnepantla FI</t>
  </si>
  <si>
    <t>Toluca Aeropuerto FI</t>
  </si>
  <si>
    <t>Toluca Centro FI</t>
  </si>
  <si>
    <t>Toluca FI</t>
  </si>
  <si>
    <t>Torreon Galerias FI</t>
  </si>
  <si>
    <t>Tuxtla Fashion Mall FI</t>
  </si>
  <si>
    <t>Tuxtla Gutierrez FI</t>
  </si>
  <si>
    <t>Veracruz Boca del Rio FI</t>
  </si>
  <si>
    <t>Veracruz FA</t>
  </si>
  <si>
    <t>Veracruz Malecon FI</t>
  </si>
  <si>
    <t>Villahermosa Cencali FI</t>
  </si>
  <si>
    <t>Villas Acapulco FA</t>
  </si>
  <si>
    <t>Villas Cancun FA</t>
  </si>
  <si>
    <t>Villas Los Cabos FA</t>
  </si>
  <si>
    <t>Xalapa FI</t>
  </si>
  <si>
    <t>Zacatecas FI</t>
  </si>
  <si>
    <t>OPI</t>
  </si>
  <si>
    <t>AA</t>
  </si>
  <si>
    <t>FILEN</t>
  </si>
  <si>
    <t>AC</t>
  </si>
  <si>
    <t>FGOX</t>
  </si>
  <si>
    <t>AH</t>
  </si>
  <si>
    <t>DR</t>
  </si>
  <si>
    <t>EC</t>
  </si>
  <si>
    <t>EV</t>
  </si>
  <si>
    <t>FD</t>
  </si>
  <si>
    <t>HG</t>
  </si>
  <si>
    <t>HL</t>
  </si>
  <si>
    <t>FAHO</t>
  </si>
  <si>
    <t>FAVA</t>
  </si>
  <si>
    <t>JA</t>
  </si>
  <si>
    <t>GMCUC</t>
  </si>
  <si>
    <t>GMPDC</t>
  </si>
  <si>
    <t>MC</t>
  </si>
  <si>
    <t>1TUXS</t>
  </si>
  <si>
    <t>MF</t>
  </si>
  <si>
    <t>MM</t>
  </si>
  <si>
    <t>MV</t>
  </si>
  <si>
    <t>OF</t>
  </si>
  <si>
    <t>PP</t>
  </si>
  <si>
    <t>RS</t>
  </si>
  <si>
    <t>GBROL</t>
  </si>
  <si>
    <t>GCHAP</t>
  </si>
  <si>
    <t>FAVL</t>
  </si>
  <si>
    <t>A</t>
  </si>
  <si>
    <t>B</t>
  </si>
  <si>
    <t xml:space="preserve"> Fiesta Americana Merida </t>
  </si>
  <si>
    <t xml:space="preserve"> Fiesta Inn Cuautitlan </t>
  </si>
  <si>
    <t xml:space="preserve"> Fiesta Inn Saltillo </t>
  </si>
  <si>
    <t>Aqua Cancún</t>
  </si>
  <si>
    <t>Cancún Las Américas FI</t>
  </si>
  <si>
    <t>Ciudad Juárez FI</t>
  </si>
  <si>
    <t>Condesa Cancún FA</t>
  </si>
  <si>
    <t>Culiacán FI</t>
  </si>
  <si>
    <t>FUECA</t>
  </si>
  <si>
    <t>Fiesta Americana Aguascalientes (15468)</t>
  </si>
  <si>
    <t>Fiesta Americana Ciudad de Mexico Toreo</t>
  </si>
  <si>
    <t>Fiesta Americana Condesa Cancun  (Low Season)</t>
  </si>
  <si>
    <t>Fiesta Americana Condesa Cancun (High Season)</t>
  </si>
  <si>
    <t>Fiesta Americana Cozumel Dive Resort  (Low Season)</t>
  </si>
  <si>
    <t>Fiesta Americana Cozumel Dive Resort (High Season)</t>
  </si>
  <si>
    <t xml:space="preserve">Fiesta Americana Guadalajara </t>
  </si>
  <si>
    <t>Fiesta Americana Gudalajara</t>
  </si>
  <si>
    <t xml:space="preserve">Fiesta Americana Hacienda Galindo </t>
  </si>
  <si>
    <t>Fiesta Americana Holguin</t>
  </si>
  <si>
    <t>Fiesta Americana Merida</t>
  </si>
  <si>
    <t>Fiesta Americana Mexico Satélite</t>
  </si>
  <si>
    <t>Fiesta Americana Monterrey Pabellon M</t>
  </si>
  <si>
    <t>Fiesta Americana Puerto Vallarta (High Season)</t>
  </si>
  <si>
    <t>Fiesta Americana Puerto Vallarta (Low Season)</t>
  </si>
  <si>
    <t>Fiesta Americana Puerto Vallarta- Alta</t>
  </si>
  <si>
    <t>Fiesta Americana Puerto Vallarta- Baja</t>
  </si>
  <si>
    <t>Fiesta Americana San Luis Potosí</t>
  </si>
  <si>
    <t>Fiesta Americana Satelite</t>
  </si>
  <si>
    <t>Fiesta Americana Toreo Mexico</t>
  </si>
  <si>
    <t>Fiesta Americana Toreo México</t>
  </si>
  <si>
    <t>Fiesta Americana Varadero</t>
  </si>
  <si>
    <t>Fiesta Americana Veracruz (High Season)</t>
  </si>
  <si>
    <t>Fiesta Americana Veracruz (Low Season)</t>
  </si>
  <si>
    <t>Fiesta Americana Villas Cancun</t>
  </si>
  <si>
    <t>Fiesta Americna Reforma</t>
  </si>
  <si>
    <t>Fiesta Inn Aeropuerto Bajío Silao</t>
  </si>
  <si>
    <t>Fiesta Inn Aeropuerto Cd. De Mexico</t>
  </si>
  <si>
    <t xml:space="preserve">Fiesta Inn Aguascalientes </t>
  </si>
  <si>
    <t>Fiesta Inn Cancun Las Americas</t>
  </si>
  <si>
    <t xml:space="preserve">Fiesta Inn Cancun Las Americas </t>
  </si>
  <si>
    <t>Fiesta Inn Centro Historico</t>
  </si>
  <si>
    <t xml:space="preserve">Fiesta Inn Centro Historico </t>
  </si>
  <si>
    <t>Fiesta Inn Chihua Fashion Mall</t>
  </si>
  <si>
    <t>Fiesta Inn Ciudad del Carmen</t>
  </si>
  <si>
    <t xml:space="preserve">Fiesta Inn Ciudad del Carmen </t>
  </si>
  <si>
    <t>Fiesta Inn Ciudad del Carmen Laguna de Términos</t>
  </si>
  <si>
    <t>Fiesta Inn Ciudad Juarez</t>
  </si>
  <si>
    <t>FOCDJ</t>
  </si>
  <si>
    <t xml:space="preserve">Fiesta Inn Ciudad Juarez </t>
  </si>
  <si>
    <t>Fiesta Inn Ciudad Obregon</t>
  </si>
  <si>
    <t>Fiesta Inn Cuautitlan</t>
  </si>
  <si>
    <t xml:space="preserve">Fiesta Inn Cuernavaca </t>
  </si>
  <si>
    <t>Fiesta inn Culiacan</t>
  </si>
  <si>
    <t>Fiesta Inn Ecatapec</t>
  </si>
  <si>
    <t>Fiesta Inn Express &amp; Loft Puebla</t>
  </si>
  <si>
    <t>Fiesta Inn Express Puebla</t>
  </si>
  <si>
    <t xml:space="preserve">Fiesta Inn Express Queretaro Constituyentes </t>
  </si>
  <si>
    <t>Fiesta Inn Galerías Celaya</t>
  </si>
  <si>
    <t>Fiesta Inn Guadalajara Expo</t>
  </si>
  <si>
    <t xml:space="preserve">Fiesta Inn Guadalajara Expo </t>
  </si>
  <si>
    <t>Fiesta Inn Guadalajara Periférico Poniente</t>
  </si>
  <si>
    <t>Fiesta Inn Guadlajara Expo</t>
  </si>
  <si>
    <t>Fiesta inn Insurgentes Sur (366823)</t>
  </si>
  <si>
    <t xml:space="preserve">Fiesta Inn Insurgentes Viaducto </t>
  </si>
  <si>
    <t xml:space="preserve">Fiesta Inn Irapuato </t>
  </si>
  <si>
    <t>FLIRT</t>
  </si>
  <si>
    <t>Fiesta Inn Leon</t>
  </si>
  <si>
    <t>Fiesta Inn Loft Cd. Del Carmen</t>
  </si>
  <si>
    <t xml:space="preserve">Fiesta Inn Loft Ciudad del Carmen </t>
  </si>
  <si>
    <t>FIESTA INN LOFT IRAPUATO</t>
  </si>
  <si>
    <t xml:space="preserve">Fiesta Inn Loft Irapuato </t>
  </si>
  <si>
    <t>Fiesta Inn Merida</t>
  </si>
  <si>
    <t>Fiesta Inn Monterrey La Fe Aeropuerto</t>
  </si>
  <si>
    <t>Fiesta Inn Monterrey Technologico</t>
  </si>
  <si>
    <t>Fiesta Inn Monterrey Tecnologico</t>
  </si>
  <si>
    <t xml:space="preserve">Fiesta Inn Monterrey Tecnologico </t>
  </si>
  <si>
    <t>Fiesta Inn Morelia Altozano</t>
  </si>
  <si>
    <t xml:space="preserve">Fiesta Inn Naucalpan </t>
  </si>
  <si>
    <t xml:space="preserve">Fiesta Inn Nogales </t>
  </si>
  <si>
    <t>FIPAC</t>
  </si>
  <si>
    <t>Fiesta Inn Patio Aguascalientes</t>
  </si>
  <si>
    <t>Fiesta Inn Periferico Sur</t>
  </si>
  <si>
    <t>FIPDC</t>
  </si>
  <si>
    <t>Fiesta Inn Puebla Las Animas</t>
  </si>
  <si>
    <t>Fiesta Inn Queretaro</t>
  </si>
  <si>
    <t xml:space="preserve">Fiesta Inn Queretaro </t>
  </si>
  <si>
    <t>Fiesta Inn Queretaro Centro Sur</t>
  </si>
  <si>
    <t xml:space="preserve">Fiesta Inn Queretaro Centro Sur </t>
  </si>
  <si>
    <t xml:space="preserve">Fiesta Inn Saltillo </t>
  </si>
  <si>
    <t xml:space="preserve">Fiesta Inn San Cristobal de las Casas </t>
  </si>
  <si>
    <t>Fiesta Inn San Luis Potosi</t>
  </si>
  <si>
    <t xml:space="preserve">Fiesta Inn San Luis Potosi </t>
  </si>
  <si>
    <t>Fiesta Inn San Luis Potosi Oriente</t>
  </si>
  <si>
    <t>Fiesta Inn Silao Puerto Interior</t>
  </si>
  <si>
    <t>Fiesta Inn Teatro Insurgentes</t>
  </si>
  <si>
    <t xml:space="preserve">Fiesta Inn Tepic </t>
  </si>
  <si>
    <t xml:space="preserve">Fiesta Inn Tlalnepantla </t>
  </si>
  <si>
    <t>Fiesta Inn Tlanepantla</t>
  </si>
  <si>
    <t>Fiesta Inn Toluca</t>
  </si>
  <si>
    <t>Fiesta Inn Toluca Aereopuertp</t>
  </si>
  <si>
    <t xml:space="preserve">Fiesta Inn Toluca Aeropuerto </t>
  </si>
  <si>
    <t xml:space="preserve">Fiesta Inn Toluca Centro </t>
  </si>
  <si>
    <t xml:space="preserve">Fiesta Inn Toluca Tollocan </t>
  </si>
  <si>
    <t>Fiesta Inn Torreon Galerias</t>
  </si>
  <si>
    <t xml:space="preserve">Fiesta Inn Torreon Galerias </t>
  </si>
  <si>
    <t>Fiesta Inn Torreon Galericas</t>
  </si>
  <si>
    <t>Fiesta Inn Tuxtla</t>
  </si>
  <si>
    <t xml:space="preserve">Fiesta Inn Tuxtla Fashion Mall </t>
  </si>
  <si>
    <t xml:space="preserve">Fiesta Inn Tuxtla Gutierrez </t>
  </si>
  <si>
    <t>Fiesta Inn Veracruz Boca del Rio</t>
  </si>
  <si>
    <t>Fiesta Inn Veracruz Boca del Rio (High Season)</t>
  </si>
  <si>
    <t>Fiesta Inn Veracruz Boca del Rio (Low Season)</t>
  </si>
  <si>
    <t>Fiesta Inn Veracruz Malecon</t>
  </si>
  <si>
    <t>Fiesta Inn Veracruz Malecon (High Season)</t>
  </si>
  <si>
    <t>Fiesta Inn Veracruz Malecon (Low Season)</t>
  </si>
  <si>
    <t>FIVIL</t>
  </si>
  <si>
    <t xml:space="preserve">Fiesta Inn Villahermosa Cencalli </t>
  </si>
  <si>
    <t xml:space="preserve">Fiesta Inn Xalapa </t>
  </si>
  <si>
    <t xml:space="preserve">Fiesta Inn Zacatecas </t>
  </si>
  <si>
    <t>Fieta Inn Tlanepantla</t>
  </si>
  <si>
    <t>Foiesta Americana Satelite</t>
  </si>
  <si>
    <t>Gamma Campeche</t>
  </si>
  <si>
    <t>Gamma Ciudad Obregon</t>
  </si>
  <si>
    <t>Gamma Cuernavaca Puerto Paraiso</t>
  </si>
  <si>
    <t>Gamma Guadalajara Centro Histórico</t>
  </si>
  <si>
    <t>Gamma Ixtapa</t>
  </si>
  <si>
    <t xml:space="preserve">Gamma Ixtapa </t>
  </si>
  <si>
    <t>Gamma Laguna de Coyuca</t>
  </si>
  <si>
    <t>GMCOY</t>
  </si>
  <si>
    <t>Gamma Leon</t>
  </si>
  <si>
    <t>Gamma León</t>
  </si>
  <si>
    <t>Gamma Leon Universidad</t>
  </si>
  <si>
    <t>Gamma Merida El Castellano</t>
  </si>
  <si>
    <t>Gamma Monterrey Ancira</t>
  </si>
  <si>
    <t>Gamma Monterrey Gran Hotel Ancira</t>
  </si>
  <si>
    <t>Gamma Nubara Xalapa</t>
  </si>
  <si>
    <t>Gamma Orizaba de France</t>
  </si>
  <si>
    <t>GMORIZ</t>
  </si>
  <si>
    <t>Gamma Plaza Juarez</t>
  </si>
  <si>
    <t>Gamma Plaza Juárez</t>
  </si>
  <si>
    <t>Gamma Rincón de Santiago</t>
  </si>
  <si>
    <t>GMRSG</t>
  </si>
  <si>
    <t>Gamma Suites Playa del Carmen</t>
  </si>
  <si>
    <t>GPLCD</t>
  </si>
  <si>
    <t xml:space="preserve">Gamma Tijuana </t>
  </si>
  <si>
    <t xml:space="preserve">Gamma Torreon </t>
  </si>
  <si>
    <t>Gamma Veracruz</t>
  </si>
  <si>
    <t>Gamma Xalapa</t>
  </si>
  <si>
    <t>Grand Coral Beach Cancún FA</t>
  </si>
  <si>
    <t>Grand Fiesta Americana Chapultepec</t>
  </si>
  <si>
    <t xml:space="preserve">Grand Fiesta Americana Chapultepec </t>
  </si>
  <si>
    <t>Grand Fiesta Americana Coral Beach (Low Season)</t>
  </si>
  <si>
    <t>Grand Fiesta Americana Coral Beach Cancun  (Low Season)</t>
  </si>
  <si>
    <t>Grand Fiesta Americana Coral Beach Cancun (High Season)</t>
  </si>
  <si>
    <t xml:space="preserve">Grand Fiesta Americana Coral Beach Cancun Resort &amp; Spa- Alta </t>
  </si>
  <si>
    <t xml:space="preserve">Grand Fiesta Americana Coral Beach Cancun Resort &amp; Spa- Baja </t>
  </si>
  <si>
    <t>Grand Fiesta Americana Guadalajara</t>
  </si>
  <si>
    <t xml:space="preserve">Grand Fiesta Americana Guadalajara </t>
  </si>
  <si>
    <t>Grand Fiesta Americana Guadalajra</t>
  </si>
  <si>
    <t>Grand Fiesta Americana Los Cabos (High Season)</t>
  </si>
  <si>
    <t>Grand Fiesta Americana Los Cabos (Low Season)</t>
  </si>
  <si>
    <t>Grand Fiesta Americana Los Cabos All Inclusive Golf &amp; Spa- Alta</t>
  </si>
  <si>
    <t>Grand Fiesta Americana Los Cabos All Inclusive Golf &amp; Spa- Baja</t>
  </si>
  <si>
    <t>Grand Fiesta Americana Monterrey Valle</t>
  </si>
  <si>
    <t>Grand Fiesta Americana Puebla Angelopolis</t>
  </si>
  <si>
    <t>Grand Fiesta Americana Puebla Angelópolis</t>
  </si>
  <si>
    <t>Grand Fiesta Americana Puerto Vallarta (High Season)</t>
  </si>
  <si>
    <t>Grand Fiesta Americana Puerto Vallarta (Low Season)</t>
  </si>
  <si>
    <t>Grand Fiesta Americana Queretaro</t>
  </si>
  <si>
    <t>Grand Fiesta Americana Querétaro</t>
  </si>
  <si>
    <t>Grand Monterrey Valle</t>
  </si>
  <si>
    <t>Grand Puebla Angelópolis</t>
  </si>
  <si>
    <t>Grand Querétaro</t>
  </si>
  <si>
    <t>Hacienda San Antonio El Puente FA</t>
  </si>
  <si>
    <t>Holiday Inn Merida</t>
  </si>
  <si>
    <t>HIMER</t>
  </si>
  <si>
    <t>Live Aqua Boutique Resort Playa del Carmen (High Season)</t>
  </si>
  <si>
    <t>Live Aqua Boutique Resort Playa del Carmen (Low Season)</t>
  </si>
  <si>
    <t>Live Aqua Cancun  (Low Season)</t>
  </si>
  <si>
    <t>Live Aqua Cancun (High Season)</t>
  </si>
  <si>
    <t>Live Aqua Mexico City</t>
  </si>
  <si>
    <t xml:space="preserve">Live Aqua Mexico City </t>
  </si>
  <si>
    <t xml:space="preserve">Live Aqua Monterrey </t>
  </si>
  <si>
    <t>Live Aqua Monterrey Valle</t>
  </si>
  <si>
    <t>Live Aqua San Miguel de Allende</t>
  </si>
  <si>
    <t>Mérida FI</t>
  </si>
  <si>
    <t>Morelia Altozano</t>
  </si>
  <si>
    <t>One Cancún Centro</t>
  </si>
  <si>
    <t>One Chihuahua</t>
  </si>
  <si>
    <t>One Chihuahua Norte</t>
  </si>
  <si>
    <t>One Ciudad de México la Raza</t>
  </si>
  <si>
    <t xml:space="preserve">One Ciudad De Mexico Patriotismo </t>
  </si>
  <si>
    <t xml:space="preserve">One Cuautitlán </t>
  </si>
  <si>
    <t xml:space="preserve">One Durango </t>
  </si>
  <si>
    <t>One Guadalajara Periferico Poniente</t>
  </si>
  <si>
    <t>One Guadalajara Periférico Poniente</t>
  </si>
  <si>
    <t>One Guadalajara Tapatío</t>
  </si>
  <si>
    <t>1HERM</t>
  </si>
  <si>
    <t>One Iripuato</t>
  </si>
  <si>
    <t>One León Antáres</t>
  </si>
  <si>
    <t>One León Poliforum</t>
  </si>
  <si>
    <t>One Monterrey Tecnológico</t>
  </si>
  <si>
    <t>1MTTT</t>
  </si>
  <si>
    <t>One Monterrey Valle</t>
  </si>
  <si>
    <t>1MTVL</t>
  </si>
  <si>
    <t xml:space="preserve">One Playa del Carmen </t>
  </si>
  <si>
    <t xml:space="preserve">One Salamanca </t>
  </si>
  <si>
    <t>1SLMO</t>
  </si>
  <si>
    <t>One San Luis Potosi Glorieta Juarez</t>
  </si>
  <si>
    <t>One Tuxtla Gutierrez</t>
  </si>
  <si>
    <t>1XLPA</t>
  </si>
  <si>
    <t>Periférico Sur FI</t>
  </si>
  <si>
    <t>Playa del Carmen FI</t>
  </si>
  <si>
    <t>Puerto Vallarta FI</t>
  </si>
  <si>
    <t xml:space="preserve">Querétaro Centro Sur FI </t>
  </si>
  <si>
    <t>Querétaro FI</t>
  </si>
  <si>
    <t>San Cristóbal de las Casas FI</t>
  </si>
  <si>
    <t>San Luis Potosí Oriente FI</t>
  </si>
  <si>
    <t>The Explorean Celestum (Low Season)</t>
  </si>
  <si>
    <t xml:space="preserve">The Explorean Cozumel </t>
  </si>
  <si>
    <t>The Explorean Cozumel (High Season)</t>
  </si>
  <si>
    <t>The Explorean Cozumel (Low Season)</t>
  </si>
  <si>
    <t>The Explorean Kohunlich (High Season)</t>
  </si>
  <si>
    <t>Toluca Tollocan FI</t>
  </si>
  <si>
    <t>Torreón Galerías FI</t>
  </si>
  <si>
    <t>Tuxtla Gutiérrez FI</t>
  </si>
  <si>
    <t>ONE Acapulco Costera</t>
  </si>
  <si>
    <t>ONE Acapulco Diamante</t>
  </si>
  <si>
    <t>ONE Aguascalientes San Marcos</t>
  </si>
  <si>
    <t>ONE Ciudad del Carmen Concordia</t>
  </si>
  <si>
    <t>ONE Coatzacoalcos Forum</t>
  </si>
  <si>
    <t>One Canc¿n Centro</t>
  </si>
  <si>
    <t>ONE Culiacan Forum</t>
  </si>
  <si>
    <t>ONE Guadalajara Centro</t>
  </si>
  <si>
    <t>ONE Guadalajara Periferico Norte</t>
  </si>
  <si>
    <t>ONE Guadalajara Periferico Poniente</t>
  </si>
  <si>
    <t>ONE Guadalajara Tapatio</t>
  </si>
  <si>
    <t>ONE Irapuato</t>
  </si>
  <si>
    <t>ONE Leon Antares</t>
  </si>
  <si>
    <t>One Le¿n Polif¿rum</t>
  </si>
  <si>
    <t>ONE Monterrey Aeropuerto</t>
  </si>
  <si>
    <t>ONE Oaxaca</t>
  </si>
  <si>
    <t>ONE La Paz</t>
  </si>
  <si>
    <t>ONE Playa del Carmen</t>
  </si>
  <si>
    <t>ONE Puebla FINSA</t>
  </si>
  <si>
    <t>One Puebla Angelópolis Periferico</t>
  </si>
  <si>
    <t>ONE Puerto Vallarta Aeropuerto</t>
  </si>
  <si>
    <t>ONE Queretaro Aeropuerto</t>
  </si>
  <si>
    <t>ONE Saltillo Derramadero</t>
  </si>
  <si>
    <t>ONE Salina Cruz</t>
  </si>
  <si>
    <t>ONE Silao</t>
  </si>
  <si>
    <t>ONE Toluca Aeropuerto</t>
  </si>
  <si>
    <t>ONE Alameda</t>
  </si>
  <si>
    <t>ONE Ciudad de Mexico Patriotismo</t>
  </si>
  <si>
    <t>Live Aqua Boutique Resort Playa del Carmen</t>
  </si>
  <si>
    <t>The Explorean Kohunlich</t>
  </si>
  <si>
    <t>Fiesta Americana Acapulco Villas</t>
  </si>
  <si>
    <t>Fiesta Americana Cancun Villas</t>
  </si>
  <si>
    <t>Fiesta Americana Monterrey Pabellón M</t>
  </si>
  <si>
    <t>Fiesta Americana Villas Cabos</t>
  </si>
  <si>
    <t>Grand Fiesta Americana Veracruz</t>
  </si>
  <si>
    <t>Fiesta Americana Mexico Satelite</t>
  </si>
  <si>
    <t>Grand Fiesta Americana Puerto Vallarta All Inclusive</t>
  </si>
  <si>
    <t>Fiesta Inn Aeropuerto Cd. de Mexico</t>
  </si>
  <si>
    <t>Fiesta Inn Ciudad de Mexico Forum Buenavista</t>
  </si>
  <si>
    <t>Fiesta Inn Ciudad del Carmen Laguna de Terminos</t>
  </si>
  <si>
    <t>Fiesta Inn Culiacan</t>
  </si>
  <si>
    <t>Fiesta Inn Playa Del Carmen</t>
  </si>
  <si>
    <t>Fiesta Inn Puerto Vallarta Isla</t>
  </si>
  <si>
    <t>Fiesta Inn Queretaro centro</t>
  </si>
  <si>
    <t>Fiesta Inn San Luis Potosi Glorieta Juarez</t>
  </si>
  <si>
    <t>Fiesta Inn Tijuana Otay Aeropuerto</t>
  </si>
  <si>
    <t>Fiesta Inn Loft Irapuato</t>
  </si>
  <si>
    <t>Gamma Cuernavaca Puerta Parais</t>
  </si>
  <si>
    <t xml:space="preserve">U by Grand Fiesta Americana </t>
  </si>
  <si>
    <t>GFCU</t>
  </si>
  <si>
    <t>Gamma Guadalajara Centro Histo</t>
  </si>
  <si>
    <t>Gamma Boca del Rio Oliba</t>
  </si>
  <si>
    <t>GNBRO</t>
  </si>
  <si>
    <t>Gamma Morelia Beló</t>
  </si>
  <si>
    <t>Gamma Interlomas</t>
  </si>
  <si>
    <t>GXINT</t>
  </si>
  <si>
    <t>Live Aqua Urban Resort Mexico</t>
  </si>
  <si>
    <t>Live Aqua Beach Resort Cancun</t>
  </si>
  <si>
    <t>Live Aqua Urban Resort Monterrey</t>
  </si>
  <si>
    <t>The Explorean Celestun</t>
  </si>
  <si>
    <t>Fiesta Americana Puerto Vallarta</t>
  </si>
  <si>
    <t>Grand Fiesta Americana Coral Beach Cancun</t>
  </si>
  <si>
    <t>Fiesta Americana Condesa Cancun</t>
  </si>
  <si>
    <t>Fiesta Americana Cozumel Dive Resort</t>
  </si>
  <si>
    <t>Grand Fiesta Americana Guadalajara Country Club</t>
  </si>
  <si>
    <t>Grand Fiesta Americana Puebla</t>
  </si>
  <si>
    <t>Grand Fiesta Americana Los Cabos</t>
  </si>
  <si>
    <t>Fiesta Americana Hacienda Galindo Resort &amp; Spa</t>
  </si>
  <si>
    <t>Fiesta Americana Hacienda San Antonio El Puente Cuernavaca</t>
  </si>
  <si>
    <t>Reynosa FI</t>
  </si>
  <si>
    <t>FIREY</t>
  </si>
  <si>
    <t>Fiesta Americana Grand Los Cabos</t>
  </si>
  <si>
    <t>Fiesta Inn Morelia</t>
  </si>
  <si>
    <t>Gamma Ciudad Obregon de Fiesta Inn</t>
  </si>
  <si>
    <t>Gamma Leon Universidad de FI</t>
  </si>
  <si>
    <t>Grand FA Puerto Vallarta</t>
  </si>
  <si>
    <t>Gamma Veracruz Boca del Río</t>
  </si>
  <si>
    <t>Gamma Ciudad Juárez</t>
  </si>
  <si>
    <t>Gamma de Fiesta Inn Plaza Ixtapa</t>
  </si>
  <si>
    <t>Gamma de Fiesta Americana Xalapa Nubara</t>
  </si>
  <si>
    <t>Fiesta Inn Silao Aeropuerto del Bajio</t>
  </si>
  <si>
    <t>The Explorean Cozumel All Inclusive</t>
  </si>
  <si>
    <t>Fiesta Americana Ciudad de Mexico Satelite</t>
  </si>
  <si>
    <t>Gamma Tijuana Otay de Fiesta Inn</t>
  </si>
  <si>
    <t>Fiesta Inn Monterrey La Fe - Aeropuerto</t>
  </si>
  <si>
    <t>Fiesta Americana Condesa Cancun All Inclusive</t>
  </si>
  <si>
    <t>Gamma de Fiesta Inn Merida</t>
  </si>
  <si>
    <t>Fiesta Americana Cozumel</t>
  </si>
  <si>
    <t>Grand Fiesta Americana Coral Beach Cancun Resort &amp;</t>
  </si>
  <si>
    <t>Live Aqua Bosques - Mexico City</t>
  </si>
  <si>
    <t xml:space="preserve">Fiesta Inn Express Puebla </t>
  </si>
  <si>
    <t>Fiesta Inn Express Querétaro Constituyentes</t>
  </si>
  <si>
    <t>One Tuxtla Gutiérrez</t>
  </si>
  <si>
    <t>GMZTA</t>
  </si>
  <si>
    <t>One Puebla Angelópolis</t>
  </si>
  <si>
    <t>Tipo de Habitación</t>
  </si>
  <si>
    <t>Vigenciag</t>
  </si>
  <si>
    <t>Inicio</t>
  </si>
  <si>
    <t>Fin</t>
  </si>
  <si>
    <t>Siglas</t>
  </si>
  <si>
    <t>TARIFA 2020</t>
  </si>
  <si>
    <t>XK/XD</t>
  </si>
  <si>
    <t>Marca</t>
  </si>
  <si>
    <t>One</t>
  </si>
  <si>
    <t>One Tuxtla</t>
  </si>
  <si>
    <t>FI</t>
  </si>
  <si>
    <t>FIX</t>
  </si>
  <si>
    <t>G</t>
  </si>
  <si>
    <t>Fiesta Americana Ciudad de Mexico Viaducto</t>
  </si>
  <si>
    <t>Gamma Playa del Carmen</t>
  </si>
  <si>
    <t>Gamma Orizaba</t>
  </si>
  <si>
    <t>TARIFA AMEX CON 1 DESAYUNO 2018</t>
  </si>
  <si>
    <t>TARIFA AMEX CON 2 DESAYUNOS 2018</t>
  </si>
  <si>
    <t>DESAYUNO</t>
  </si>
  <si>
    <t>TARIFA BASE</t>
  </si>
  <si>
    <t>TARIFA 2020 Desglosada</t>
  </si>
  <si>
    <t>Sgl</t>
  </si>
  <si>
    <t>Dbl</t>
  </si>
  <si>
    <t>Tpl</t>
  </si>
  <si>
    <t>Entre Semana</t>
  </si>
  <si>
    <t>Fin de Semana</t>
  </si>
  <si>
    <t>Fiesta Inn &amp; Loft Cd. Del Carmen</t>
  </si>
  <si>
    <t>Entre semana</t>
  </si>
  <si>
    <t>GACCO</t>
  </si>
  <si>
    <t>Gamma Acapulco Copacabana</t>
  </si>
  <si>
    <t>GRAND FIESTA AMERICANA CORAL BEACH ALL INCLUSIVE</t>
  </si>
  <si>
    <t>Ocean View Suite</t>
  </si>
  <si>
    <t xml:space="preserve">Fiesta Inn Cuautitlan </t>
  </si>
  <si>
    <t>Fiesta inn Hermosillo</t>
  </si>
  <si>
    <t>CTLNA</t>
  </si>
  <si>
    <t>C</t>
  </si>
  <si>
    <t>Naay Tulum Curamoria</t>
  </si>
  <si>
    <t>IOH Mérida</t>
  </si>
  <si>
    <t>Tarifa 2021</t>
  </si>
  <si>
    <t>TARIFA 2021</t>
  </si>
  <si>
    <t>TARIFA 2021 Desglosada</t>
  </si>
  <si>
    <t>04/10/21-09/10/21</t>
  </si>
  <si>
    <t>BOD</t>
  </si>
  <si>
    <t>01/04/21-30/05/21</t>
  </si>
  <si>
    <t>20-23Mar</t>
  </si>
  <si>
    <t>20 Dic-03 Ene</t>
  </si>
  <si>
    <t>20 a 31 de marzo</t>
  </si>
  <si>
    <t>25/10/2021- 6/11/2021</t>
  </si>
  <si>
    <t>28/10/21-6/11/21</t>
  </si>
  <si>
    <t>GMRVB</t>
  </si>
  <si>
    <t>Gamma Morelia Vista Bella</t>
  </si>
  <si>
    <t>JK</t>
  </si>
  <si>
    <t>29 Oct-2 Nov / 28 Dic-03 Ene</t>
  </si>
  <si>
    <t>5, 6, 19 y 20 de marzo 2021</t>
  </si>
  <si>
    <t>PROPAI</t>
  </si>
  <si>
    <t>Impuesto</t>
  </si>
  <si>
    <t>N/A</t>
  </si>
  <si>
    <t>RSK/PSK/WSK</t>
  </si>
  <si>
    <t>SQ/SD</t>
  </si>
  <si>
    <t>LQ/LD</t>
  </si>
  <si>
    <t>TC $22</t>
  </si>
  <si>
    <t>COSTO MENORES</t>
  </si>
  <si>
    <t>Pesos</t>
  </si>
  <si>
    <t>Dólares</t>
  </si>
  <si>
    <t>CSMIR</t>
  </si>
  <si>
    <t>Ilo Rojo San Miguel de Allende</t>
  </si>
  <si>
    <t>JK/JD</t>
  </si>
  <si>
    <t>1CHNO</t>
  </si>
  <si>
    <t>**Tarifas en Dólares</t>
  </si>
  <si>
    <t>1SAAP</t>
  </si>
  <si>
    <t>One Saltillo Aeropuerto</t>
  </si>
  <si>
    <t>CQODP</t>
  </si>
  <si>
    <t>Curamoria Dos Patios Querétaro</t>
  </si>
  <si>
    <t>CQOCM</t>
  </si>
  <si>
    <t>Curamoria Casa de la Marquesa</t>
  </si>
  <si>
    <t>PST</t>
  </si>
  <si>
    <t>Gamma Santa Fe</t>
  </si>
  <si>
    <t>GXSFE</t>
  </si>
  <si>
    <t>XD/XK</t>
  </si>
  <si>
    <t>LD/LK</t>
  </si>
  <si>
    <t>SD/SK</t>
  </si>
  <si>
    <t>BSK</t>
  </si>
  <si>
    <t>SD/SI</t>
  </si>
  <si>
    <t>SQ/SK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</si>
</sst>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_-;\-* #,##0_-;_-* &quot;-&quot;??_-;_-@_-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MS Sans Serif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thick">
        <color indexed="64"/>
      </left>
      <right/>
      <top style="thin">
        <color indexed="8"/>
      </top>
      <bottom/>
      <diagonal/>
    </border>
    <border>
      <left/>
      <right/>
      <top style="thin">
        <color rgb="FF999999"/>
      </top>
      <bottom/>
      <diagonal/>
    </border>
    <border>
      <left style="medium">
        <color indexed="8"/>
      </left>
      <right/>
      <top style="thin">
        <color rgb="FF999999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7">
    <xf numFmtId="0" fontId="0" fillId="0" borderId="0" xfId="0"/>
    <xf numFmtId="0" fontId="0" fillId="2" borderId="0" xfId="0" applyFill="1"/>
    <xf numFmtId="166" fontId="0" fillId="2" borderId="0" xfId="1" applyNumberFormat="1" applyFont="1" applyFill="1" applyBorder="1" applyAlignment="1">
      <alignment horizontal="center" vertical="center"/>
    </xf>
    <xf numFmtId="0" fontId="10" fillId="0" borderId="0" xfId="0" applyFont="1" applyBorder="1"/>
    <xf numFmtId="0" fontId="11" fillId="5" borderId="9" xfId="0" applyFont="1" applyFill="1" applyBorder="1"/>
    <xf numFmtId="0" fontId="11" fillId="5" borderId="0" xfId="0" applyFont="1" applyFill="1" applyBorder="1"/>
    <xf numFmtId="0" fontId="12" fillId="6" borderId="10" xfId="0" applyFont="1" applyFill="1" applyBorder="1" applyAlignment="1">
      <alignment horizontal="left"/>
    </xf>
    <xf numFmtId="0" fontId="12" fillId="6" borderId="9" xfId="0" applyFont="1" applyFill="1" applyBorder="1" applyAlignment="1">
      <alignment horizontal="center"/>
    </xf>
    <xf numFmtId="0" fontId="0" fillId="0" borderId="11" xfId="0" applyBorder="1"/>
    <xf numFmtId="0" fontId="0" fillId="0" borderId="0" xfId="0" applyBorder="1"/>
    <xf numFmtId="166" fontId="0" fillId="0" borderId="12" xfId="1" applyNumberFormat="1" applyFont="1" applyBorder="1" applyAlignment="1">
      <alignment horizontal="center"/>
    </xf>
    <xf numFmtId="166" fontId="0" fillId="0" borderId="11" xfId="1" applyNumberFormat="1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1" fillId="2" borderId="4" xfId="1" applyNumberFormat="1" applyFont="1" applyFill="1" applyBorder="1"/>
    <xf numFmtId="166" fontId="13" fillId="2" borderId="0" xfId="1" applyNumberFormat="1" applyFont="1" applyFill="1" applyBorder="1" applyAlignment="1">
      <alignment horizontal="center"/>
    </xf>
    <xf numFmtId="166" fontId="1" fillId="4" borderId="4" xfId="1" applyNumberFormat="1" applyFont="1" applyFill="1" applyBorder="1"/>
    <xf numFmtId="166" fontId="13" fillId="4" borderId="0" xfId="1" applyNumberFormat="1" applyFont="1" applyFill="1" applyBorder="1" applyAlignment="1">
      <alignment horizontal="center"/>
    </xf>
    <xf numFmtId="166" fontId="1" fillId="2" borderId="7" xfId="1" applyNumberFormat="1" applyFont="1" applyFill="1" applyBorder="1"/>
    <xf numFmtId="166" fontId="13" fillId="2" borderId="6" xfId="1" applyNumberFormat="1" applyFont="1" applyFill="1" applyBorder="1" applyAlignment="1">
      <alignment horizontal="center"/>
    </xf>
    <xf numFmtId="0" fontId="1" fillId="2" borderId="0" xfId="0" applyFont="1" applyFill="1"/>
    <xf numFmtId="0" fontId="0" fillId="2" borderId="0" xfId="0" applyFont="1" applyFill="1"/>
    <xf numFmtId="0" fontId="12" fillId="6" borderId="0" xfId="0" applyFont="1" applyFill="1" applyBorder="1" applyAlignment="1">
      <alignment horizontal="left"/>
    </xf>
    <xf numFmtId="0" fontId="0" fillId="2" borderId="5" xfId="0" applyFill="1" applyBorder="1"/>
    <xf numFmtId="166" fontId="0" fillId="8" borderId="0" xfId="1" applyNumberFormat="1" applyFont="1" applyFill="1" applyBorder="1" applyAlignment="1">
      <alignment horizontal="center" vertical="center"/>
    </xf>
    <xf numFmtId="0" fontId="0" fillId="8" borderId="5" xfId="0" applyFill="1" applyBorder="1"/>
    <xf numFmtId="166" fontId="0" fillId="2" borderId="0" xfId="0" applyNumberFormat="1" applyFill="1"/>
    <xf numFmtId="164" fontId="0" fillId="2" borderId="0" xfId="4" applyFont="1" applyFill="1"/>
    <xf numFmtId="166" fontId="5" fillId="2" borderId="5" xfId="0" applyNumberFormat="1" applyFont="1" applyFill="1" applyBorder="1" applyAlignment="1">
      <alignment vertical="center"/>
    </xf>
    <xf numFmtId="166" fontId="0" fillId="2" borderId="2" xfId="1" applyNumberFormat="1" applyFont="1" applyFill="1" applyBorder="1" applyAlignment="1">
      <alignment horizontal="center" vertical="center"/>
    </xf>
    <xf numFmtId="0" fontId="0" fillId="2" borderId="3" xfId="0" applyFill="1" applyBorder="1"/>
    <xf numFmtId="0" fontId="13" fillId="8" borderId="4" xfId="0" applyFont="1" applyFill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15" fontId="4" fillId="2" borderId="6" xfId="0" quotePrefix="1" applyNumberFormat="1" applyFont="1" applyFill="1" applyBorder="1" applyAlignment="1" applyProtection="1">
      <alignment horizontal="center" vertical="center"/>
      <protection locked="0"/>
    </xf>
    <xf numFmtId="166" fontId="0" fillId="2" borderId="6" xfId="1" applyNumberFormat="1" applyFont="1" applyFill="1" applyBorder="1" applyAlignment="1">
      <alignment horizontal="center" vertical="center"/>
    </xf>
    <xf numFmtId="0" fontId="0" fillId="2" borderId="8" xfId="0" applyFill="1" applyBorder="1"/>
    <xf numFmtId="15" fontId="5" fillId="2" borderId="6" xfId="0" applyNumberFormat="1" applyFont="1" applyFill="1" applyBorder="1" applyAlignment="1">
      <alignment horizontal="center" vertical="center"/>
    </xf>
    <xf numFmtId="166" fontId="5" fillId="2" borderId="6" xfId="0" applyNumberFormat="1" applyFont="1" applyFill="1" applyBorder="1" applyAlignment="1">
      <alignment vertical="center"/>
    </xf>
    <xf numFmtId="166" fontId="5" fillId="2" borderId="8" xfId="0" applyNumberFormat="1" applyFont="1" applyFill="1" applyBorder="1" applyAlignment="1">
      <alignment vertical="center"/>
    </xf>
    <xf numFmtId="165" fontId="0" fillId="2" borderId="0" xfId="0" applyNumberFormat="1" applyFill="1"/>
    <xf numFmtId="0" fontId="5" fillId="2" borderId="6" xfId="0" applyFont="1" applyFill="1" applyBorder="1" applyAlignment="1">
      <alignment horizontal="center" vertical="center"/>
    </xf>
    <xf numFmtId="1" fontId="9" fillId="3" borderId="4" xfId="2" applyNumberFormat="1" applyFont="1" applyFill="1" applyBorder="1" applyAlignment="1">
      <alignment horizontal="center" vertical="center" wrapText="1"/>
    </xf>
    <xf numFmtId="166" fontId="5" fillId="2" borderId="4" xfId="0" applyNumberFormat="1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1" fontId="9" fillId="10" borderId="4" xfId="2" applyNumberFormat="1" applyFont="1" applyFill="1" applyBorder="1" applyAlignment="1">
      <alignment horizontal="center" vertical="center" wrapText="1"/>
    </xf>
    <xf numFmtId="166" fontId="5" fillId="8" borderId="4" xfId="0" applyNumberFormat="1" applyFont="1" applyFill="1" applyBorder="1" applyAlignment="1">
      <alignment vertical="center"/>
    </xf>
    <xf numFmtId="166" fontId="5" fillId="8" borderId="5" xfId="0" applyNumberFormat="1" applyFont="1" applyFill="1" applyBorder="1" applyAlignment="1">
      <alignment vertical="center"/>
    </xf>
    <xf numFmtId="166" fontId="5" fillId="2" borderId="7" xfId="0" applyNumberFormat="1" applyFont="1" applyFill="1" applyBorder="1" applyAlignment="1">
      <alignment vertical="center"/>
    </xf>
    <xf numFmtId="1" fontId="9" fillId="3" borderId="22" xfId="2" applyNumberFormat="1" applyFont="1" applyFill="1" applyBorder="1" applyAlignment="1">
      <alignment horizontal="center" vertical="center" wrapText="1"/>
    </xf>
    <xf numFmtId="166" fontId="5" fillId="8" borderId="22" xfId="0" applyNumberFormat="1" applyFont="1" applyFill="1" applyBorder="1" applyAlignment="1">
      <alignment vertical="center"/>
    </xf>
    <xf numFmtId="166" fontId="5" fillId="2" borderId="22" xfId="0" applyNumberFormat="1" applyFont="1" applyFill="1" applyBorder="1" applyAlignment="1">
      <alignment vertical="center"/>
    </xf>
    <xf numFmtId="166" fontId="5" fillId="2" borderId="23" xfId="0" applyNumberFormat="1" applyFont="1" applyFill="1" applyBorder="1" applyAlignment="1">
      <alignment vertical="center"/>
    </xf>
    <xf numFmtId="1" fontId="9" fillId="10" borderId="22" xfId="2" applyNumberFormat="1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8" borderId="5" xfId="1" applyNumberFormat="1" applyFont="1" applyFill="1" applyBorder="1" applyAlignment="1">
      <alignment horizont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15" fontId="0" fillId="2" borderId="2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15" fontId="4" fillId="8" borderId="0" xfId="0" quotePrefix="1" applyNumberFormat="1" applyFont="1" applyFill="1" applyAlignment="1" applyProtection="1">
      <alignment horizontal="center" vertical="center"/>
      <protection locked="0"/>
    </xf>
    <xf numFmtId="0" fontId="0" fillId="2" borderId="0" xfId="0" applyFill="1" applyAlignment="1">
      <alignment horizontal="center" vertical="center"/>
    </xf>
    <xf numFmtId="15" fontId="4" fillId="2" borderId="0" xfId="0" quotePrefix="1" applyNumberFormat="1" applyFont="1" applyFill="1" applyAlignment="1" applyProtection="1">
      <alignment horizontal="center" vertical="center"/>
      <protection locked="0"/>
    </xf>
    <xf numFmtId="0" fontId="0" fillId="2" borderId="4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2" fillId="3" borderId="0" xfId="2" applyFont="1" applyFill="1" applyAlignment="1">
      <alignment horizontal="center" vertical="center" wrapText="1"/>
    </xf>
    <xf numFmtId="1" fontId="0" fillId="2" borderId="0" xfId="0" applyNumberFormat="1" applyFill="1"/>
    <xf numFmtId="0" fontId="9" fillId="3" borderId="0" xfId="2" applyFont="1" applyFill="1" applyAlignment="1">
      <alignment horizontal="center" vertical="center" wrapText="1"/>
    </xf>
    <xf numFmtId="1" fontId="9" fillId="3" borderId="0" xfId="2" applyNumberFormat="1" applyFont="1" applyFill="1" applyAlignment="1">
      <alignment horizontal="center" vertical="center" wrapText="1"/>
    </xf>
    <xf numFmtId="1" fontId="9" fillId="9" borderId="0" xfId="2" applyNumberFormat="1" applyFont="1" applyFill="1" applyAlignment="1">
      <alignment horizontal="center" vertical="center" wrapText="1"/>
    </xf>
    <xf numFmtId="1" fontId="9" fillId="10" borderId="0" xfId="2" applyNumberFormat="1" applyFont="1" applyFill="1" applyAlignment="1">
      <alignment horizontal="center" vertical="center" wrapText="1"/>
    </xf>
    <xf numFmtId="1" fontId="9" fillId="11" borderId="0" xfId="2" applyNumberFormat="1" applyFont="1" applyFill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15" fontId="5" fillId="8" borderId="2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166" fontId="5" fillId="8" borderId="0" xfId="0" applyNumberFormat="1" applyFont="1" applyFill="1" applyAlignment="1">
      <alignment vertical="center"/>
    </xf>
    <xf numFmtId="166" fontId="5" fillId="8" borderId="1" xfId="0" applyNumberFormat="1" applyFont="1" applyFill="1" applyBorder="1" applyAlignment="1">
      <alignment vertical="center"/>
    </xf>
    <xf numFmtId="166" fontId="5" fillId="8" borderId="2" xfId="0" applyNumberFormat="1" applyFont="1" applyFill="1" applyBorder="1" applyAlignment="1">
      <alignment vertical="center"/>
    </xf>
    <xf numFmtId="166" fontId="5" fillId="8" borderId="3" xfId="0" applyNumberFormat="1" applyFont="1" applyFill="1" applyBorder="1" applyAlignment="1">
      <alignment vertical="center"/>
    </xf>
    <xf numFmtId="0" fontId="5" fillId="8" borderId="0" xfId="0" applyFont="1" applyFill="1" applyAlignment="1">
      <alignment horizontal="center" vertical="center"/>
    </xf>
    <xf numFmtId="15" fontId="5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5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166" fontId="5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166" fontId="5" fillId="8" borderId="4" xfId="0" applyNumberFormat="1" applyFont="1" applyFill="1" applyBorder="1" applyAlignment="1">
      <alignment horizontal="center" vertical="center"/>
    </xf>
    <xf numFmtId="166" fontId="5" fillId="8" borderId="0" xfId="0" applyNumberFormat="1" applyFont="1" applyFill="1" applyAlignment="1">
      <alignment horizontal="center" vertical="center"/>
    </xf>
    <xf numFmtId="166" fontId="5" fillId="8" borderId="5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" borderId="0" xfId="0" applyFill="1"/>
    <xf numFmtId="0" fontId="13" fillId="2" borderId="0" xfId="0" applyFont="1" applyFill="1"/>
    <xf numFmtId="0" fontId="6" fillId="8" borderId="20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6" fillId="0" borderId="13" xfId="0" applyFont="1" applyBorder="1"/>
    <xf numFmtId="2" fontId="6" fillId="0" borderId="14" xfId="0" applyNumberFormat="1" applyFont="1" applyBorder="1" applyAlignment="1">
      <alignment horizontal="center"/>
    </xf>
    <xf numFmtId="1" fontId="6" fillId="0" borderId="13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0" fontId="6" fillId="2" borderId="13" xfId="0" applyFont="1" applyFill="1" applyBorder="1"/>
    <xf numFmtId="1" fontId="6" fillId="2" borderId="13" xfId="0" applyNumberFormat="1" applyFont="1" applyFill="1" applyBorder="1" applyAlignment="1">
      <alignment horizontal="center"/>
    </xf>
    <xf numFmtId="1" fontId="6" fillId="2" borderId="15" xfId="0" applyNumberFormat="1" applyFont="1" applyFill="1" applyBorder="1" applyAlignment="1">
      <alignment horizontal="center"/>
    </xf>
    <xf numFmtId="0" fontId="6" fillId="2" borderId="18" xfId="0" applyFont="1" applyFill="1" applyBorder="1"/>
    <xf numFmtId="2" fontId="6" fillId="2" borderId="19" xfId="0" applyNumberFormat="1" applyFont="1" applyFill="1" applyBorder="1" applyAlignment="1">
      <alignment horizontal="center"/>
    </xf>
    <xf numFmtId="1" fontId="6" fillId="2" borderId="18" xfId="0" applyNumberFormat="1" applyFont="1" applyFill="1" applyBorder="1" applyAlignment="1">
      <alignment horizontal="center"/>
    </xf>
    <xf numFmtId="1" fontId="6" fillId="2" borderId="21" xfId="0" applyNumberFormat="1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 vertical="center"/>
    </xf>
    <xf numFmtId="167" fontId="6" fillId="2" borderId="14" xfId="0" applyNumberFormat="1" applyFont="1" applyFill="1" applyBorder="1" applyAlignment="1">
      <alignment horizontal="center"/>
    </xf>
    <xf numFmtId="167" fontId="6" fillId="0" borderId="14" xfId="0" applyNumberFormat="1" applyFont="1" applyBorder="1" applyAlignment="1">
      <alignment horizontal="center"/>
    </xf>
    <xf numFmtId="167" fontId="6" fillId="2" borderId="19" xfId="0" applyNumberFormat="1" applyFont="1" applyFill="1" applyBorder="1" applyAlignment="1">
      <alignment horizontal="center"/>
    </xf>
    <xf numFmtId="0" fontId="0" fillId="2" borderId="13" xfId="0" applyFill="1" applyBorder="1"/>
    <xf numFmtId="0" fontId="0" fillId="2" borderId="15" xfId="0" applyFill="1" applyBorder="1"/>
    <xf numFmtId="0" fontId="0" fillId="2" borderId="14" xfId="0" applyFill="1" applyBorder="1"/>
    <xf numFmtId="2" fontId="6" fillId="0" borderId="15" xfId="0" applyNumberFormat="1" applyFont="1" applyBorder="1" applyAlignment="1">
      <alignment horizontal="center"/>
    </xf>
    <xf numFmtId="2" fontId="0" fillId="2" borderId="14" xfId="0" applyNumberFormat="1" applyFill="1" applyBorder="1"/>
    <xf numFmtId="2" fontId="6" fillId="2" borderId="15" xfId="0" applyNumberFormat="1" applyFont="1" applyFill="1" applyBorder="1" applyAlignment="1">
      <alignment horizontal="center"/>
    </xf>
    <xf numFmtId="2" fontId="6" fillId="2" borderId="21" xfId="0" applyNumberFormat="1" applyFont="1" applyFill="1" applyBorder="1" applyAlignment="1">
      <alignment horizontal="center"/>
    </xf>
    <xf numFmtId="2" fontId="0" fillId="2" borderId="19" xfId="0" applyNumberFormat="1" applyFill="1" applyBorder="1"/>
    <xf numFmtId="0" fontId="13" fillId="2" borderId="7" xfId="0" applyFont="1" applyFill="1" applyBorder="1" applyAlignment="1">
      <alignment vertical="center"/>
    </xf>
    <xf numFmtId="0" fontId="13" fillId="2" borderId="6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0" xfId="0" applyFill="1" applyBorder="1" applyAlignment="1">
      <alignment horizontal="center" vertical="center"/>
    </xf>
    <xf numFmtId="15" fontId="4" fillId="8" borderId="0" xfId="0" quotePrefix="1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15" fontId="4" fillId="2" borderId="0" xfId="0" quotePrefix="1" applyNumberFormat="1" applyFont="1" applyFill="1" applyBorder="1" applyAlignment="1" applyProtection="1">
      <alignment horizontal="center" vertical="center"/>
      <protection locked="0"/>
    </xf>
    <xf numFmtId="0" fontId="13" fillId="2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2" fillId="3" borderId="0" xfId="2" applyFont="1" applyFill="1" applyBorder="1" applyAlignment="1">
      <alignment horizontal="center" vertical="center" wrapText="1"/>
    </xf>
    <xf numFmtId="0" fontId="0" fillId="12" borderId="0" xfId="0" applyFill="1"/>
    <xf numFmtId="0" fontId="1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5" fontId="4" fillId="0" borderId="0" xfId="0" quotePrefix="1" applyNumberFormat="1" applyFont="1" applyFill="1" applyBorder="1" applyAlignment="1" applyProtection="1">
      <alignment horizontal="center" vertical="center"/>
      <protection locked="0"/>
    </xf>
    <xf numFmtId="166" fontId="0" fillId="0" borderId="0" xfId="1" applyNumberFormat="1" applyFont="1" applyFill="1" applyBorder="1" applyAlignment="1">
      <alignment horizontal="center" vertical="center"/>
    </xf>
    <xf numFmtId="0" fontId="13" fillId="13" borderId="4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13" borderId="4" xfId="0" applyFill="1" applyBorder="1" applyAlignment="1">
      <alignment vertical="center"/>
    </xf>
    <xf numFmtId="0" fontId="13" fillId="14" borderId="4" xfId="0" applyFont="1" applyFill="1" applyBorder="1" applyAlignment="1">
      <alignment vertical="center"/>
    </xf>
    <xf numFmtId="0" fontId="2" fillId="3" borderId="0" xfId="2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3" fillId="12" borderId="4" xfId="0" applyFont="1" applyFill="1" applyBorder="1" applyAlignment="1">
      <alignment vertical="center"/>
    </xf>
    <xf numFmtId="0" fontId="13" fillId="8" borderId="7" xfId="0" applyFont="1" applyFill="1" applyBorder="1" applyAlignment="1">
      <alignment vertical="center"/>
    </xf>
    <xf numFmtId="0" fontId="13" fillId="8" borderId="6" xfId="0" applyFont="1" applyFill="1" applyBorder="1" applyAlignment="1">
      <alignment vertical="center"/>
    </xf>
    <xf numFmtId="0" fontId="0" fillId="8" borderId="6" xfId="0" applyFill="1" applyBorder="1" applyAlignment="1">
      <alignment horizontal="center" vertical="center"/>
    </xf>
    <xf numFmtId="15" fontId="4" fillId="8" borderId="6" xfId="0" quotePrefix="1" applyNumberFormat="1" applyFont="1" applyFill="1" applyBorder="1" applyAlignment="1" applyProtection="1">
      <alignment horizontal="center" vertical="center"/>
      <protection locked="0"/>
    </xf>
    <xf numFmtId="166" fontId="0" fillId="8" borderId="6" xfId="1" applyNumberFormat="1" applyFont="1" applyFill="1" applyBorder="1" applyAlignment="1">
      <alignment horizontal="center" vertical="center"/>
    </xf>
    <xf numFmtId="0" fontId="0" fillId="8" borderId="8" xfId="0" applyFill="1" applyBorder="1"/>
    <xf numFmtId="0" fontId="2" fillId="3" borderId="3" xfId="2" applyFont="1" applyFill="1" applyBorder="1" applyAlignment="1">
      <alignment horizontal="center" vertical="center" wrapText="1"/>
    </xf>
    <xf numFmtId="0" fontId="2" fillId="3" borderId="5" xfId="2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 wrapText="1"/>
    </xf>
    <xf numFmtId="0" fontId="2" fillId="3" borderId="0" xfId="2" applyFont="1" applyFill="1" applyBorder="1" applyAlignment="1">
      <alignment horizontal="center" vertical="center" wrapText="1"/>
    </xf>
    <xf numFmtId="1" fontId="2" fillId="3" borderId="2" xfId="2" applyNumberFormat="1" applyFont="1" applyFill="1" applyBorder="1" applyAlignment="1">
      <alignment horizontal="center" vertical="center" wrapText="1"/>
    </xf>
    <xf numFmtId="1" fontId="2" fillId="3" borderId="6" xfId="2" applyNumberFormat="1" applyFont="1" applyFill="1" applyBorder="1" applyAlignment="1">
      <alignment horizontal="center" vertical="center" wrapText="1"/>
    </xf>
    <xf numFmtId="1" fontId="2" fillId="3" borderId="0" xfId="2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 wrapText="1"/>
    </xf>
    <xf numFmtId="0" fontId="9" fillId="3" borderId="0" xfId="2" applyFont="1" applyFill="1" applyAlignment="1">
      <alignment horizontal="center" vertical="center" wrapText="1"/>
    </xf>
    <xf numFmtId="0" fontId="9" fillId="3" borderId="1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3" xfId="2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1" fontId="9" fillId="3" borderId="1" xfId="2" applyNumberFormat="1" applyFont="1" applyFill="1" applyBorder="1" applyAlignment="1">
      <alignment horizontal="center" vertical="center" wrapText="1"/>
    </xf>
    <xf numFmtId="1" fontId="9" fillId="3" borderId="2" xfId="2" applyNumberFormat="1" applyFont="1" applyFill="1" applyBorder="1" applyAlignment="1">
      <alignment horizontal="center" vertical="center" wrapText="1"/>
    </xf>
    <xf numFmtId="1" fontId="9" fillId="3" borderId="16" xfId="2" applyNumberFormat="1" applyFont="1" applyFill="1" applyBorder="1" applyAlignment="1">
      <alignment horizontal="center" vertical="center" wrapText="1"/>
    </xf>
    <xf numFmtId="1" fontId="9" fillId="9" borderId="2" xfId="2" applyNumberFormat="1" applyFont="1" applyFill="1" applyBorder="1" applyAlignment="1">
      <alignment horizontal="center" vertical="center" wrapText="1"/>
    </xf>
    <xf numFmtId="1" fontId="9" fillId="10" borderId="1" xfId="2" applyNumberFormat="1" applyFont="1" applyFill="1" applyBorder="1" applyAlignment="1">
      <alignment horizontal="center" vertical="center" wrapText="1"/>
    </xf>
    <xf numFmtId="1" fontId="9" fillId="10" borderId="2" xfId="2" applyNumberFormat="1" applyFont="1" applyFill="1" applyBorder="1" applyAlignment="1">
      <alignment horizontal="center" vertical="center" wrapText="1"/>
    </xf>
    <xf numFmtId="1" fontId="9" fillId="10" borderId="16" xfId="2" applyNumberFormat="1" applyFont="1" applyFill="1" applyBorder="1" applyAlignment="1">
      <alignment horizontal="center" vertical="center" wrapText="1"/>
    </xf>
    <xf numFmtId="1" fontId="9" fillId="11" borderId="2" xfId="2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6" fillId="2" borderId="2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8" borderId="4" xfId="2" applyFont="1" applyFill="1" applyBorder="1" applyAlignment="1">
      <alignment horizontal="center" vertical="center"/>
    </xf>
    <xf numFmtId="0" fontId="7" fillId="8" borderId="0" xfId="2" applyFont="1" applyFill="1" applyAlignment="1">
      <alignment horizontal="center" vertical="center"/>
    </xf>
    <xf numFmtId="0" fontId="7" fillId="2" borderId="4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7" fillId="2" borderId="0" xfId="2" applyFont="1" applyFill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2" fillId="3" borderId="0" xfId="2" applyFont="1" applyFill="1" applyAlignment="1">
      <alignment horizontal="center" vertical="center" wrapText="1"/>
    </xf>
    <xf numFmtId="1" fontId="2" fillId="3" borderId="0" xfId="2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10" fillId="7" borderId="1" xfId="1" applyNumberFormat="1" applyFont="1" applyFill="1" applyBorder="1" applyAlignment="1">
      <alignment horizontal="center" vertical="center" wrapText="1"/>
    </xf>
    <xf numFmtId="166" fontId="10" fillId="7" borderId="4" xfId="1" applyNumberFormat="1" applyFont="1" applyFill="1" applyBorder="1" applyAlignment="1">
      <alignment horizontal="center" vertical="center" wrapText="1"/>
    </xf>
    <xf numFmtId="166" fontId="10" fillId="7" borderId="2" xfId="1" applyNumberFormat="1" applyFont="1" applyFill="1" applyBorder="1" applyAlignment="1">
      <alignment horizontal="center" vertical="center" wrapText="1"/>
    </xf>
    <xf numFmtId="166" fontId="10" fillId="7" borderId="0" xfId="1" applyNumberFormat="1" applyFont="1" applyFill="1" applyBorder="1" applyAlignment="1">
      <alignment horizontal="center" vertical="center" wrapText="1"/>
    </xf>
  </cellXfs>
  <cellStyles count="8">
    <cellStyle name="Comma" xfId="1" builtinId="3"/>
    <cellStyle name="Comma 2" xfId="5" xr:uid="{72DD1AB0-CAAB-4ECD-BDD8-BB8A8F71AAFA}"/>
    <cellStyle name="Currency" xfId="4" builtinId="4"/>
    <cellStyle name="Currency 2" xfId="7" xr:uid="{83AB018B-075A-4BF8-B465-8282DB67EDAB}"/>
    <cellStyle name="Currency 2 2" xfId="3" xr:uid="{7BA573B7-6C70-478F-BE9B-9DD9030A2B0A}"/>
    <cellStyle name="Currency 2 2 2" xfId="6" xr:uid="{351F65AC-49D2-4210-8D53-DE4518F97ADC}"/>
    <cellStyle name="Normal" xfId="0" builtinId="0"/>
    <cellStyle name="Normal_Hoja1" xfId="2" xr:uid="{C4416216-A696-46CB-B551-ADC89D7CC9B9}"/>
  </cellStyles>
  <dxfs count="65"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11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6.bin"/><Relationship Id="rId10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5.bin"/><Relationship Id="rId9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4F4A-8403-4D74-8327-76775944D44B}">
  <dimension ref="B1:K56"/>
  <sheetViews>
    <sheetView workbookViewId="0">
      <pane ySplit="3" topLeftCell="A39" activePane="bottomLeft" state="frozen"/>
      <selection activeCell="D13" sqref="D13"/>
      <selection pane="bottomLeft" activeCell="B18" sqref="B18"/>
    </sheetView>
  </sheetViews>
  <sheetFormatPr defaultColWidth="9.44140625" defaultRowHeight="14.4" x14ac:dyDescent="0.3"/>
  <cols>
    <col min="1" max="1" width="9.44140625" style="1"/>
    <col min="2" max="2" width="10.109375" style="99" bestFit="1" customWidth="1"/>
    <col min="3" max="3" width="36.5546875" style="1" customWidth="1"/>
    <col min="4" max="4" width="10.44140625" style="1" customWidth="1"/>
    <col min="5" max="5" width="25.44140625" style="1" customWidth="1"/>
    <col min="6" max="6" width="13.33203125" style="1" customWidth="1"/>
    <col min="7" max="7" width="12.44140625" style="1" customWidth="1"/>
    <col min="8" max="8" width="13.5546875" style="1" customWidth="1"/>
    <col min="9" max="9" width="9.5546875" style="1" customWidth="1"/>
    <col min="10" max="10" width="16.6640625" style="1" customWidth="1"/>
    <col min="11" max="11" width="21.5546875" style="1" bestFit="1" customWidth="1"/>
    <col min="12" max="16384" width="9.44140625" style="1"/>
  </cols>
  <sheetData>
    <row r="1" spans="2:11" ht="15" thickBot="1" x14ac:dyDescent="0.35"/>
    <row r="2" spans="2:11" x14ac:dyDescent="0.3">
      <c r="B2" s="166" t="s">
        <v>855</v>
      </c>
      <c r="C2" s="164" t="s">
        <v>215</v>
      </c>
      <c r="D2" s="164" t="s">
        <v>858</v>
      </c>
      <c r="E2" s="168" t="s">
        <v>216</v>
      </c>
      <c r="F2" s="168" t="s">
        <v>852</v>
      </c>
      <c r="G2" s="168"/>
      <c r="H2" s="168" t="s">
        <v>851</v>
      </c>
      <c r="I2" s="170" t="s">
        <v>7</v>
      </c>
      <c r="J2" s="170" t="s">
        <v>889</v>
      </c>
      <c r="K2" s="162" t="s">
        <v>6</v>
      </c>
    </row>
    <row r="3" spans="2:11" ht="14.25" customHeight="1" thickBot="1" x14ac:dyDescent="0.35">
      <c r="B3" s="167"/>
      <c r="C3" s="165"/>
      <c r="D3" s="165"/>
      <c r="E3" s="169"/>
      <c r="F3" s="148" t="s">
        <v>853</v>
      </c>
      <c r="G3" s="148" t="s">
        <v>854</v>
      </c>
      <c r="H3" s="169"/>
      <c r="I3" s="171"/>
      <c r="J3" s="172"/>
      <c r="K3" s="163"/>
    </row>
    <row r="4" spans="2:11" x14ac:dyDescent="0.3">
      <c r="B4" s="129" t="s">
        <v>220</v>
      </c>
      <c r="C4" s="57" t="s">
        <v>221</v>
      </c>
      <c r="D4" s="57" t="s">
        <v>859</v>
      </c>
      <c r="E4" s="58" t="s">
        <v>22</v>
      </c>
      <c r="F4" s="59">
        <v>44197</v>
      </c>
      <c r="G4" s="59">
        <v>44620</v>
      </c>
      <c r="H4" s="58" t="s">
        <v>207</v>
      </c>
      <c r="I4" s="29">
        <v>3</v>
      </c>
      <c r="J4" s="29">
        <v>846</v>
      </c>
      <c r="K4" s="30"/>
    </row>
    <row r="5" spans="2:11" x14ac:dyDescent="0.3">
      <c r="B5" s="65" t="s">
        <v>298</v>
      </c>
      <c r="C5" s="130" t="s">
        <v>299</v>
      </c>
      <c r="D5" s="130" t="s">
        <v>859</v>
      </c>
      <c r="E5" s="131" t="s">
        <v>875</v>
      </c>
      <c r="F5" s="132">
        <v>44197</v>
      </c>
      <c r="G5" s="132">
        <v>44620</v>
      </c>
      <c r="H5" s="131" t="s">
        <v>207</v>
      </c>
      <c r="I5" s="24">
        <v>4</v>
      </c>
      <c r="J5" s="24">
        <v>846</v>
      </c>
      <c r="K5" s="25"/>
    </row>
    <row r="6" spans="2:11" x14ac:dyDescent="0.3">
      <c r="B6" s="65" t="s">
        <v>298</v>
      </c>
      <c r="C6" s="130" t="s">
        <v>299</v>
      </c>
      <c r="D6" s="130" t="s">
        <v>859</v>
      </c>
      <c r="E6" s="131" t="s">
        <v>876</v>
      </c>
      <c r="F6" s="132">
        <v>44197</v>
      </c>
      <c r="G6" s="132">
        <v>44620</v>
      </c>
      <c r="H6" s="131" t="s">
        <v>207</v>
      </c>
      <c r="I6" s="24">
        <v>3</v>
      </c>
      <c r="J6" s="24">
        <v>1400</v>
      </c>
      <c r="K6" s="25"/>
    </row>
    <row r="7" spans="2:11" x14ac:dyDescent="0.3">
      <c r="B7" s="64" t="s">
        <v>222</v>
      </c>
      <c r="C7" s="133" t="s">
        <v>439</v>
      </c>
      <c r="D7" s="133" t="s">
        <v>859</v>
      </c>
      <c r="E7" s="134" t="s">
        <v>22</v>
      </c>
      <c r="F7" s="135">
        <v>44197</v>
      </c>
      <c r="G7" s="135">
        <v>44620</v>
      </c>
      <c r="H7" s="134" t="s">
        <v>207</v>
      </c>
      <c r="I7" s="2">
        <v>3</v>
      </c>
      <c r="J7" s="2">
        <v>502</v>
      </c>
      <c r="K7" s="23"/>
    </row>
    <row r="8" spans="2:11" x14ac:dyDescent="0.3">
      <c r="B8" s="65" t="s">
        <v>224</v>
      </c>
      <c r="C8" s="130" t="s">
        <v>225</v>
      </c>
      <c r="D8" s="130" t="s">
        <v>859</v>
      </c>
      <c r="E8" s="131" t="s">
        <v>22</v>
      </c>
      <c r="F8" s="132">
        <v>44197</v>
      </c>
      <c r="G8" s="132">
        <v>44620</v>
      </c>
      <c r="H8" s="131" t="s">
        <v>207</v>
      </c>
      <c r="I8" s="24">
        <v>3</v>
      </c>
      <c r="J8" s="24">
        <v>600</v>
      </c>
      <c r="K8" s="25"/>
    </row>
    <row r="9" spans="2:11" x14ac:dyDescent="0.3">
      <c r="B9" s="64" t="s">
        <v>226</v>
      </c>
      <c r="C9" s="133" t="s">
        <v>227</v>
      </c>
      <c r="D9" s="133" t="s">
        <v>859</v>
      </c>
      <c r="E9" s="134" t="s">
        <v>22</v>
      </c>
      <c r="F9" s="135">
        <v>44197</v>
      </c>
      <c r="G9" s="135">
        <v>44620</v>
      </c>
      <c r="H9" s="134" t="s">
        <v>207</v>
      </c>
      <c r="I9" s="2">
        <v>3</v>
      </c>
      <c r="J9" s="2">
        <v>693</v>
      </c>
      <c r="K9" s="23"/>
    </row>
    <row r="10" spans="2:11" x14ac:dyDescent="0.3">
      <c r="B10" s="65" t="s">
        <v>291</v>
      </c>
      <c r="C10" s="130" t="s">
        <v>718</v>
      </c>
      <c r="D10" s="130" t="s">
        <v>859</v>
      </c>
      <c r="E10" s="131" t="s">
        <v>22</v>
      </c>
      <c r="F10" s="132">
        <v>44197</v>
      </c>
      <c r="G10" s="132">
        <v>44620</v>
      </c>
      <c r="H10" s="131" t="s">
        <v>207</v>
      </c>
      <c r="I10" s="24">
        <v>3</v>
      </c>
      <c r="J10" s="24">
        <v>846</v>
      </c>
      <c r="K10" s="25"/>
    </row>
    <row r="11" spans="2:11" s="99" customFormat="1" x14ac:dyDescent="0.3">
      <c r="B11" s="145" t="s">
        <v>918</v>
      </c>
      <c r="C11" s="133" t="s">
        <v>719</v>
      </c>
      <c r="D11" s="133" t="s">
        <v>859</v>
      </c>
      <c r="E11" s="134" t="s">
        <v>22</v>
      </c>
      <c r="F11" s="135">
        <v>44197</v>
      </c>
      <c r="G11" s="135">
        <v>44620</v>
      </c>
      <c r="H11" s="134" t="s">
        <v>207</v>
      </c>
      <c r="I11" s="2">
        <v>3</v>
      </c>
      <c r="J11" s="2">
        <v>846</v>
      </c>
      <c r="K11" s="23"/>
    </row>
    <row r="12" spans="2:11" x14ac:dyDescent="0.3">
      <c r="B12" s="65" t="s">
        <v>230</v>
      </c>
      <c r="C12" s="130" t="s">
        <v>231</v>
      </c>
      <c r="D12" s="130" t="s">
        <v>859</v>
      </c>
      <c r="E12" s="131" t="s">
        <v>22</v>
      </c>
      <c r="F12" s="132">
        <v>44197</v>
      </c>
      <c r="G12" s="132">
        <v>44620</v>
      </c>
      <c r="H12" s="131" t="s">
        <v>207</v>
      </c>
      <c r="I12" s="24">
        <v>3</v>
      </c>
      <c r="J12" s="24">
        <v>720</v>
      </c>
      <c r="K12" s="25"/>
    </row>
    <row r="13" spans="2:11" x14ac:dyDescent="0.3">
      <c r="B13" s="64" t="s">
        <v>234</v>
      </c>
      <c r="C13" s="133" t="s">
        <v>235</v>
      </c>
      <c r="D13" s="133" t="s">
        <v>859</v>
      </c>
      <c r="E13" s="134" t="s">
        <v>22</v>
      </c>
      <c r="F13" s="135">
        <v>44197</v>
      </c>
      <c r="G13" s="135">
        <v>44620</v>
      </c>
      <c r="H13" s="134" t="s">
        <v>207</v>
      </c>
      <c r="I13" s="2">
        <v>3</v>
      </c>
      <c r="J13" s="2">
        <v>846</v>
      </c>
      <c r="K13" s="23"/>
    </row>
    <row r="14" spans="2:11" x14ac:dyDescent="0.3">
      <c r="B14" s="146" t="s">
        <v>236</v>
      </c>
      <c r="C14" s="130" t="s">
        <v>237</v>
      </c>
      <c r="D14" s="130" t="s">
        <v>859</v>
      </c>
      <c r="E14" s="131" t="s">
        <v>22</v>
      </c>
      <c r="F14" s="132">
        <v>44197</v>
      </c>
      <c r="G14" s="132">
        <v>44620</v>
      </c>
      <c r="H14" s="131" t="s">
        <v>207</v>
      </c>
      <c r="I14" s="24">
        <v>3</v>
      </c>
      <c r="J14" s="24">
        <v>750</v>
      </c>
      <c r="K14" s="25"/>
    </row>
    <row r="15" spans="2:11" x14ac:dyDescent="0.3">
      <c r="B15" s="64" t="s">
        <v>232</v>
      </c>
      <c r="C15" s="133" t="s">
        <v>233</v>
      </c>
      <c r="D15" s="133" t="s">
        <v>859</v>
      </c>
      <c r="E15" s="134" t="s">
        <v>875</v>
      </c>
      <c r="F15" s="135">
        <v>44197</v>
      </c>
      <c r="G15" s="135">
        <v>44620</v>
      </c>
      <c r="H15" s="134" t="s">
        <v>207</v>
      </c>
      <c r="I15" s="2">
        <v>4</v>
      </c>
      <c r="J15" s="2">
        <v>846</v>
      </c>
      <c r="K15" s="23"/>
    </row>
    <row r="16" spans="2:11" x14ac:dyDescent="0.3">
      <c r="B16" s="64" t="s">
        <v>232</v>
      </c>
      <c r="C16" s="133" t="s">
        <v>233</v>
      </c>
      <c r="D16" s="133" t="s">
        <v>859</v>
      </c>
      <c r="E16" s="134" t="s">
        <v>876</v>
      </c>
      <c r="F16" s="135">
        <v>44197</v>
      </c>
      <c r="G16" s="135">
        <v>44620</v>
      </c>
      <c r="H16" s="134" t="s">
        <v>207</v>
      </c>
      <c r="I16" s="2">
        <v>3</v>
      </c>
      <c r="J16" s="2">
        <v>1400</v>
      </c>
      <c r="K16" s="23"/>
    </row>
    <row r="17" spans="2:11" x14ac:dyDescent="0.3">
      <c r="B17" s="65" t="s">
        <v>282</v>
      </c>
      <c r="C17" s="130" t="s">
        <v>723</v>
      </c>
      <c r="D17" s="130" t="s">
        <v>859</v>
      </c>
      <c r="E17" s="131" t="s">
        <v>22</v>
      </c>
      <c r="F17" s="132">
        <v>44197</v>
      </c>
      <c r="G17" s="132">
        <v>44620</v>
      </c>
      <c r="H17" s="131" t="s">
        <v>207</v>
      </c>
      <c r="I17" s="24">
        <v>3</v>
      </c>
      <c r="J17" s="24">
        <v>846</v>
      </c>
      <c r="K17" s="25"/>
    </row>
    <row r="18" spans="2:11" x14ac:dyDescent="0.3">
      <c r="B18" s="146" t="s">
        <v>238</v>
      </c>
      <c r="C18" s="133" t="s">
        <v>239</v>
      </c>
      <c r="D18" s="133" t="s">
        <v>859</v>
      </c>
      <c r="E18" s="134" t="s">
        <v>22</v>
      </c>
      <c r="F18" s="135">
        <v>44197</v>
      </c>
      <c r="G18" s="135">
        <v>44620</v>
      </c>
      <c r="H18" s="134" t="s">
        <v>207</v>
      </c>
      <c r="I18" s="2">
        <v>3</v>
      </c>
      <c r="J18" s="2">
        <v>760</v>
      </c>
      <c r="K18" s="23"/>
    </row>
    <row r="19" spans="2:11" x14ac:dyDescent="0.3">
      <c r="B19" s="65" t="s">
        <v>287</v>
      </c>
      <c r="C19" s="130" t="s">
        <v>288</v>
      </c>
      <c r="D19" s="130" t="s">
        <v>859</v>
      </c>
      <c r="E19" s="131" t="s">
        <v>22</v>
      </c>
      <c r="F19" s="132">
        <v>44197</v>
      </c>
      <c r="G19" s="132">
        <v>44620</v>
      </c>
      <c r="H19" s="131" t="s">
        <v>207</v>
      </c>
      <c r="I19" s="24">
        <v>3</v>
      </c>
      <c r="J19" s="24">
        <v>756</v>
      </c>
      <c r="K19" s="25"/>
    </row>
    <row r="20" spans="2:11" x14ac:dyDescent="0.3">
      <c r="B20" s="64" t="s">
        <v>240</v>
      </c>
      <c r="C20" s="133" t="s">
        <v>241</v>
      </c>
      <c r="D20" s="133" t="s">
        <v>859</v>
      </c>
      <c r="E20" s="134" t="s">
        <v>22</v>
      </c>
      <c r="F20" s="135">
        <v>44197</v>
      </c>
      <c r="G20" s="135">
        <v>44620</v>
      </c>
      <c r="H20" s="134" t="s">
        <v>207</v>
      </c>
      <c r="I20" s="2">
        <v>3</v>
      </c>
      <c r="J20" s="2">
        <v>756</v>
      </c>
      <c r="K20" s="23"/>
    </row>
    <row r="21" spans="2:11" x14ac:dyDescent="0.3">
      <c r="B21" s="65" t="s">
        <v>242</v>
      </c>
      <c r="C21" s="130" t="s">
        <v>724</v>
      </c>
      <c r="D21" s="130" t="s">
        <v>859</v>
      </c>
      <c r="E21" s="131" t="s">
        <v>22</v>
      </c>
      <c r="F21" s="132">
        <v>44197</v>
      </c>
      <c r="G21" s="132">
        <v>44620</v>
      </c>
      <c r="H21" s="131" t="s">
        <v>207</v>
      </c>
      <c r="I21" s="24">
        <v>3</v>
      </c>
      <c r="J21" s="24">
        <v>599</v>
      </c>
      <c r="K21" s="25"/>
    </row>
    <row r="22" spans="2:11" x14ac:dyDescent="0.3">
      <c r="B22" s="64" t="s">
        <v>243</v>
      </c>
      <c r="C22" s="133" t="s">
        <v>244</v>
      </c>
      <c r="D22" s="133" t="s">
        <v>859</v>
      </c>
      <c r="E22" s="134" t="s">
        <v>22</v>
      </c>
      <c r="F22" s="135">
        <v>44197</v>
      </c>
      <c r="G22" s="135">
        <v>44620</v>
      </c>
      <c r="H22" s="134" t="s">
        <v>207</v>
      </c>
      <c r="I22" s="2">
        <v>3</v>
      </c>
      <c r="J22" s="2">
        <v>756</v>
      </c>
      <c r="K22" s="23"/>
    </row>
    <row r="23" spans="2:11" x14ac:dyDescent="0.3">
      <c r="B23" s="146" t="s">
        <v>302</v>
      </c>
      <c r="C23" s="130" t="s">
        <v>303</v>
      </c>
      <c r="D23" s="130" t="s">
        <v>859</v>
      </c>
      <c r="E23" s="131" t="s">
        <v>22</v>
      </c>
      <c r="F23" s="132">
        <v>44197</v>
      </c>
      <c r="G23" s="132">
        <v>44620</v>
      </c>
      <c r="H23" s="131" t="s">
        <v>207</v>
      </c>
      <c r="I23" s="24">
        <v>3</v>
      </c>
      <c r="J23" s="24">
        <v>700</v>
      </c>
      <c r="K23" s="25"/>
    </row>
    <row r="24" spans="2:11" x14ac:dyDescent="0.3">
      <c r="B24" s="64" t="s">
        <v>247</v>
      </c>
      <c r="C24" s="133" t="s">
        <v>248</v>
      </c>
      <c r="D24" s="133" t="s">
        <v>859</v>
      </c>
      <c r="E24" s="134" t="s">
        <v>22</v>
      </c>
      <c r="F24" s="135">
        <v>44197</v>
      </c>
      <c r="G24" s="135">
        <v>44620</v>
      </c>
      <c r="H24" s="134" t="s">
        <v>207</v>
      </c>
      <c r="I24" s="2">
        <v>3</v>
      </c>
      <c r="J24" s="2">
        <v>600</v>
      </c>
      <c r="K24" s="23"/>
    </row>
    <row r="25" spans="2:11" x14ac:dyDescent="0.3">
      <c r="B25" s="65" t="s">
        <v>289</v>
      </c>
      <c r="C25" s="130" t="s">
        <v>729</v>
      </c>
      <c r="D25" s="130" t="s">
        <v>859</v>
      </c>
      <c r="E25" s="131" t="s">
        <v>22</v>
      </c>
      <c r="F25" s="132">
        <v>44197</v>
      </c>
      <c r="G25" s="132">
        <v>44620</v>
      </c>
      <c r="H25" s="131" t="s">
        <v>207</v>
      </c>
      <c r="I25" s="24">
        <v>3</v>
      </c>
      <c r="J25" s="24">
        <v>627.30000000000007</v>
      </c>
      <c r="K25" s="25"/>
    </row>
    <row r="26" spans="2:11" x14ac:dyDescent="0.3">
      <c r="B26" s="64" t="s">
        <v>249</v>
      </c>
      <c r="C26" s="133" t="s">
        <v>730</v>
      </c>
      <c r="D26" s="133" t="s">
        <v>859</v>
      </c>
      <c r="E26" s="134" t="s">
        <v>22</v>
      </c>
      <c r="F26" s="135">
        <v>44197</v>
      </c>
      <c r="G26" s="135">
        <v>44620</v>
      </c>
      <c r="H26" s="134" t="s">
        <v>207</v>
      </c>
      <c r="I26" s="2">
        <v>3</v>
      </c>
      <c r="J26" s="2">
        <v>627.30000000000007</v>
      </c>
      <c r="K26" s="23"/>
    </row>
    <row r="27" spans="2:11" x14ac:dyDescent="0.3">
      <c r="B27" s="65" t="s">
        <v>251</v>
      </c>
      <c r="C27" s="130" t="s">
        <v>252</v>
      </c>
      <c r="D27" s="130" t="s">
        <v>859</v>
      </c>
      <c r="E27" s="131" t="s">
        <v>22</v>
      </c>
      <c r="F27" s="132">
        <v>44197</v>
      </c>
      <c r="G27" s="132">
        <v>44620</v>
      </c>
      <c r="H27" s="131" t="s">
        <v>207</v>
      </c>
      <c r="I27" s="24">
        <v>3</v>
      </c>
      <c r="J27" s="24">
        <v>800</v>
      </c>
      <c r="K27" s="25"/>
    </row>
    <row r="28" spans="2:11" x14ac:dyDescent="0.3">
      <c r="B28" s="64" t="s">
        <v>253</v>
      </c>
      <c r="C28" s="133" t="s">
        <v>254</v>
      </c>
      <c r="D28" s="133" t="s">
        <v>859</v>
      </c>
      <c r="E28" s="134" t="s">
        <v>22</v>
      </c>
      <c r="F28" s="135">
        <v>44197</v>
      </c>
      <c r="G28" s="135">
        <v>44620</v>
      </c>
      <c r="H28" s="134" t="s">
        <v>207</v>
      </c>
      <c r="I28" s="2">
        <v>3</v>
      </c>
      <c r="J28" s="2">
        <v>890</v>
      </c>
      <c r="K28" s="23"/>
    </row>
    <row r="29" spans="2:11" x14ac:dyDescent="0.3">
      <c r="B29" s="65" t="s">
        <v>296</v>
      </c>
      <c r="C29" s="130" t="s">
        <v>444</v>
      </c>
      <c r="D29" s="130" t="s">
        <v>859</v>
      </c>
      <c r="E29" s="131" t="s">
        <v>22</v>
      </c>
      <c r="F29" s="132">
        <v>44197</v>
      </c>
      <c r="G29" s="132">
        <v>44620</v>
      </c>
      <c r="H29" s="131" t="s">
        <v>207</v>
      </c>
      <c r="I29" s="24">
        <v>3</v>
      </c>
      <c r="J29" s="24">
        <v>1050</v>
      </c>
      <c r="K29" s="25"/>
    </row>
    <row r="30" spans="2:11" x14ac:dyDescent="0.3">
      <c r="B30" s="146" t="s">
        <v>285</v>
      </c>
      <c r="C30" s="133" t="s">
        <v>286</v>
      </c>
      <c r="D30" s="133" t="s">
        <v>859</v>
      </c>
      <c r="E30" s="134" t="s">
        <v>22</v>
      </c>
      <c r="F30" s="135">
        <v>44197</v>
      </c>
      <c r="G30" s="135">
        <v>44620</v>
      </c>
      <c r="H30" s="134" t="s">
        <v>207</v>
      </c>
      <c r="I30" s="2">
        <v>3</v>
      </c>
      <c r="J30" s="2">
        <v>700</v>
      </c>
      <c r="K30" s="23"/>
    </row>
    <row r="31" spans="2:11" x14ac:dyDescent="0.3">
      <c r="B31" s="65" t="s">
        <v>255</v>
      </c>
      <c r="C31" s="130" t="s">
        <v>256</v>
      </c>
      <c r="D31" s="130" t="s">
        <v>859</v>
      </c>
      <c r="E31" s="131" t="s">
        <v>22</v>
      </c>
      <c r="F31" s="132">
        <v>44197</v>
      </c>
      <c r="G31" s="132">
        <v>44620</v>
      </c>
      <c r="H31" s="131" t="s">
        <v>207</v>
      </c>
      <c r="I31" s="24">
        <v>3</v>
      </c>
      <c r="J31" s="24">
        <v>720</v>
      </c>
      <c r="K31" s="25"/>
    </row>
    <row r="32" spans="2:11" x14ac:dyDescent="0.3">
      <c r="B32" s="64" t="s">
        <v>257</v>
      </c>
      <c r="C32" s="133" t="s">
        <v>258</v>
      </c>
      <c r="D32" s="133" t="s">
        <v>859</v>
      </c>
      <c r="E32" s="134" t="s">
        <v>22</v>
      </c>
      <c r="F32" s="135">
        <v>44197</v>
      </c>
      <c r="G32" s="135">
        <v>44620</v>
      </c>
      <c r="H32" s="134" t="s">
        <v>207</v>
      </c>
      <c r="I32" s="2">
        <v>3</v>
      </c>
      <c r="J32" s="2">
        <v>846</v>
      </c>
      <c r="K32" s="23"/>
    </row>
    <row r="33" spans="2:11" x14ac:dyDescent="0.3">
      <c r="B33" s="65" t="s">
        <v>259</v>
      </c>
      <c r="C33" s="130" t="s">
        <v>447</v>
      </c>
      <c r="D33" s="130" t="s">
        <v>859</v>
      </c>
      <c r="E33" s="131" t="s">
        <v>22</v>
      </c>
      <c r="F33" s="132">
        <v>44197</v>
      </c>
      <c r="G33" s="132">
        <v>44620</v>
      </c>
      <c r="H33" s="131" t="s">
        <v>207</v>
      </c>
      <c r="I33" s="24">
        <v>3</v>
      </c>
      <c r="J33" s="24">
        <v>945</v>
      </c>
      <c r="K33" s="25"/>
    </row>
    <row r="34" spans="2:11" x14ac:dyDescent="0.3">
      <c r="B34" s="64" t="s">
        <v>260</v>
      </c>
      <c r="C34" s="133" t="s">
        <v>448</v>
      </c>
      <c r="D34" s="133" t="s">
        <v>859</v>
      </c>
      <c r="E34" s="134" t="s">
        <v>22</v>
      </c>
      <c r="F34" s="135">
        <v>44197</v>
      </c>
      <c r="G34" s="135">
        <v>44620</v>
      </c>
      <c r="H34" s="134" t="s">
        <v>207</v>
      </c>
      <c r="I34" s="2">
        <v>3</v>
      </c>
      <c r="J34" s="2">
        <v>627.30000000000007</v>
      </c>
      <c r="K34" s="23"/>
    </row>
    <row r="35" spans="2:11" x14ac:dyDescent="0.3">
      <c r="B35" s="65" t="s">
        <v>300</v>
      </c>
      <c r="C35" s="130" t="s">
        <v>301</v>
      </c>
      <c r="D35" s="130" t="s">
        <v>859</v>
      </c>
      <c r="E35" s="131" t="s">
        <v>22</v>
      </c>
      <c r="F35" s="132">
        <v>44197</v>
      </c>
      <c r="G35" s="132">
        <v>44620</v>
      </c>
      <c r="H35" s="131" t="s">
        <v>207</v>
      </c>
      <c r="I35" s="24">
        <v>3</v>
      </c>
      <c r="J35" s="24">
        <v>627.30000000000007</v>
      </c>
      <c r="K35" s="25"/>
    </row>
    <row r="36" spans="2:11" x14ac:dyDescent="0.3">
      <c r="B36" s="64" t="s">
        <v>293</v>
      </c>
      <c r="C36" s="133" t="s">
        <v>294</v>
      </c>
      <c r="D36" s="133" t="s">
        <v>859</v>
      </c>
      <c r="E36" s="134" t="s">
        <v>22</v>
      </c>
      <c r="F36" s="135">
        <v>44197</v>
      </c>
      <c r="G36" s="135">
        <v>44620</v>
      </c>
      <c r="H36" s="134" t="s">
        <v>207</v>
      </c>
      <c r="I36" s="2">
        <v>3</v>
      </c>
      <c r="J36" s="2">
        <v>627.30000000000007</v>
      </c>
      <c r="K36" s="23"/>
    </row>
    <row r="37" spans="2:11" x14ac:dyDescent="0.3">
      <c r="B37" s="65" t="s">
        <v>261</v>
      </c>
      <c r="C37" s="130" t="s">
        <v>262</v>
      </c>
      <c r="D37" s="130" t="s">
        <v>859</v>
      </c>
      <c r="E37" s="131" t="s">
        <v>22</v>
      </c>
      <c r="F37" s="132">
        <v>44197</v>
      </c>
      <c r="G37" s="132">
        <v>44620</v>
      </c>
      <c r="H37" s="131" t="s">
        <v>207</v>
      </c>
      <c r="I37" s="24">
        <v>3</v>
      </c>
      <c r="J37" s="24">
        <v>945</v>
      </c>
      <c r="K37" s="25"/>
    </row>
    <row r="38" spans="2:11" x14ac:dyDescent="0.3">
      <c r="B38" s="64" t="s">
        <v>263</v>
      </c>
      <c r="C38" s="133" t="s">
        <v>451</v>
      </c>
      <c r="D38" s="133" t="s">
        <v>859</v>
      </c>
      <c r="E38" s="134" t="s">
        <v>22</v>
      </c>
      <c r="F38" s="135">
        <v>44197</v>
      </c>
      <c r="G38" s="135">
        <v>44620</v>
      </c>
      <c r="H38" s="134" t="s">
        <v>207</v>
      </c>
      <c r="I38" s="2">
        <v>3</v>
      </c>
      <c r="J38" s="2">
        <v>738</v>
      </c>
      <c r="K38" s="23"/>
    </row>
    <row r="39" spans="2:11" x14ac:dyDescent="0.3">
      <c r="B39" s="65" t="s">
        <v>264</v>
      </c>
      <c r="C39" s="130" t="s">
        <v>452</v>
      </c>
      <c r="D39" s="130" t="s">
        <v>859</v>
      </c>
      <c r="E39" s="131" t="s">
        <v>22</v>
      </c>
      <c r="F39" s="132">
        <v>44197</v>
      </c>
      <c r="G39" s="132">
        <v>44620</v>
      </c>
      <c r="H39" s="131" t="s">
        <v>207</v>
      </c>
      <c r="I39" s="24">
        <v>3</v>
      </c>
      <c r="J39" s="24">
        <v>760</v>
      </c>
      <c r="K39" s="25"/>
    </row>
    <row r="40" spans="2:11" x14ac:dyDescent="0.3">
      <c r="B40" s="64" t="s">
        <v>265</v>
      </c>
      <c r="C40" s="133" t="s">
        <v>453</v>
      </c>
      <c r="D40" s="133" t="s">
        <v>859</v>
      </c>
      <c r="E40" s="134" t="s">
        <v>22</v>
      </c>
      <c r="F40" s="135">
        <v>44197</v>
      </c>
      <c r="G40" s="135">
        <v>44620</v>
      </c>
      <c r="H40" s="134" t="s">
        <v>207</v>
      </c>
      <c r="I40" s="2">
        <v>3</v>
      </c>
      <c r="J40" s="2">
        <v>684</v>
      </c>
      <c r="K40" s="23"/>
    </row>
    <row r="41" spans="2:11" x14ac:dyDescent="0.3">
      <c r="B41" s="65" t="s">
        <v>268</v>
      </c>
      <c r="C41" s="130" t="s">
        <v>455</v>
      </c>
      <c r="D41" s="130" t="s">
        <v>859</v>
      </c>
      <c r="E41" s="131" t="s">
        <v>22</v>
      </c>
      <c r="F41" s="132">
        <v>44197</v>
      </c>
      <c r="G41" s="132">
        <v>44620</v>
      </c>
      <c r="H41" s="131" t="s">
        <v>207</v>
      </c>
      <c r="I41" s="24">
        <v>3</v>
      </c>
      <c r="J41" s="24">
        <v>693</v>
      </c>
      <c r="K41" s="25"/>
    </row>
    <row r="42" spans="2:11" s="99" customFormat="1" x14ac:dyDescent="0.3">
      <c r="B42" s="152" t="s">
        <v>920</v>
      </c>
      <c r="C42" s="133" t="s">
        <v>921</v>
      </c>
      <c r="D42" s="133" t="s">
        <v>859</v>
      </c>
      <c r="E42" s="134" t="s">
        <v>22</v>
      </c>
      <c r="F42" s="135">
        <v>44197</v>
      </c>
      <c r="G42" s="135">
        <v>44620</v>
      </c>
      <c r="H42" s="134" t="s">
        <v>207</v>
      </c>
      <c r="I42" s="2">
        <v>3</v>
      </c>
      <c r="J42" s="2">
        <v>1056</v>
      </c>
      <c r="K42" s="23"/>
    </row>
    <row r="43" spans="2:11" x14ac:dyDescent="0.3">
      <c r="B43" s="65" t="s">
        <v>269</v>
      </c>
      <c r="C43" s="130" t="s">
        <v>270</v>
      </c>
      <c r="D43" s="130" t="s">
        <v>859</v>
      </c>
      <c r="E43" s="131" t="s">
        <v>22</v>
      </c>
      <c r="F43" s="132">
        <v>44197</v>
      </c>
      <c r="G43" s="132">
        <v>44620</v>
      </c>
      <c r="H43" s="131" t="s">
        <v>207</v>
      </c>
      <c r="I43" s="24">
        <v>3</v>
      </c>
      <c r="J43" s="24">
        <v>693</v>
      </c>
      <c r="K43" s="25"/>
    </row>
    <row r="44" spans="2:11" x14ac:dyDescent="0.3">
      <c r="B44" s="64" t="s">
        <v>271</v>
      </c>
      <c r="C44" s="133" t="s">
        <v>272</v>
      </c>
      <c r="D44" s="133" t="s">
        <v>859</v>
      </c>
      <c r="E44" s="134" t="s">
        <v>22</v>
      </c>
      <c r="F44" s="135">
        <v>44197</v>
      </c>
      <c r="G44" s="135">
        <v>44620</v>
      </c>
      <c r="H44" s="134" t="s">
        <v>207</v>
      </c>
      <c r="I44" s="2">
        <v>3</v>
      </c>
      <c r="J44" s="2">
        <v>627.30000000000007</v>
      </c>
      <c r="K44" s="23"/>
    </row>
    <row r="45" spans="2:11" x14ac:dyDescent="0.3">
      <c r="B45" s="65" t="s">
        <v>273</v>
      </c>
      <c r="C45" s="130" t="s">
        <v>738</v>
      </c>
      <c r="D45" s="130" t="s">
        <v>859</v>
      </c>
      <c r="E45" s="131" t="s">
        <v>22</v>
      </c>
      <c r="F45" s="132">
        <v>44197</v>
      </c>
      <c r="G45" s="132">
        <v>44620</v>
      </c>
      <c r="H45" s="131" t="s">
        <v>207</v>
      </c>
      <c r="I45" s="24">
        <v>3</v>
      </c>
      <c r="J45" s="24">
        <v>700</v>
      </c>
      <c r="K45" s="25"/>
    </row>
    <row r="46" spans="2:11" x14ac:dyDescent="0.3">
      <c r="B46" s="64" t="s">
        <v>306</v>
      </c>
      <c r="C46" s="133" t="s">
        <v>307</v>
      </c>
      <c r="D46" s="133" t="s">
        <v>859</v>
      </c>
      <c r="E46" s="134" t="s">
        <v>22</v>
      </c>
      <c r="F46" s="135">
        <v>44197</v>
      </c>
      <c r="G46" s="135">
        <v>44620</v>
      </c>
      <c r="H46" s="134" t="s">
        <v>207</v>
      </c>
      <c r="I46" s="2">
        <v>3</v>
      </c>
      <c r="J46" s="2">
        <v>650</v>
      </c>
      <c r="K46" s="23"/>
    </row>
    <row r="47" spans="2:11" x14ac:dyDescent="0.3">
      <c r="B47" s="65" t="s">
        <v>305</v>
      </c>
      <c r="C47" s="130" t="s">
        <v>457</v>
      </c>
      <c r="D47" s="130" t="s">
        <v>859</v>
      </c>
      <c r="E47" s="131" t="s">
        <v>22</v>
      </c>
      <c r="F47" s="132">
        <v>44197</v>
      </c>
      <c r="G47" s="132">
        <v>44620</v>
      </c>
      <c r="H47" s="131" t="s">
        <v>207</v>
      </c>
      <c r="I47" s="24">
        <v>3</v>
      </c>
      <c r="J47" s="24">
        <v>1215</v>
      </c>
      <c r="K47" s="25"/>
    </row>
    <row r="48" spans="2:11" x14ac:dyDescent="0.3">
      <c r="B48" s="64" t="s">
        <v>274</v>
      </c>
      <c r="C48" s="133" t="s">
        <v>458</v>
      </c>
      <c r="D48" s="133" t="s">
        <v>859</v>
      </c>
      <c r="E48" s="134" t="s">
        <v>22</v>
      </c>
      <c r="F48" s="135">
        <v>44197</v>
      </c>
      <c r="G48" s="135">
        <v>44620</v>
      </c>
      <c r="H48" s="134" t="s">
        <v>207</v>
      </c>
      <c r="I48" s="2">
        <v>3</v>
      </c>
      <c r="J48" s="2">
        <v>627.30000000000007</v>
      </c>
      <c r="K48" s="23"/>
    </row>
    <row r="49" spans="2:11" x14ac:dyDescent="0.3">
      <c r="B49" s="65" t="s">
        <v>304</v>
      </c>
      <c r="C49" s="130" t="s">
        <v>860</v>
      </c>
      <c r="D49" s="130" t="s">
        <v>859</v>
      </c>
      <c r="E49" s="131" t="s">
        <v>22</v>
      </c>
      <c r="F49" s="132">
        <v>44197</v>
      </c>
      <c r="G49" s="132">
        <v>44620</v>
      </c>
      <c r="H49" s="131" t="s">
        <v>207</v>
      </c>
      <c r="I49" s="24">
        <v>3</v>
      </c>
      <c r="J49" s="24">
        <v>641</v>
      </c>
      <c r="K49" s="25"/>
    </row>
    <row r="50" spans="2:11" x14ac:dyDescent="0.3">
      <c r="B50" s="64" t="s">
        <v>278</v>
      </c>
      <c r="C50" s="133" t="s">
        <v>459</v>
      </c>
      <c r="D50" s="133" t="s">
        <v>859</v>
      </c>
      <c r="E50" s="134" t="s">
        <v>22</v>
      </c>
      <c r="F50" s="135">
        <v>44197</v>
      </c>
      <c r="G50" s="135">
        <v>44620</v>
      </c>
      <c r="H50" s="134" t="s">
        <v>207</v>
      </c>
      <c r="I50" s="2">
        <v>3</v>
      </c>
      <c r="J50" s="2">
        <v>800</v>
      </c>
      <c r="K50" s="23"/>
    </row>
    <row r="51" spans="2:11" x14ac:dyDescent="0.3">
      <c r="B51" s="65" t="s">
        <v>276</v>
      </c>
      <c r="C51" s="130" t="s">
        <v>277</v>
      </c>
      <c r="D51" s="130" t="s">
        <v>859</v>
      </c>
      <c r="E51" s="131" t="s">
        <v>22</v>
      </c>
      <c r="F51" s="132">
        <v>44197</v>
      </c>
      <c r="G51" s="132">
        <v>44620</v>
      </c>
      <c r="H51" s="131" t="s">
        <v>207</v>
      </c>
      <c r="I51" s="24">
        <v>3</v>
      </c>
      <c r="J51" s="24">
        <v>693</v>
      </c>
      <c r="K51" s="25"/>
    </row>
    <row r="52" spans="2:11" x14ac:dyDescent="0.3">
      <c r="B52" s="64" t="s">
        <v>279</v>
      </c>
      <c r="C52" s="133" t="s">
        <v>440</v>
      </c>
      <c r="D52" s="133" t="s">
        <v>859</v>
      </c>
      <c r="E52" s="134" t="s">
        <v>22</v>
      </c>
      <c r="F52" s="135">
        <v>44197</v>
      </c>
      <c r="G52" s="135">
        <v>44620</v>
      </c>
      <c r="H52" s="134" t="s">
        <v>207</v>
      </c>
      <c r="I52" s="2">
        <v>3</v>
      </c>
      <c r="J52" s="2">
        <v>882</v>
      </c>
      <c r="K52" s="23"/>
    </row>
    <row r="53" spans="2:11" x14ac:dyDescent="0.3">
      <c r="B53" s="65" t="s">
        <v>284</v>
      </c>
      <c r="C53" s="130" t="s">
        <v>442</v>
      </c>
      <c r="D53" s="130" t="s">
        <v>859</v>
      </c>
      <c r="E53" s="131" t="s">
        <v>22</v>
      </c>
      <c r="F53" s="132">
        <v>44197</v>
      </c>
      <c r="G53" s="132">
        <v>44620</v>
      </c>
      <c r="H53" s="131" t="s">
        <v>207</v>
      </c>
      <c r="I53" s="24">
        <v>3</v>
      </c>
      <c r="J53" s="24">
        <v>846</v>
      </c>
      <c r="K53" s="25"/>
    </row>
    <row r="54" spans="2:11" x14ac:dyDescent="0.3">
      <c r="B54" s="64" t="s">
        <v>280</v>
      </c>
      <c r="C54" s="133" t="s">
        <v>721</v>
      </c>
      <c r="D54" s="133" t="s">
        <v>859</v>
      </c>
      <c r="E54" s="134" t="s">
        <v>22</v>
      </c>
      <c r="F54" s="135">
        <v>44197</v>
      </c>
      <c r="G54" s="135">
        <v>44620</v>
      </c>
      <c r="H54" s="134" t="s">
        <v>207</v>
      </c>
      <c r="I54" s="2">
        <v>3</v>
      </c>
      <c r="J54" s="2">
        <v>793.80000000000007</v>
      </c>
      <c r="K54" s="23"/>
    </row>
    <row r="55" spans="2:11" x14ac:dyDescent="0.3">
      <c r="B55" s="65" t="s">
        <v>295</v>
      </c>
      <c r="C55" s="130" t="s">
        <v>720</v>
      </c>
      <c r="D55" s="130" t="s">
        <v>859</v>
      </c>
      <c r="E55" s="131" t="s">
        <v>22</v>
      </c>
      <c r="F55" s="132">
        <v>44197</v>
      </c>
      <c r="G55" s="132">
        <v>44620</v>
      </c>
      <c r="H55" s="131" t="s">
        <v>207</v>
      </c>
      <c r="I55" s="24">
        <v>3</v>
      </c>
      <c r="J55" s="24">
        <v>641</v>
      </c>
      <c r="K55" s="25"/>
    </row>
    <row r="56" spans="2:11" ht="15" thickBot="1" x14ac:dyDescent="0.35">
      <c r="B56" s="150" t="s">
        <v>281</v>
      </c>
      <c r="C56" s="151" t="s">
        <v>446</v>
      </c>
      <c r="D56" s="151" t="s">
        <v>859</v>
      </c>
      <c r="E56" s="149" t="s">
        <v>22</v>
      </c>
      <c r="F56" s="33">
        <v>44197</v>
      </c>
      <c r="G56" s="33">
        <v>44620</v>
      </c>
      <c r="H56" s="149" t="s">
        <v>207</v>
      </c>
      <c r="I56" s="34">
        <v>3</v>
      </c>
      <c r="J56" s="34">
        <v>855</v>
      </c>
      <c r="K56" s="35"/>
    </row>
  </sheetData>
  <autoFilter ref="B2:K56" xr:uid="{6CB92CE4-A97D-462B-A155-40A993BB7672}">
    <filterColumn colId="4" showButton="0"/>
  </autoFilter>
  <mergeCells count="9">
    <mergeCell ref="K2:K3"/>
    <mergeCell ref="D2:D3"/>
    <mergeCell ref="B2:B3"/>
    <mergeCell ref="E2:E3"/>
    <mergeCell ref="F2:G2"/>
    <mergeCell ref="H2:H3"/>
    <mergeCell ref="I2:I3"/>
    <mergeCell ref="C2:C3"/>
    <mergeCell ref="J2:J3"/>
  </mergeCells>
  <conditionalFormatting sqref="C4:D4">
    <cfRule type="cellIs" dxfId="64" priority="18" operator="lessThan">
      <formula>0</formula>
    </cfRule>
  </conditionalFormatting>
  <conditionalFormatting sqref="C7:D7 C9:D9">
    <cfRule type="cellIs" dxfId="63" priority="17" operator="lessThan">
      <formula>0</formula>
    </cfRule>
  </conditionalFormatting>
  <conditionalFormatting sqref="B4">
    <cfRule type="cellIs" dxfId="62" priority="10" operator="lessThan">
      <formula>0</formula>
    </cfRule>
  </conditionalFormatting>
  <conditionalFormatting sqref="B7 B9">
    <cfRule type="cellIs" dxfId="61" priority="9" operator="lessThan">
      <formula>0</formula>
    </cfRule>
  </conditionalFormatting>
  <conditionalFormatting sqref="C11:D11 C13:D13 C15:D15">
    <cfRule type="cellIs" dxfId="60" priority="6" operator="lessThan">
      <formula>0</formula>
    </cfRule>
  </conditionalFormatting>
  <conditionalFormatting sqref="B11 B13 B15">
    <cfRule type="cellIs" dxfId="59" priority="5" operator="lessThan">
      <formula>0</formula>
    </cfRule>
  </conditionalFormatting>
  <conditionalFormatting sqref="C18:D18 C20:D20 C22:D22 C24:D24 C26:D26 C28:D28 C30:D30 C32:D32 C34:D34 C36:D36 C38:D38 C40:D40">
    <cfRule type="cellIs" dxfId="58" priority="4" operator="lessThan">
      <formula>0</formula>
    </cfRule>
  </conditionalFormatting>
  <conditionalFormatting sqref="B18 B20 B22 B24 B26 B28 B30 B32 B34 B36 B38 B40">
    <cfRule type="cellIs" dxfId="57" priority="3" operator="lessThan">
      <formula>0</formula>
    </cfRule>
  </conditionalFormatting>
  <conditionalFormatting sqref="C42:D42 C44:D44 C46:D46 C48:D48 C50:D50 C52:D52 C54:D54 C56:D56">
    <cfRule type="cellIs" dxfId="56" priority="2" operator="lessThan">
      <formula>0</formula>
    </cfRule>
  </conditionalFormatting>
  <conditionalFormatting sqref="B42 B44 B46 B48 B50 B52 B54 B56">
    <cfRule type="cellIs" dxfId="5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176A-BBBF-4664-B5C4-B6D735980B34}">
  <dimension ref="B1:N155"/>
  <sheetViews>
    <sheetView workbookViewId="0">
      <pane xSplit="2" ySplit="3" topLeftCell="C4" activePane="bottomRight" state="frozen"/>
      <selection activeCell="D13" sqref="D13"/>
      <selection pane="topRight" activeCell="D13" sqref="D13"/>
      <selection pane="bottomLeft" activeCell="D13" sqref="D13"/>
      <selection pane="bottomRight" activeCell="C19" sqref="C19"/>
    </sheetView>
  </sheetViews>
  <sheetFormatPr defaultColWidth="9.44140625" defaultRowHeight="14.4" x14ac:dyDescent="0.3"/>
  <cols>
    <col min="1" max="1" width="9.44140625" style="1"/>
    <col min="2" max="2" width="12.44140625" style="99" customWidth="1"/>
    <col min="3" max="3" width="12.44140625" style="1" customWidth="1"/>
    <col min="4" max="4" width="9.44140625" style="1" customWidth="1"/>
    <col min="5" max="5" width="15.5546875" style="1" customWidth="1"/>
    <col min="6" max="7" width="10.33203125" style="1" customWidth="1"/>
    <col min="8" max="8" width="22.44140625" style="1" customWidth="1"/>
    <col min="9" max="9" width="7.5546875" style="1" customWidth="1"/>
    <col min="10" max="10" width="15.44140625" style="1" customWidth="1"/>
    <col min="11" max="11" width="30.5546875" style="1" customWidth="1"/>
    <col min="12" max="12" width="9.44140625" style="1"/>
    <col min="13" max="13" width="10.44140625" style="1" bestFit="1" customWidth="1"/>
    <col min="14" max="16384" width="9.44140625" style="1"/>
  </cols>
  <sheetData>
    <row r="1" spans="2:14" ht="15" thickBot="1" x14ac:dyDescent="0.35"/>
    <row r="2" spans="2:14" x14ac:dyDescent="0.3">
      <c r="B2" s="166" t="s">
        <v>0</v>
      </c>
      <c r="C2" s="164" t="s">
        <v>1</v>
      </c>
      <c r="D2" s="164" t="s">
        <v>2</v>
      </c>
      <c r="E2" s="168" t="s">
        <v>216</v>
      </c>
      <c r="F2" s="168" t="s">
        <v>852</v>
      </c>
      <c r="G2" s="168"/>
      <c r="H2" s="168" t="s">
        <v>851</v>
      </c>
      <c r="I2" s="170" t="s">
        <v>7</v>
      </c>
      <c r="J2" s="170" t="s">
        <v>889</v>
      </c>
      <c r="K2" s="162" t="s">
        <v>6</v>
      </c>
    </row>
    <row r="3" spans="2:14" x14ac:dyDescent="0.3">
      <c r="B3" s="173"/>
      <c r="C3" s="174"/>
      <c r="D3" s="174"/>
      <c r="E3" s="169"/>
      <c r="F3" s="138" t="s">
        <v>853</v>
      </c>
      <c r="G3" s="138" t="s">
        <v>854</v>
      </c>
      <c r="H3" s="169"/>
      <c r="I3" s="172"/>
      <c r="J3" s="172"/>
      <c r="K3" s="163"/>
    </row>
    <row r="4" spans="2:14" x14ac:dyDescent="0.3">
      <c r="B4" s="32" t="s">
        <v>20</v>
      </c>
      <c r="C4" s="136" t="s">
        <v>21</v>
      </c>
      <c r="D4" s="136" t="s">
        <v>419</v>
      </c>
      <c r="E4" s="134" t="s">
        <v>22</v>
      </c>
      <c r="F4" s="135">
        <v>44197</v>
      </c>
      <c r="G4" s="135">
        <v>44620</v>
      </c>
      <c r="H4" s="134" t="s">
        <v>23</v>
      </c>
      <c r="I4" s="2">
        <v>4</v>
      </c>
      <c r="J4" s="2">
        <v>3800</v>
      </c>
      <c r="K4" s="23"/>
    </row>
    <row r="5" spans="2:14" x14ac:dyDescent="0.3">
      <c r="B5" s="31" t="s">
        <v>24</v>
      </c>
      <c r="C5" s="137" t="s">
        <v>21</v>
      </c>
      <c r="D5" s="137" t="s">
        <v>420</v>
      </c>
      <c r="E5" s="131" t="s">
        <v>22</v>
      </c>
      <c r="F5" s="132">
        <v>44197</v>
      </c>
      <c r="G5" s="132">
        <v>44620</v>
      </c>
      <c r="H5" s="131" t="s">
        <v>23</v>
      </c>
      <c r="I5" s="24">
        <v>3</v>
      </c>
      <c r="J5" s="24">
        <v>4400</v>
      </c>
      <c r="K5" s="25"/>
    </row>
    <row r="6" spans="2:14" x14ac:dyDescent="0.3">
      <c r="B6" s="32" t="s">
        <v>25</v>
      </c>
      <c r="C6" s="136" t="s">
        <v>21</v>
      </c>
      <c r="D6" s="136" t="s">
        <v>714</v>
      </c>
      <c r="E6" s="134" t="s">
        <v>878</v>
      </c>
      <c r="F6" s="135">
        <v>44197</v>
      </c>
      <c r="G6" s="135">
        <v>44620</v>
      </c>
      <c r="H6" s="134" t="s">
        <v>23</v>
      </c>
      <c r="I6" s="2">
        <v>6</v>
      </c>
      <c r="J6" s="2">
        <v>3700</v>
      </c>
      <c r="K6" s="23" t="s">
        <v>903</v>
      </c>
      <c r="M6" s="27"/>
      <c r="N6" s="26"/>
    </row>
    <row r="7" spans="2:14" x14ac:dyDescent="0.3">
      <c r="B7" s="32" t="s">
        <v>25</v>
      </c>
      <c r="C7" s="136" t="s">
        <v>21</v>
      </c>
      <c r="D7" s="136" t="s">
        <v>714</v>
      </c>
      <c r="E7" s="134" t="s">
        <v>876</v>
      </c>
      <c r="F7" s="135">
        <v>44197</v>
      </c>
      <c r="G7" s="135">
        <v>44620</v>
      </c>
      <c r="H7" s="134" t="s">
        <v>23</v>
      </c>
      <c r="I7" s="2">
        <v>3</v>
      </c>
      <c r="J7" s="2">
        <v>8000</v>
      </c>
      <c r="K7" s="23" t="s">
        <v>903</v>
      </c>
    </row>
    <row r="8" spans="2:14" x14ac:dyDescent="0.3">
      <c r="B8" s="31" t="s">
        <v>33</v>
      </c>
      <c r="C8" s="137" t="s">
        <v>11</v>
      </c>
      <c r="D8" s="137" t="s">
        <v>357</v>
      </c>
      <c r="E8" s="131" t="s">
        <v>22</v>
      </c>
      <c r="F8" s="132">
        <v>44197</v>
      </c>
      <c r="G8" s="132">
        <v>44620</v>
      </c>
      <c r="H8" s="131" t="s">
        <v>35</v>
      </c>
      <c r="I8" s="24">
        <v>3</v>
      </c>
      <c r="J8" s="24">
        <v>1200</v>
      </c>
      <c r="K8" s="54" t="s">
        <v>894</v>
      </c>
    </row>
    <row r="9" spans="2:14" x14ac:dyDescent="0.3">
      <c r="B9" s="144" t="s">
        <v>10</v>
      </c>
      <c r="C9" s="136" t="s">
        <v>11</v>
      </c>
      <c r="D9" s="136" t="s">
        <v>12</v>
      </c>
      <c r="E9" s="134" t="s">
        <v>22</v>
      </c>
      <c r="F9" s="135">
        <v>44197</v>
      </c>
      <c r="G9" s="135">
        <v>44620</v>
      </c>
      <c r="H9" s="134" t="s">
        <v>13</v>
      </c>
      <c r="I9" s="2">
        <v>3</v>
      </c>
      <c r="J9" s="2">
        <v>1600</v>
      </c>
      <c r="K9" s="55" t="s">
        <v>896</v>
      </c>
    </row>
    <row r="10" spans="2:14" x14ac:dyDescent="0.3">
      <c r="B10" s="31" t="s">
        <v>15</v>
      </c>
      <c r="C10" s="137" t="s">
        <v>11</v>
      </c>
      <c r="D10" s="137" t="s">
        <v>563</v>
      </c>
      <c r="E10" s="131" t="s">
        <v>22</v>
      </c>
      <c r="F10" s="132">
        <v>44197</v>
      </c>
      <c r="G10" s="132">
        <v>44620</v>
      </c>
      <c r="H10" s="131" t="s">
        <v>13</v>
      </c>
      <c r="I10" s="24">
        <v>3</v>
      </c>
      <c r="J10" s="24">
        <v>2300</v>
      </c>
      <c r="K10" s="56" t="s">
        <v>896</v>
      </c>
    </row>
    <row r="11" spans="2:14" x14ac:dyDescent="0.3">
      <c r="B11" s="144" t="s">
        <v>30</v>
      </c>
      <c r="C11" s="136" t="s">
        <v>17</v>
      </c>
      <c r="D11" s="136" t="s">
        <v>679</v>
      </c>
      <c r="E11" s="134" t="s">
        <v>22</v>
      </c>
      <c r="F11" s="135">
        <v>44197</v>
      </c>
      <c r="G11" s="135">
        <v>44620</v>
      </c>
      <c r="H11" s="134" t="s">
        <v>23</v>
      </c>
      <c r="I11" s="2">
        <v>4</v>
      </c>
      <c r="J11" s="2">
        <v>2700</v>
      </c>
      <c r="K11" s="23"/>
    </row>
    <row r="12" spans="2:14" x14ac:dyDescent="0.3">
      <c r="B12" s="31" t="s">
        <v>37</v>
      </c>
      <c r="C12" s="137" t="s">
        <v>11</v>
      </c>
      <c r="D12" s="137" t="s">
        <v>38</v>
      </c>
      <c r="E12" s="131" t="s">
        <v>22</v>
      </c>
      <c r="F12" s="132">
        <v>44197</v>
      </c>
      <c r="G12" s="132">
        <v>44620</v>
      </c>
      <c r="H12" s="131" t="s">
        <v>929</v>
      </c>
      <c r="I12" s="24">
        <v>3</v>
      </c>
      <c r="J12" s="24">
        <v>1790</v>
      </c>
      <c r="K12" s="25"/>
    </row>
    <row r="13" spans="2:14" x14ac:dyDescent="0.3">
      <c r="B13" s="31" t="s">
        <v>37</v>
      </c>
      <c r="C13" s="137" t="s">
        <v>11</v>
      </c>
      <c r="D13" s="137" t="s">
        <v>38</v>
      </c>
      <c r="E13" s="131" t="s">
        <v>22</v>
      </c>
      <c r="F13" s="132">
        <v>44197</v>
      </c>
      <c r="G13" s="132">
        <v>44620</v>
      </c>
      <c r="H13" s="131" t="s">
        <v>930</v>
      </c>
      <c r="I13" s="24">
        <v>3</v>
      </c>
      <c r="J13" s="24">
        <v>1390</v>
      </c>
      <c r="K13" s="25"/>
    </row>
    <row r="14" spans="2:14" x14ac:dyDescent="0.3">
      <c r="B14" s="32" t="s">
        <v>26</v>
      </c>
      <c r="C14" s="136" t="s">
        <v>17</v>
      </c>
      <c r="D14" s="136" t="s">
        <v>686</v>
      </c>
      <c r="E14" s="134" t="s">
        <v>22</v>
      </c>
      <c r="F14" s="135">
        <v>44197</v>
      </c>
      <c r="G14" s="135">
        <v>44620</v>
      </c>
      <c r="H14" s="134" t="s">
        <v>23</v>
      </c>
      <c r="I14" s="2">
        <v>3</v>
      </c>
      <c r="J14" s="2">
        <v>2100</v>
      </c>
      <c r="K14" s="23"/>
    </row>
    <row r="15" spans="2:14" x14ac:dyDescent="0.3">
      <c r="B15" s="31" t="s">
        <v>40</v>
      </c>
      <c r="C15" s="137" t="s">
        <v>11</v>
      </c>
      <c r="D15" s="137" t="s">
        <v>41</v>
      </c>
      <c r="E15" s="131" t="s">
        <v>22</v>
      </c>
      <c r="F15" s="132">
        <v>44197</v>
      </c>
      <c r="G15" s="132">
        <v>44620</v>
      </c>
      <c r="H15" s="131" t="s">
        <v>23</v>
      </c>
      <c r="I15" s="24">
        <v>3</v>
      </c>
      <c r="J15" s="24">
        <v>1555</v>
      </c>
      <c r="K15" s="25"/>
    </row>
    <row r="16" spans="2:14" x14ac:dyDescent="0.3">
      <c r="B16" s="32" t="s">
        <v>42</v>
      </c>
      <c r="C16" s="136" t="s">
        <v>11</v>
      </c>
      <c r="D16" s="136" t="s">
        <v>547</v>
      </c>
      <c r="E16" s="134" t="s">
        <v>22</v>
      </c>
      <c r="F16" s="135">
        <v>44197</v>
      </c>
      <c r="G16" s="135">
        <v>44620</v>
      </c>
      <c r="H16" s="134" t="s">
        <v>332</v>
      </c>
      <c r="I16" s="2">
        <v>4</v>
      </c>
      <c r="J16" s="2">
        <v>1870</v>
      </c>
      <c r="K16" s="55" t="s">
        <v>898</v>
      </c>
    </row>
    <row r="17" spans="2:14" x14ac:dyDescent="0.3">
      <c r="B17" s="31" t="s">
        <v>44</v>
      </c>
      <c r="C17" s="137" t="s">
        <v>11</v>
      </c>
      <c r="D17" s="137" t="s">
        <v>45</v>
      </c>
      <c r="E17" s="131" t="s">
        <v>22</v>
      </c>
      <c r="F17" s="132">
        <v>44197</v>
      </c>
      <c r="G17" s="132">
        <v>44620</v>
      </c>
      <c r="H17" s="131" t="s">
        <v>35</v>
      </c>
      <c r="I17" s="24">
        <v>4</v>
      </c>
      <c r="J17" s="24">
        <v>1750</v>
      </c>
      <c r="K17" s="54" t="s">
        <v>904</v>
      </c>
    </row>
    <row r="18" spans="2:14" x14ac:dyDescent="0.3">
      <c r="B18" s="32" t="s">
        <v>46</v>
      </c>
      <c r="C18" s="136" t="s">
        <v>11</v>
      </c>
      <c r="D18" s="136" t="s">
        <v>530</v>
      </c>
      <c r="E18" s="134" t="s">
        <v>22</v>
      </c>
      <c r="F18" s="135">
        <v>44197</v>
      </c>
      <c r="G18" s="135">
        <v>44620</v>
      </c>
      <c r="H18" s="134" t="s">
        <v>35</v>
      </c>
      <c r="I18" s="2">
        <v>4</v>
      </c>
      <c r="J18" s="2">
        <v>1680</v>
      </c>
      <c r="K18" s="55" t="s">
        <v>895</v>
      </c>
    </row>
    <row r="19" spans="2:14" x14ac:dyDescent="0.3">
      <c r="B19" s="147" t="s">
        <v>36</v>
      </c>
      <c r="C19" s="137" t="s">
        <v>11</v>
      </c>
      <c r="D19" s="137" t="s">
        <v>551</v>
      </c>
      <c r="E19" s="131" t="s">
        <v>22</v>
      </c>
      <c r="F19" s="132">
        <v>44197</v>
      </c>
      <c r="G19" s="132">
        <v>44620</v>
      </c>
      <c r="H19" s="131" t="s">
        <v>23</v>
      </c>
      <c r="I19" s="24">
        <v>3</v>
      </c>
      <c r="J19" s="24">
        <v>1700</v>
      </c>
      <c r="K19" s="25"/>
      <c r="M19" s="27"/>
      <c r="N19" s="26"/>
    </row>
    <row r="20" spans="2:14" x14ac:dyDescent="0.3">
      <c r="B20" s="32" t="s">
        <v>32</v>
      </c>
      <c r="C20" s="136" t="s">
        <v>17</v>
      </c>
      <c r="D20" s="136" t="s">
        <v>698</v>
      </c>
      <c r="E20" s="134" t="s">
        <v>22</v>
      </c>
      <c r="F20" s="135">
        <v>44197</v>
      </c>
      <c r="G20" s="135">
        <v>44620</v>
      </c>
      <c r="H20" s="134" t="s">
        <v>23</v>
      </c>
      <c r="I20" s="2">
        <v>3</v>
      </c>
      <c r="J20" s="2">
        <v>2130</v>
      </c>
      <c r="K20" s="55" t="s">
        <v>898</v>
      </c>
    </row>
    <row r="21" spans="2:14" x14ac:dyDescent="0.3">
      <c r="B21" s="31" t="s">
        <v>47</v>
      </c>
      <c r="C21" s="137" t="s">
        <v>11</v>
      </c>
      <c r="D21" s="137" t="s">
        <v>48</v>
      </c>
      <c r="E21" s="131" t="s">
        <v>22</v>
      </c>
      <c r="F21" s="132">
        <v>44197</v>
      </c>
      <c r="G21" s="132">
        <v>44620</v>
      </c>
      <c r="H21" s="131" t="s">
        <v>23</v>
      </c>
      <c r="I21" s="24">
        <v>4</v>
      </c>
      <c r="J21" s="24">
        <v>1550</v>
      </c>
      <c r="K21" s="25"/>
    </row>
    <row r="22" spans="2:14" x14ac:dyDescent="0.3">
      <c r="B22" s="32" t="s">
        <v>206</v>
      </c>
      <c r="C22" s="136" t="s">
        <v>11</v>
      </c>
      <c r="D22" s="136" t="s">
        <v>556</v>
      </c>
      <c r="E22" s="134" t="s">
        <v>22</v>
      </c>
      <c r="F22" s="135">
        <v>44197</v>
      </c>
      <c r="G22" s="135">
        <v>44620</v>
      </c>
      <c r="H22" s="134" t="s">
        <v>35</v>
      </c>
      <c r="I22" s="2">
        <v>3</v>
      </c>
      <c r="J22" s="2">
        <v>1350</v>
      </c>
      <c r="K22" s="23"/>
    </row>
    <row r="23" spans="2:14" x14ac:dyDescent="0.3">
      <c r="B23" s="31" t="s">
        <v>51</v>
      </c>
      <c r="C23" s="137" t="s">
        <v>11</v>
      </c>
      <c r="D23" s="137" t="s">
        <v>52</v>
      </c>
      <c r="E23" s="131" t="s">
        <v>204</v>
      </c>
      <c r="F23" s="132">
        <v>44289</v>
      </c>
      <c r="G23" s="132">
        <v>44304</v>
      </c>
      <c r="H23" s="131" t="s">
        <v>23</v>
      </c>
      <c r="I23" s="24">
        <v>2</v>
      </c>
      <c r="J23" s="24">
        <v>2145</v>
      </c>
      <c r="K23" s="25"/>
    </row>
    <row r="24" spans="2:14" x14ac:dyDescent="0.3">
      <c r="B24" s="31" t="s">
        <v>51</v>
      </c>
      <c r="C24" s="137" t="s">
        <v>11</v>
      </c>
      <c r="D24" s="137" t="s">
        <v>52</v>
      </c>
      <c r="E24" s="131" t="s">
        <v>204</v>
      </c>
      <c r="F24" s="132">
        <v>44388</v>
      </c>
      <c r="G24" s="132">
        <v>44059</v>
      </c>
      <c r="H24" s="131" t="s">
        <v>23</v>
      </c>
      <c r="I24" s="24">
        <v>2</v>
      </c>
      <c r="J24" s="24">
        <v>2145</v>
      </c>
      <c r="K24" s="25"/>
    </row>
    <row r="25" spans="2:14" x14ac:dyDescent="0.3">
      <c r="B25" s="31" t="s">
        <v>51</v>
      </c>
      <c r="C25" s="137" t="s">
        <v>11</v>
      </c>
      <c r="D25" s="137" t="s">
        <v>52</v>
      </c>
      <c r="E25" s="131" t="s">
        <v>204</v>
      </c>
      <c r="F25" s="132">
        <v>44554</v>
      </c>
      <c r="G25" s="132">
        <v>44561</v>
      </c>
      <c r="H25" s="131" t="s">
        <v>23</v>
      </c>
      <c r="I25" s="24">
        <v>2</v>
      </c>
      <c r="J25" s="24">
        <v>2145</v>
      </c>
      <c r="K25" s="25"/>
    </row>
    <row r="26" spans="2:14" x14ac:dyDescent="0.3">
      <c r="B26" s="31" t="s">
        <v>51</v>
      </c>
      <c r="C26" s="137" t="s">
        <v>11</v>
      </c>
      <c r="D26" s="137" t="s">
        <v>52</v>
      </c>
      <c r="E26" s="131" t="s">
        <v>205</v>
      </c>
      <c r="F26" s="132">
        <v>44197</v>
      </c>
      <c r="G26" s="132">
        <v>44288</v>
      </c>
      <c r="H26" s="131" t="s">
        <v>23</v>
      </c>
      <c r="I26" s="24">
        <v>3</v>
      </c>
      <c r="J26" s="24">
        <v>1650</v>
      </c>
      <c r="K26" s="25"/>
    </row>
    <row r="27" spans="2:14" x14ac:dyDescent="0.3">
      <c r="B27" s="31" t="s">
        <v>51</v>
      </c>
      <c r="C27" s="137" t="s">
        <v>11</v>
      </c>
      <c r="D27" s="137" t="s">
        <v>52</v>
      </c>
      <c r="E27" s="131" t="s">
        <v>205</v>
      </c>
      <c r="F27" s="132">
        <v>44305</v>
      </c>
      <c r="G27" s="132">
        <v>44387</v>
      </c>
      <c r="H27" s="131" t="s">
        <v>23</v>
      </c>
      <c r="I27" s="24">
        <v>3</v>
      </c>
      <c r="J27" s="24">
        <v>1745</v>
      </c>
      <c r="K27" s="25"/>
    </row>
    <row r="28" spans="2:14" x14ac:dyDescent="0.3">
      <c r="B28" s="31" t="s">
        <v>51</v>
      </c>
      <c r="C28" s="137" t="s">
        <v>11</v>
      </c>
      <c r="D28" s="137" t="s">
        <v>52</v>
      </c>
      <c r="E28" s="131" t="s">
        <v>205</v>
      </c>
      <c r="F28" s="132">
        <v>44425</v>
      </c>
      <c r="G28" s="132">
        <v>44553</v>
      </c>
      <c r="H28" s="131" t="s">
        <v>23</v>
      </c>
      <c r="I28" s="24">
        <v>3</v>
      </c>
      <c r="J28" s="24">
        <v>1745</v>
      </c>
      <c r="K28" s="25"/>
    </row>
    <row r="29" spans="2:14" x14ac:dyDescent="0.3">
      <c r="B29" s="32" t="s">
        <v>53</v>
      </c>
      <c r="C29" s="136" t="s">
        <v>11</v>
      </c>
      <c r="D29" s="136" t="s">
        <v>550</v>
      </c>
      <c r="E29" s="134" t="s">
        <v>22</v>
      </c>
      <c r="F29" s="135">
        <v>44197</v>
      </c>
      <c r="G29" s="135">
        <v>44620</v>
      </c>
      <c r="H29" s="134" t="s">
        <v>23</v>
      </c>
      <c r="I29" s="2">
        <v>4</v>
      </c>
      <c r="J29" s="2">
        <v>1150</v>
      </c>
      <c r="K29" s="23"/>
    </row>
    <row r="30" spans="2:14" x14ac:dyDescent="0.3">
      <c r="B30" s="31" t="s">
        <v>49</v>
      </c>
      <c r="C30" s="137" t="s">
        <v>11</v>
      </c>
      <c r="D30" s="137" t="s">
        <v>540</v>
      </c>
      <c r="E30" s="131" t="s">
        <v>22</v>
      </c>
      <c r="F30" s="132">
        <v>44197</v>
      </c>
      <c r="G30" s="132">
        <v>44620</v>
      </c>
      <c r="H30" s="131" t="s">
        <v>23</v>
      </c>
      <c r="I30" s="24">
        <v>4</v>
      </c>
      <c r="J30" s="24">
        <v>2000</v>
      </c>
      <c r="K30" s="25"/>
    </row>
    <row r="31" spans="2:14" x14ac:dyDescent="0.3">
      <c r="B31" s="32" t="s">
        <v>345</v>
      </c>
      <c r="C31" s="136" t="s">
        <v>11</v>
      </c>
      <c r="D31" s="136" t="s">
        <v>864</v>
      </c>
      <c r="E31" s="134" t="s">
        <v>22</v>
      </c>
      <c r="F31" s="135">
        <v>44197</v>
      </c>
      <c r="G31" s="135">
        <v>44620</v>
      </c>
      <c r="H31" s="134" t="s">
        <v>23</v>
      </c>
      <c r="I31" s="2">
        <v>4</v>
      </c>
      <c r="J31" s="2">
        <v>1500</v>
      </c>
      <c r="K31" s="23"/>
    </row>
    <row r="32" spans="2:14" x14ac:dyDescent="0.3">
      <c r="B32" s="31" t="s">
        <v>28</v>
      </c>
      <c r="C32" s="137" t="s">
        <v>17</v>
      </c>
      <c r="D32" s="137" t="s">
        <v>693</v>
      </c>
      <c r="E32" s="131" t="s">
        <v>22</v>
      </c>
      <c r="F32" s="132">
        <v>44197</v>
      </c>
      <c r="G32" s="132">
        <v>44620</v>
      </c>
      <c r="H32" s="131" t="s">
        <v>23</v>
      </c>
      <c r="I32" s="24">
        <v>3</v>
      </c>
      <c r="J32" s="24">
        <v>2500</v>
      </c>
      <c r="K32" s="25"/>
      <c r="M32" s="27"/>
      <c r="N32" s="26"/>
    </row>
    <row r="33" spans="2:11" x14ac:dyDescent="0.3">
      <c r="B33" s="32" t="s">
        <v>346</v>
      </c>
      <c r="C33" s="136" t="s">
        <v>17</v>
      </c>
      <c r="D33" s="136" t="s">
        <v>203</v>
      </c>
      <c r="E33" s="134" t="s">
        <v>22</v>
      </c>
      <c r="F33" s="135">
        <v>44197</v>
      </c>
      <c r="G33" s="135">
        <v>44620</v>
      </c>
      <c r="H33" s="134" t="s">
        <v>23</v>
      </c>
      <c r="I33" s="2">
        <v>3</v>
      </c>
      <c r="J33" s="2">
        <v>3000</v>
      </c>
      <c r="K33" s="23" t="s">
        <v>897</v>
      </c>
    </row>
    <row r="34" spans="2:11" x14ac:dyDescent="0.3">
      <c r="B34" s="31" t="s">
        <v>29</v>
      </c>
      <c r="C34" s="137" t="s">
        <v>17</v>
      </c>
      <c r="D34" s="137" t="s">
        <v>694</v>
      </c>
      <c r="E34" s="131" t="s">
        <v>22</v>
      </c>
      <c r="F34" s="132">
        <v>44197</v>
      </c>
      <c r="G34" s="132">
        <v>44620</v>
      </c>
      <c r="H34" s="131" t="s">
        <v>23</v>
      </c>
      <c r="I34" s="24">
        <v>3</v>
      </c>
      <c r="J34" s="24">
        <v>1600</v>
      </c>
      <c r="K34" s="54" t="s">
        <v>892</v>
      </c>
    </row>
    <row r="35" spans="2:11" x14ac:dyDescent="0.3">
      <c r="B35" s="32" t="s">
        <v>172</v>
      </c>
      <c r="C35" s="136" t="s">
        <v>861</v>
      </c>
      <c r="D35" s="136" t="s">
        <v>610</v>
      </c>
      <c r="E35" s="134" t="s">
        <v>22</v>
      </c>
      <c r="F35" s="135">
        <v>44197</v>
      </c>
      <c r="G35" s="135">
        <v>44620</v>
      </c>
      <c r="H35" s="134" t="s">
        <v>35</v>
      </c>
      <c r="I35" s="2">
        <v>3</v>
      </c>
      <c r="J35" s="2">
        <v>950</v>
      </c>
      <c r="K35" s="55" t="s">
        <v>894</v>
      </c>
    </row>
    <row r="36" spans="2:11" x14ac:dyDescent="0.3">
      <c r="B36" s="31" t="s">
        <v>54</v>
      </c>
      <c r="C36" s="137" t="s">
        <v>861</v>
      </c>
      <c r="D36" s="137" t="s">
        <v>358</v>
      </c>
      <c r="E36" s="131" t="s">
        <v>22</v>
      </c>
      <c r="F36" s="132">
        <v>44197</v>
      </c>
      <c r="G36" s="132">
        <v>44620</v>
      </c>
      <c r="H36" s="131" t="s">
        <v>35</v>
      </c>
      <c r="I36" s="24">
        <v>3</v>
      </c>
      <c r="J36" s="24">
        <v>950</v>
      </c>
      <c r="K36" s="54" t="s">
        <v>894</v>
      </c>
    </row>
    <row r="37" spans="2:11" x14ac:dyDescent="0.3">
      <c r="B37" s="32" t="s">
        <v>58</v>
      </c>
      <c r="C37" s="136" t="s">
        <v>861</v>
      </c>
      <c r="D37" s="136" t="s">
        <v>59</v>
      </c>
      <c r="E37" s="134" t="s">
        <v>22</v>
      </c>
      <c r="F37" s="135">
        <v>44197</v>
      </c>
      <c r="G37" s="135">
        <v>44620</v>
      </c>
      <c r="H37" s="134" t="s">
        <v>39</v>
      </c>
      <c r="I37" s="2">
        <v>3</v>
      </c>
      <c r="J37" s="2">
        <v>1600</v>
      </c>
      <c r="K37" s="23"/>
    </row>
    <row r="38" spans="2:11" x14ac:dyDescent="0.3">
      <c r="B38" s="31" t="s">
        <v>166</v>
      </c>
      <c r="C38" s="137" t="s">
        <v>861</v>
      </c>
      <c r="D38" s="137" t="s">
        <v>167</v>
      </c>
      <c r="E38" s="131" t="s">
        <v>22</v>
      </c>
      <c r="F38" s="132">
        <v>44197</v>
      </c>
      <c r="G38" s="132">
        <v>44620</v>
      </c>
      <c r="H38" s="131" t="s">
        <v>35</v>
      </c>
      <c r="I38" s="24">
        <v>4</v>
      </c>
      <c r="J38" s="24">
        <v>1000</v>
      </c>
      <c r="K38" s="25"/>
    </row>
    <row r="39" spans="2:11" x14ac:dyDescent="0.3">
      <c r="B39" s="32" t="s">
        <v>60</v>
      </c>
      <c r="C39" s="136" t="s">
        <v>861</v>
      </c>
      <c r="D39" s="136" t="s">
        <v>573</v>
      </c>
      <c r="E39" s="134" t="s">
        <v>22</v>
      </c>
      <c r="F39" s="135">
        <v>44197</v>
      </c>
      <c r="G39" s="135">
        <v>44620</v>
      </c>
      <c r="H39" s="134" t="s">
        <v>35</v>
      </c>
      <c r="I39" s="2">
        <v>3</v>
      </c>
      <c r="J39" s="2">
        <v>950</v>
      </c>
      <c r="K39" s="23"/>
    </row>
    <row r="40" spans="2:11" x14ac:dyDescent="0.3">
      <c r="B40" s="144" t="s">
        <v>61</v>
      </c>
      <c r="C40" s="137" t="s">
        <v>861</v>
      </c>
      <c r="D40" s="137" t="s">
        <v>535</v>
      </c>
      <c r="E40" s="131" t="s">
        <v>22</v>
      </c>
      <c r="F40" s="132">
        <v>44197</v>
      </c>
      <c r="G40" s="132">
        <v>44620</v>
      </c>
      <c r="H40" s="131" t="s">
        <v>35</v>
      </c>
      <c r="I40" s="24">
        <v>3</v>
      </c>
      <c r="J40" s="24">
        <v>1050</v>
      </c>
      <c r="K40" s="25"/>
    </row>
    <row r="41" spans="2:11" x14ac:dyDescent="0.3">
      <c r="B41" s="32" t="s">
        <v>62</v>
      </c>
      <c r="C41" s="136" t="s">
        <v>861</v>
      </c>
      <c r="D41" s="136" t="s">
        <v>579</v>
      </c>
      <c r="E41" s="134" t="s">
        <v>22</v>
      </c>
      <c r="F41" s="135">
        <v>44197</v>
      </c>
      <c r="G41" s="135">
        <v>44620</v>
      </c>
      <c r="H41" s="134" t="s">
        <v>35</v>
      </c>
      <c r="I41" s="2">
        <v>4</v>
      </c>
      <c r="J41" s="2">
        <v>1250</v>
      </c>
      <c r="K41" s="23"/>
    </row>
    <row r="42" spans="2:11" x14ac:dyDescent="0.3">
      <c r="B42" s="31" t="s">
        <v>208</v>
      </c>
      <c r="C42" s="137" t="s">
        <v>861</v>
      </c>
      <c r="D42" s="137" t="s">
        <v>587</v>
      </c>
      <c r="E42" s="131" t="s">
        <v>22</v>
      </c>
      <c r="F42" s="132">
        <v>44197</v>
      </c>
      <c r="G42" s="132">
        <v>44620</v>
      </c>
      <c r="H42" s="131" t="s">
        <v>207</v>
      </c>
      <c r="I42" s="24">
        <v>4</v>
      </c>
      <c r="J42" s="24">
        <v>880</v>
      </c>
      <c r="K42" s="25"/>
    </row>
    <row r="43" spans="2:11" x14ac:dyDescent="0.3">
      <c r="B43" s="32" t="s">
        <v>65</v>
      </c>
      <c r="C43" s="136" t="s">
        <v>861</v>
      </c>
      <c r="D43" s="136" t="s">
        <v>570</v>
      </c>
      <c r="E43" s="134" t="s">
        <v>22</v>
      </c>
      <c r="F43" s="135">
        <v>44197</v>
      </c>
      <c r="G43" s="135">
        <v>44620</v>
      </c>
      <c r="H43" s="134" t="s">
        <v>39</v>
      </c>
      <c r="I43" s="2">
        <v>3</v>
      </c>
      <c r="J43" s="2">
        <v>1200</v>
      </c>
      <c r="K43" s="23"/>
    </row>
    <row r="44" spans="2:11" x14ac:dyDescent="0.3">
      <c r="B44" s="31" t="s">
        <v>66</v>
      </c>
      <c r="C44" s="137" t="s">
        <v>861</v>
      </c>
      <c r="D44" s="137" t="s">
        <v>67</v>
      </c>
      <c r="E44" s="131" t="s">
        <v>22</v>
      </c>
      <c r="F44" s="132">
        <v>44197</v>
      </c>
      <c r="G44" s="132">
        <v>44620</v>
      </c>
      <c r="H44" s="131" t="s">
        <v>35</v>
      </c>
      <c r="I44" s="24">
        <v>3</v>
      </c>
      <c r="J44" s="24">
        <v>1300</v>
      </c>
      <c r="K44" s="25"/>
    </row>
    <row r="45" spans="2:11" x14ac:dyDescent="0.3">
      <c r="B45" s="32" t="s">
        <v>151</v>
      </c>
      <c r="C45" s="136" t="s">
        <v>861</v>
      </c>
      <c r="D45" s="136" t="s">
        <v>152</v>
      </c>
      <c r="E45" s="134" t="s">
        <v>22</v>
      </c>
      <c r="F45" s="135">
        <v>44197</v>
      </c>
      <c r="G45" s="135">
        <v>44620</v>
      </c>
      <c r="H45" s="134" t="s">
        <v>35</v>
      </c>
      <c r="I45" s="2">
        <v>3</v>
      </c>
      <c r="J45" s="2">
        <v>1130</v>
      </c>
      <c r="K45" s="23"/>
    </row>
    <row r="46" spans="2:11" x14ac:dyDescent="0.3">
      <c r="B46" s="31" t="s">
        <v>68</v>
      </c>
      <c r="C46" s="137" t="s">
        <v>861</v>
      </c>
      <c r="D46" s="137" t="s">
        <v>69</v>
      </c>
      <c r="E46" s="131" t="s">
        <v>22</v>
      </c>
      <c r="F46" s="132">
        <v>44197</v>
      </c>
      <c r="G46" s="132">
        <v>44620</v>
      </c>
      <c r="H46" s="131" t="s">
        <v>35</v>
      </c>
      <c r="I46" s="24">
        <v>3</v>
      </c>
      <c r="J46" s="24">
        <v>985</v>
      </c>
      <c r="K46" s="25"/>
    </row>
    <row r="47" spans="2:11" x14ac:dyDescent="0.3">
      <c r="B47" s="144" t="s">
        <v>70</v>
      </c>
      <c r="C47" s="136" t="s">
        <v>861</v>
      </c>
      <c r="D47" s="136" t="s">
        <v>572</v>
      </c>
      <c r="E47" s="134" t="s">
        <v>22</v>
      </c>
      <c r="F47" s="135">
        <v>44197</v>
      </c>
      <c r="G47" s="135">
        <v>44620</v>
      </c>
      <c r="H47" s="134" t="s">
        <v>35</v>
      </c>
      <c r="I47" s="2">
        <v>3</v>
      </c>
      <c r="J47" s="2">
        <v>1350</v>
      </c>
      <c r="K47" s="23"/>
    </row>
    <row r="48" spans="2:11" x14ac:dyDescent="0.3">
      <c r="B48" s="31" t="s">
        <v>72</v>
      </c>
      <c r="C48" s="137" t="s">
        <v>861</v>
      </c>
      <c r="D48" s="137" t="s">
        <v>372</v>
      </c>
      <c r="E48" s="131" t="s">
        <v>22</v>
      </c>
      <c r="F48" s="132">
        <v>44197</v>
      </c>
      <c r="G48" s="132">
        <v>44620</v>
      </c>
      <c r="H48" s="131" t="s">
        <v>35</v>
      </c>
      <c r="I48" s="24">
        <v>3</v>
      </c>
      <c r="J48" s="24">
        <v>1089</v>
      </c>
      <c r="K48" s="25"/>
    </row>
    <row r="49" spans="2:14" x14ac:dyDescent="0.3">
      <c r="B49" s="32" t="s">
        <v>74</v>
      </c>
      <c r="C49" s="136" t="s">
        <v>861</v>
      </c>
      <c r="D49" s="136" t="s">
        <v>371</v>
      </c>
      <c r="E49" s="134" t="s">
        <v>22</v>
      </c>
      <c r="F49" s="135">
        <v>44197</v>
      </c>
      <c r="G49" s="135">
        <v>44620</v>
      </c>
      <c r="H49" s="134" t="s">
        <v>35</v>
      </c>
      <c r="I49" s="2">
        <v>4</v>
      </c>
      <c r="J49" s="2">
        <v>950</v>
      </c>
      <c r="K49" s="23"/>
    </row>
    <row r="50" spans="2:14" x14ac:dyDescent="0.3">
      <c r="B50" s="144" t="s">
        <v>76</v>
      </c>
      <c r="C50" s="137" t="s">
        <v>861</v>
      </c>
      <c r="D50" s="137" t="s">
        <v>883</v>
      </c>
      <c r="E50" s="131" t="s">
        <v>22</v>
      </c>
      <c r="F50" s="132">
        <v>44197</v>
      </c>
      <c r="G50" s="132">
        <v>44620</v>
      </c>
      <c r="H50" s="131" t="s">
        <v>35</v>
      </c>
      <c r="I50" s="24">
        <v>3</v>
      </c>
      <c r="J50" s="24">
        <v>1719</v>
      </c>
      <c r="K50" s="25"/>
    </row>
    <row r="51" spans="2:14" x14ac:dyDescent="0.3">
      <c r="B51" s="32" t="s">
        <v>77</v>
      </c>
      <c r="C51" s="136" t="s">
        <v>861</v>
      </c>
      <c r="D51" s="136" t="s">
        <v>534</v>
      </c>
      <c r="E51" s="134" t="s">
        <v>22</v>
      </c>
      <c r="F51" s="135">
        <v>44197</v>
      </c>
      <c r="G51" s="135">
        <v>44620</v>
      </c>
      <c r="H51" s="134" t="s">
        <v>35</v>
      </c>
      <c r="I51" s="2">
        <v>4</v>
      </c>
      <c r="J51" s="2">
        <v>1050</v>
      </c>
      <c r="K51" s="23"/>
    </row>
    <row r="52" spans="2:14" x14ac:dyDescent="0.3">
      <c r="B52" s="31" t="s">
        <v>79</v>
      </c>
      <c r="C52" s="137" t="s">
        <v>861</v>
      </c>
      <c r="D52" s="137" t="s">
        <v>376</v>
      </c>
      <c r="E52" s="131" t="s">
        <v>22</v>
      </c>
      <c r="F52" s="132">
        <v>44197</v>
      </c>
      <c r="G52" s="132">
        <v>44620</v>
      </c>
      <c r="H52" s="131" t="s">
        <v>35</v>
      </c>
      <c r="I52" s="24">
        <v>3</v>
      </c>
      <c r="J52" s="24">
        <v>1299</v>
      </c>
      <c r="K52" s="25"/>
    </row>
    <row r="53" spans="2:14" x14ac:dyDescent="0.3">
      <c r="B53" s="32" t="s">
        <v>81</v>
      </c>
      <c r="C53" s="136" t="s">
        <v>861</v>
      </c>
      <c r="D53" s="136" t="s">
        <v>537</v>
      </c>
      <c r="E53" s="134" t="s">
        <v>22</v>
      </c>
      <c r="F53" s="135">
        <v>44197</v>
      </c>
      <c r="G53" s="135">
        <v>44620</v>
      </c>
      <c r="H53" s="134" t="s">
        <v>39</v>
      </c>
      <c r="I53" s="2">
        <v>3</v>
      </c>
      <c r="J53" s="2">
        <v>1300</v>
      </c>
      <c r="K53" s="23"/>
    </row>
    <row r="54" spans="2:14" x14ac:dyDescent="0.3">
      <c r="B54" s="31" t="s">
        <v>84</v>
      </c>
      <c r="C54" s="137" t="s">
        <v>861</v>
      </c>
      <c r="D54" s="137" t="s">
        <v>85</v>
      </c>
      <c r="E54" s="131" t="s">
        <v>22</v>
      </c>
      <c r="F54" s="132">
        <v>44197</v>
      </c>
      <c r="G54" s="132">
        <v>44620</v>
      </c>
      <c r="H54" s="131" t="s">
        <v>35</v>
      </c>
      <c r="I54" s="24">
        <v>3</v>
      </c>
      <c r="J54" s="24">
        <v>1150</v>
      </c>
      <c r="K54" s="25"/>
    </row>
    <row r="55" spans="2:14" x14ac:dyDescent="0.3">
      <c r="B55" s="32" t="s">
        <v>86</v>
      </c>
      <c r="C55" s="136" t="s">
        <v>861</v>
      </c>
      <c r="D55" s="136" t="s">
        <v>583</v>
      </c>
      <c r="E55" s="134" t="s">
        <v>22</v>
      </c>
      <c r="F55" s="135">
        <v>44197</v>
      </c>
      <c r="G55" s="135">
        <v>44620</v>
      </c>
      <c r="H55" s="134" t="s">
        <v>35</v>
      </c>
      <c r="I55" s="2">
        <v>4</v>
      </c>
      <c r="J55" s="2">
        <v>1170</v>
      </c>
      <c r="K55" s="23"/>
    </row>
    <row r="56" spans="2:14" x14ac:dyDescent="0.3">
      <c r="B56" s="31" t="s">
        <v>347</v>
      </c>
      <c r="C56" s="137" t="s">
        <v>861</v>
      </c>
      <c r="D56" s="137" t="s">
        <v>348</v>
      </c>
      <c r="E56" s="131" t="s">
        <v>22</v>
      </c>
      <c r="F56" s="132">
        <v>44197</v>
      </c>
      <c r="G56" s="132">
        <v>44620</v>
      </c>
      <c r="H56" s="131" t="s">
        <v>35</v>
      </c>
      <c r="I56" s="24">
        <v>3</v>
      </c>
      <c r="J56" s="24">
        <v>1000</v>
      </c>
      <c r="K56" s="25"/>
    </row>
    <row r="57" spans="2:14" x14ac:dyDescent="0.3">
      <c r="B57" s="144" t="s">
        <v>88</v>
      </c>
      <c r="C57" s="136" t="s">
        <v>861</v>
      </c>
      <c r="D57" s="136" t="s">
        <v>588</v>
      </c>
      <c r="E57" s="134" t="s">
        <v>22</v>
      </c>
      <c r="F57" s="135">
        <v>44197</v>
      </c>
      <c r="G57" s="135">
        <v>44620</v>
      </c>
      <c r="H57" s="134" t="s">
        <v>35</v>
      </c>
      <c r="I57" s="2">
        <v>3</v>
      </c>
      <c r="J57" s="2">
        <v>1200</v>
      </c>
      <c r="K57" s="23"/>
    </row>
    <row r="58" spans="2:14" x14ac:dyDescent="0.3">
      <c r="B58" s="144" t="s">
        <v>344</v>
      </c>
      <c r="C58" s="137" t="s">
        <v>861</v>
      </c>
      <c r="D58" s="137" t="s">
        <v>590</v>
      </c>
      <c r="E58" s="131" t="s">
        <v>22</v>
      </c>
      <c r="F58" s="132">
        <v>44197</v>
      </c>
      <c r="G58" s="132">
        <v>44620</v>
      </c>
      <c r="H58" s="131" t="s">
        <v>35</v>
      </c>
      <c r="I58" s="24">
        <v>3</v>
      </c>
      <c r="J58" s="24">
        <v>900</v>
      </c>
      <c r="K58" s="25"/>
    </row>
    <row r="59" spans="2:14" x14ac:dyDescent="0.3">
      <c r="B59" s="32" t="s">
        <v>89</v>
      </c>
      <c r="C59" s="136" t="s">
        <v>861</v>
      </c>
      <c r="D59" s="136" t="s">
        <v>884</v>
      </c>
      <c r="E59" s="134" t="s">
        <v>22</v>
      </c>
      <c r="F59" s="135">
        <v>44197</v>
      </c>
      <c r="G59" s="135">
        <v>44620</v>
      </c>
      <c r="H59" s="134" t="s">
        <v>35</v>
      </c>
      <c r="I59" s="2">
        <v>3</v>
      </c>
      <c r="J59" s="2">
        <v>1149</v>
      </c>
      <c r="K59" s="23"/>
    </row>
    <row r="60" spans="2:14" x14ac:dyDescent="0.3">
      <c r="B60" s="31" t="s">
        <v>91</v>
      </c>
      <c r="C60" s="137" t="s">
        <v>861</v>
      </c>
      <c r="D60" s="137" t="s">
        <v>92</v>
      </c>
      <c r="E60" s="131" t="s">
        <v>22</v>
      </c>
      <c r="F60" s="132">
        <v>44197</v>
      </c>
      <c r="G60" s="132">
        <v>44620</v>
      </c>
      <c r="H60" s="131" t="s">
        <v>35</v>
      </c>
      <c r="I60" s="24">
        <v>3</v>
      </c>
      <c r="J60" s="24">
        <v>1350</v>
      </c>
      <c r="K60" s="25"/>
    </row>
    <row r="61" spans="2:14" x14ac:dyDescent="0.3">
      <c r="B61" s="32" t="s">
        <v>93</v>
      </c>
      <c r="C61" s="136" t="s">
        <v>861</v>
      </c>
      <c r="D61" s="136" t="s">
        <v>596</v>
      </c>
      <c r="E61" s="134" t="s">
        <v>22</v>
      </c>
      <c r="F61" s="135">
        <v>44197</v>
      </c>
      <c r="G61" s="135">
        <v>44620</v>
      </c>
      <c r="H61" s="134" t="s">
        <v>35</v>
      </c>
      <c r="I61" s="2">
        <v>4</v>
      </c>
      <c r="J61" s="2">
        <v>1000</v>
      </c>
      <c r="K61" s="23"/>
      <c r="M61" s="27"/>
      <c r="N61" s="26"/>
    </row>
    <row r="62" spans="2:14" x14ac:dyDescent="0.3">
      <c r="B62" s="31" t="s">
        <v>94</v>
      </c>
      <c r="C62" s="137" t="s">
        <v>861</v>
      </c>
      <c r="D62" s="137" t="s">
        <v>601</v>
      </c>
      <c r="E62" s="131" t="s">
        <v>22</v>
      </c>
      <c r="F62" s="132">
        <v>44197</v>
      </c>
      <c r="G62" s="132">
        <v>44620</v>
      </c>
      <c r="H62" s="131" t="s">
        <v>35</v>
      </c>
      <c r="I62" s="24">
        <v>4</v>
      </c>
      <c r="J62" s="24">
        <v>1160</v>
      </c>
      <c r="K62" s="56" t="s">
        <v>895</v>
      </c>
    </row>
    <row r="63" spans="2:14" x14ac:dyDescent="0.3">
      <c r="B63" s="32" t="s">
        <v>95</v>
      </c>
      <c r="C63" s="136" t="s">
        <v>861</v>
      </c>
      <c r="D63" s="136" t="s">
        <v>96</v>
      </c>
      <c r="E63" s="134" t="s">
        <v>22</v>
      </c>
      <c r="F63" s="135">
        <v>44197</v>
      </c>
      <c r="G63" s="135">
        <v>44620</v>
      </c>
      <c r="H63" s="134" t="s">
        <v>35</v>
      </c>
      <c r="I63" s="2">
        <v>3</v>
      </c>
      <c r="J63" s="2">
        <v>1200</v>
      </c>
      <c r="K63" s="23"/>
    </row>
    <row r="64" spans="2:14" x14ac:dyDescent="0.3">
      <c r="B64" s="144" t="s">
        <v>161</v>
      </c>
      <c r="C64" s="137" t="s">
        <v>861</v>
      </c>
      <c r="D64" s="137" t="s">
        <v>162</v>
      </c>
      <c r="E64" s="131" t="s">
        <v>22</v>
      </c>
      <c r="F64" s="132">
        <v>44197</v>
      </c>
      <c r="G64" s="132">
        <v>44620</v>
      </c>
      <c r="H64" s="131" t="s">
        <v>931</v>
      </c>
      <c r="I64" s="24">
        <v>3</v>
      </c>
      <c r="J64" s="24">
        <v>1000</v>
      </c>
      <c r="K64" s="25"/>
    </row>
    <row r="65" spans="2:14" x14ac:dyDescent="0.3">
      <c r="B65" s="144" t="s">
        <v>161</v>
      </c>
      <c r="C65" s="137" t="s">
        <v>861</v>
      </c>
      <c r="D65" s="137" t="s">
        <v>162</v>
      </c>
      <c r="E65" s="131" t="s">
        <v>22</v>
      </c>
      <c r="F65" s="132">
        <v>44197</v>
      </c>
      <c r="G65" s="132">
        <v>44620</v>
      </c>
      <c r="H65" s="131" t="s">
        <v>932</v>
      </c>
      <c r="I65" s="24">
        <v>3</v>
      </c>
      <c r="J65" s="24">
        <v>1350</v>
      </c>
      <c r="K65" s="25"/>
    </row>
    <row r="66" spans="2:14" x14ac:dyDescent="0.3">
      <c r="B66" s="32" t="s">
        <v>171</v>
      </c>
      <c r="C66" s="136" t="s">
        <v>861</v>
      </c>
      <c r="D66" s="136" t="s">
        <v>606</v>
      </c>
      <c r="E66" s="134" t="s">
        <v>22</v>
      </c>
      <c r="F66" s="135">
        <v>44197</v>
      </c>
      <c r="G66" s="135">
        <v>44620</v>
      </c>
      <c r="H66" s="134" t="s">
        <v>35</v>
      </c>
      <c r="I66" s="2">
        <v>3</v>
      </c>
      <c r="J66" s="2">
        <v>1100</v>
      </c>
      <c r="K66" s="23"/>
    </row>
    <row r="67" spans="2:14" x14ac:dyDescent="0.3">
      <c r="B67" s="31" t="s">
        <v>82</v>
      </c>
      <c r="C67" s="137" t="s">
        <v>861</v>
      </c>
      <c r="D67" s="137" t="s">
        <v>83</v>
      </c>
      <c r="E67" s="131" t="s">
        <v>22</v>
      </c>
      <c r="F67" s="132">
        <v>44197</v>
      </c>
      <c r="G67" s="132">
        <v>44620</v>
      </c>
      <c r="H67" s="131" t="s">
        <v>35</v>
      </c>
      <c r="I67" s="24">
        <v>3</v>
      </c>
      <c r="J67" s="24">
        <v>1250</v>
      </c>
      <c r="K67" s="25"/>
    </row>
    <row r="68" spans="2:14" x14ac:dyDescent="0.3">
      <c r="B68" s="144" t="s">
        <v>97</v>
      </c>
      <c r="C68" s="136" t="s">
        <v>861</v>
      </c>
      <c r="D68" s="136" t="s">
        <v>98</v>
      </c>
      <c r="E68" s="134" t="s">
        <v>22</v>
      </c>
      <c r="F68" s="135">
        <v>44197</v>
      </c>
      <c r="G68" s="135">
        <v>44620</v>
      </c>
      <c r="H68" s="134" t="s">
        <v>931</v>
      </c>
      <c r="I68" s="2">
        <v>3</v>
      </c>
      <c r="J68" s="2">
        <v>950</v>
      </c>
      <c r="K68" s="23"/>
      <c r="M68" s="27"/>
      <c r="N68" s="26"/>
    </row>
    <row r="69" spans="2:14" x14ac:dyDescent="0.3">
      <c r="B69" s="144" t="s">
        <v>97</v>
      </c>
      <c r="C69" s="136" t="s">
        <v>861</v>
      </c>
      <c r="D69" s="136" t="s">
        <v>98</v>
      </c>
      <c r="E69" s="134" t="s">
        <v>22</v>
      </c>
      <c r="F69" s="135">
        <v>44197</v>
      </c>
      <c r="G69" s="135">
        <v>44620</v>
      </c>
      <c r="H69" s="134" t="s">
        <v>932</v>
      </c>
      <c r="I69" s="2">
        <v>3</v>
      </c>
      <c r="J69" s="2">
        <v>1150</v>
      </c>
      <c r="K69" s="23"/>
      <c r="M69" s="27"/>
      <c r="N69" s="26"/>
    </row>
    <row r="70" spans="2:14" x14ac:dyDescent="0.3">
      <c r="B70" s="144" t="s">
        <v>99</v>
      </c>
      <c r="C70" s="137" t="s">
        <v>861</v>
      </c>
      <c r="D70" s="137" t="s">
        <v>603</v>
      </c>
      <c r="E70" s="131" t="s">
        <v>22</v>
      </c>
      <c r="F70" s="132">
        <v>44197</v>
      </c>
      <c r="G70" s="132">
        <v>44620</v>
      </c>
      <c r="H70" s="131" t="s">
        <v>35</v>
      </c>
      <c r="I70" s="24">
        <v>3</v>
      </c>
      <c r="J70" s="24">
        <v>1250</v>
      </c>
      <c r="K70" s="25"/>
      <c r="M70" s="27"/>
      <c r="N70" s="26"/>
    </row>
    <row r="71" spans="2:14" x14ac:dyDescent="0.3">
      <c r="B71" s="32" t="s">
        <v>100</v>
      </c>
      <c r="C71" s="136" t="s">
        <v>861</v>
      </c>
      <c r="D71" s="136" t="s">
        <v>101</v>
      </c>
      <c r="E71" s="134" t="s">
        <v>22</v>
      </c>
      <c r="F71" s="135">
        <v>44197</v>
      </c>
      <c r="G71" s="135">
        <v>44620</v>
      </c>
      <c r="H71" s="134" t="s">
        <v>35</v>
      </c>
      <c r="I71" s="2">
        <v>3</v>
      </c>
      <c r="J71" s="2">
        <v>1190</v>
      </c>
      <c r="K71" s="23"/>
      <c r="M71" s="27"/>
      <c r="N71" s="26"/>
    </row>
    <row r="72" spans="2:14" x14ac:dyDescent="0.3">
      <c r="B72" s="144" t="s">
        <v>102</v>
      </c>
      <c r="C72" s="137" t="s">
        <v>861</v>
      </c>
      <c r="D72" s="137" t="s">
        <v>103</v>
      </c>
      <c r="E72" s="131" t="s">
        <v>22</v>
      </c>
      <c r="F72" s="132">
        <v>44197</v>
      </c>
      <c r="G72" s="132">
        <v>44620</v>
      </c>
      <c r="H72" s="131" t="s">
        <v>35</v>
      </c>
      <c r="I72" s="24">
        <v>3</v>
      </c>
      <c r="J72" s="24">
        <v>1150</v>
      </c>
      <c r="K72" s="25"/>
      <c r="M72" s="27"/>
      <c r="N72" s="26"/>
    </row>
    <row r="73" spans="2:14" x14ac:dyDescent="0.3">
      <c r="B73" s="32" t="s">
        <v>104</v>
      </c>
      <c r="C73" s="136" t="s">
        <v>861</v>
      </c>
      <c r="D73" s="136" t="s">
        <v>105</v>
      </c>
      <c r="E73" s="134" t="s">
        <v>22</v>
      </c>
      <c r="F73" s="135">
        <v>44197</v>
      </c>
      <c r="G73" s="135">
        <v>44620</v>
      </c>
      <c r="H73" s="134" t="s">
        <v>35</v>
      </c>
      <c r="I73" s="2">
        <v>3</v>
      </c>
      <c r="J73" s="2">
        <v>900</v>
      </c>
      <c r="K73" s="23"/>
    </row>
    <row r="74" spans="2:14" x14ac:dyDescent="0.3">
      <c r="B74" s="144" t="s">
        <v>106</v>
      </c>
      <c r="C74" s="137" t="s">
        <v>861</v>
      </c>
      <c r="D74" s="137" t="s">
        <v>107</v>
      </c>
      <c r="E74" s="131" t="s">
        <v>22</v>
      </c>
      <c r="F74" s="132">
        <v>44197</v>
      </c>
      <c r="G74" s="132">
        <v>44620</v>
      </c>
      <c r="H74" s="131" t="s">
        <v>35</v>
      </c>
      <c r="I74" s="24">
        <v>3</v>
      </c>
      <c r="J74" s="24">
        <v>1300</v>
      </c>
      <c r="K74" s="25"/>
    </row>
    <row r="75" spans="2:14" x14ac:dyDescent="0.3">
      <c r="B75" s="32" t="s">
        <v>108</v>
      </c>
      <c r="C75" s="136" t="s">
        <v>861</v>
      </c>
      <c r="D75" s="136" t="s">
        <v>109</v>
      </c>
      <c r="E75" s="134" t="s">
        <v>22</v>
      </c>
      <c r="F75" s="135">
        <v>44197</v>
      </c>
      <c r="G75" s="135">
        <v>44620</v>
      </c>
      <c r="H75" s="134" t="s">
        <v>35</v>
      </c>
      <c r="I75" s="2">
        <v>4</v>
      </c>
      <c r="J75" s="2">
        <v>950</v>
      </c>
      <c r="K75" s="23"/>
    </row>
    <row r="76" spans="2:14" x14ac:dyDescent="0.3">
      <c r="B76" s="31" t="s">
        <v>110</v>
      </c>
      <c r="C76" s="137" t="s">
        <v>861</v>
      </c>
      <c r="D76" s="137" t="s">
        <v>111</v>
      </c>
      <c r="E76" s="131" t="s">
        <v>22</v>
      </c>
      <c r="F76" s="132">
        <v>44197</v>
      </c>
      <c r="G76" s="132">
        <v>44620</v>
      </c>
      <c r="H76" s="131" t="s">
        <v>35</v>
      </c>
      <c r="I76" s="24">
        <v>3</v>
      </c>
      <c r="J76" s="24">
        <v>1000</v>
      </c>
      <c r="K76" s="25" t="s">
        <v>897</v>
      </c>
    </row>
    <row r="77" spans="2:14" x14ac:dyDescent="0.3">
      <c r="B77" s="32" t="s">
        <v>112</v>
      </c>
      <c r="C77" s="136" t="s">
        <v>861</v>
      </c>
      <c r="D77" s="136" t="s">
        <v>113</v>
      </c>
      <c r="E77" s="134" t="s">
        <v>22</v>
      </c>
      <c r="F77" s="135">
        <v>44197</v>
      </c>
      <c r="G77" s="135">
        <v>44620</v>
      </c>
      <c r="H77" s="134" t="s">
        <v>35</v>
      </c>
      <c r="I77" s="2">
        <v>4</v>
      </c>
      <c r="J77" s="2">
        <v>1000</v>
      </c>
      <c r="K77" s="23"/>
    </row>
    <row r="78" spans="2:14" x14ac:dyDescent="0.3">
      <c r="B78" s="31" t="s">
        <v>159</v>
      </c>
      <c r="C78" s="137" t="s">
        <v>861</v>
      </c>
      <c r="D78" s="137" t="s">
        <v>742</v>
      </c>
      <c r="E78" s="131" t="s">
        <v>22</v>
      </c>
      <c r="F78" s="132">
        <v>44197</v>
      </c>
      <c r="G78" s="132">
        <v>44620</v>
      </c>
      <c r="H78" s="131" t="s">
        <v>207</v>
      </c>
      <c r="I78" s="24">
        <v>4</v>
      </c>
      <c r="J78" s="24">
        <v>1200</v>
      </c>
      <c r="K78" s="25"/>
    </row>
    <row r="79" spans="2:14" x14ac:dyDescent="0.3">
      <c r="B79" s="32" t="s">
        <v>114</v>
      </c>
      <c r="C79" s="136" t="s">
        <v>861</v>
      </c>
      <c r="D79" s="136" t="s">
        <v>115</v>
      </c>
      <c r="E79" s="134" t="s">
        <v>22</v>
      </c>
      <c r="F79" s="135">
        <v>44197</v>
      </c>
      <c r="G79" s="135">
        <v>44620</v>
      </c>
      <c r="H79" s="134" t="s">
        <v>35</v>
      </c>
      <c r="I79" s="2">
        <v>4</v>
      </c>
      <c r="J79" s="2">
        <v>980</v>
      </c>
      <c r="K79" s="23"/>
    </row>
    <row r="80" spans="2:14" x14ac:dyDescent="0.3">
      <c r="B80" s="31" t="s">
        <v>116</v>
      </c>
      <c r="C80" s="137" t="s">
        <v>861</v>
      </c>
      <c r="D80" s="137" t="s">
        <v>117</v>
      </c>
      <c r="E80" s="131" t="s">
        <v>22</v>
      </c>
      <c r="F80" s="132">
        <v>44197</v>
      </c>
      <c r="G80" s="132">
        <v>44620</v>
      </c>
      <c r="H80" s="131" t="s">
        <v>35</v>
      </c>
      <c r="I80" s="24">
        <v>3</v>
      </c>
      <c r="J80" s="24">
        <v>900</v>
      </c>
      <c r="K80" s="54" t="s">
        <v>892</v>
      </c>
    </row>
    <row r="81" spans="2:14" x14ac:dyDescent="0.3">
      <c r="B81" s="32" t="s">
        <v>118</v>
      </c>
      <c r="C81" s="136" t="s">
        <v>861</v>
      </c>
      <c r="D81" s="136" t="s">
        <v>613</v>
      </c>
      <c r="E81" s="134" t="s">
        <v>22</v>
      </c>
      <c r="F81" s="135">
        <v>44197</v>
      </c>
      <c r="G81" s="135">
        <v>44620</v>
      </c>
      <c r="H81" s="134" t="s">
        <v>35</v>
      </c>
      <c r="I81" s="2">
        <v>3</v>
      </c>
      <c r="J81" s="2">
        <v>950</v>
      </c>
      <c r="K81" s="55" t="s">
        <v>892</v>
      </c>
    </row>
    <row r="82" spans="2:14" x14ac:dyDescent="0.3">
      <c r="B82" s="31" t="s">
        <v>119</v>
      </c>
      <c r="C82" s="137" t="s">
        <v>861</v>
      </c>
      <c r="D82" s="137" t="s">
        <v>120</v>
      </c>
      <c r="E82" s="131" t="s">
        <v>22</v>
      </c>
      <c r="F82" s="132">
        <v>44197</v>
      </c>
      <c r="G82" s="132">
        <v>44620</v>
      </c>
      <c r="H82" s="131" t="s">
        <v>35</v>
      </c>
      <c r="I82" s="24">
        <v>3</v>
      </c>
      <c r="J82" s="24">
        <v>950</v>
      </c>
      <c r="K82" s="25"/>
    </row>
    <row r="83" spans="2:14" x14ac:dyDescent="0.3">
      <c r="B83" s="32" t="s">
        <v>121</v>
      </c>
      <c r="C83" s="136" t="s">
        <v>861</v>
      </c>
      <c r="D83" s="136" t="s">
        <v>122</v>
      </c>
      <c r="E83" s="134" t="s">
        <v>22</v>
      </c>
      <c r="F83" s="135">
        <v>44197</v>
      </c>
      <c r="G83" s="135">
        <v>44620</v>
      </c>
      <c r="H83" s="134" t="s">
        <v>35</v>
      </c>
      <c r="I83" s="2">
        <v>4</v>
      </c>
      <c r="J83" s="2">
        <v>900</v>
      </c>
      <c r="K83" s="23"/>
    </row>
    <row r="84" spans="2:14" x14ac:dyDescent="0.3">
      <c r="B84" s="31" t="s">
        <v>209</v>
      </c>
      <c r="C84" s="137" t="s">
        <v>861</v>
      </c>
      <c r="D84" s="137" t="s">
        <v>210</v>
      </c>
      <c r="E84" s="131" t="s">
        <v>22</v>
      </c>
      <c r="F84" s="132">
        <v>44197</v>
      </c>
      <c r="G84" s="132">
        <v>44620</v>
      </c>
      <c r="H84" s="131" t="s">
        <v>35</v>
      </c>
      <c r="I84" s="24">
        <v>4</v>
      </c>
      <c r="J84" s="24">
        <v>950</v>
      </c>
      <c r="K84" s="54" t="s">
        <v>892</v>
      </c>
    </row>
    <row r="85" spans="2:14" x14ac:dyDescent="0.3">
      <c r="B85" s="32" t="s">
        <v>163</v>
      </c>
      <c r="C85" s="136" t="s">
        <v>861</v>
      </c>
      <c r="D85" s="136" t="s">
        <v>164</v>
      </c>
      <c r="E85" s="134" t="s">
        <v>22</v>
      </c>
      <c r="F85" s="135">
        <v>44197</v>
      </c>
      <c r="G85" s="135">
        <v>44620</v>
      </c>
      <c r="H85" s="134" t="s">
        <v>207</v>
      </c>
      <c r="I85" s="2">
        <v>3</v>
      </c>
      <c r="J85" s="2">
        <v>1250</v>
      </c>
      <c r="K85" s="23"/>
    </row>
    <row r="86" spans="2:14" x14ac:dyDescent="0.3">
      <c r="B86" s="31" t="s">
        <v>123</v>
      </c>
      <c r="C86" s="137" t="s">
        <v>861</v>
      </c>
      <c r="D86" s="137" t="s">
        <v>616</v>
      </c>
      <c r="E86" s="131" t="s">
        <v>22</v>
      </c>
      <c r="F86" s="132">
        <v>44197</v>
      </c>
      <c r="G86" s="132">
        <v>44620</v>
      </c>
      <c r="H86" s="131" t="s">
        <v>35</v>
      </c>
      <c r="I86" s="24">
        <v>3</v>
      </c>
      <c r="J86" s="24">
        <v>1250</v>
      </c>
      <c r="K86" s="54" t="s">
        <v>899</v>
      </c>
    </row>
    <row r="87" spans="2:14" x14ac:dyDescent="0.3">
      <c r="B87" s="32" t="s">
        <v>124</v>
      </c>
      <c r="C87" s="136" t="s">
        <v>861</v>
      </c>
      <c r="D87" s="136" t="s">
        <v>614</v>
      </c>
      <c r="E87" s="134" t="s">
        <v>22</v>
      </c>
      <c r="F87" s="135">
        <v>44197</v>
      </c>
      <c r="G87" s="135">
        <v>44620</v>
      </c>
      <c r="H87" s="134" t="s">
        <v>931</v>
      </c>
      <c r="I87" s="2">
        <v>3</v>
      </c>
      <c r="J87" s="2">
        <v>1200</v>
      </c>
      <c r="K87" s="54" t="s">
        <v>899</v>
      </c>
    </row>
    <row r="88" spans="2:14" x14ac:dyDescent="0.3">
      <c r="B88" s="32" t="s">
        <v>124</v>
      </c>
      <c r="C88" s="136" t="s">
        <v>861</v>
      </c>
      <c r="D88" s="136" t="s">
        <v>614</v>
      </c>
      <c r="E88" s="134" t="s">
        <v>22</v>
      </c>
      <c r="F88" s="135">
        <v>44197</v>
      </c>
      <c r="G88" s="135">
        <v>44620</v>
      </c>
      <c r="H88" s="134" t="s">
        <v>932</v>
      </c>
      <c r="I88" s="2">
        <v>3</v>
      </c>
      <c r="J88" s="2">
        <v>1230</v>
      </c>
      <c r="K88" s="54" t="s">
        <v>899</v>
      </c>
    </row>
    <row r="89" spans="2:14" x14ac:dyDescent="0.3">
      <c r="B89" s="31" t="s">
        <v>125</v>
      </c>
      <c r="C89" s="137" t="s">
        <v>861</v>
      </c>
      <c r="D89" s="137" t="s">
        <v>532</v>
      </c>
      <c r="E89" s="131" t="s">
        <v>22</v>
      </c>
      <c r="F89" s="132">
        <v>44197</v>
      </c>
      <c r="G89" s="132">
        <v>44620</v>
      </c>
      <c r="H89" s="131" t="s">
        <v>39</v>
      </c>
      <c r="I89" s="24">
        <v>3</v>
      </c>
      <c r="J89" s="24">
        <v>1144.8</v>
      </c>
      <c r="K89" s="25"/>
      <c r="M89" s="27"/>
      <c r="N89" s="26"/>
    </row>
    <row r="90" spans="2:14" x14ac:dyDescent="0.3">
      <c r="B90" s="32" t="s">
        <v>165</v>
      </c>
      <c r="C90" s="136" t="s">
        <v>861</v>
      </c>
      <c r="D90" s="136" t="s">
        <v>565</v>
      </c>
      <c r="E90" s="134" t="s">
        <v>22</v>
      </c>
      <c r="F90" s="135">
        <v>44197</v>
      </c>
      <c r="G90" s="135">
        <v>44620</v>
      </c>
      <c r="H90" s="134" t="s">
        <v>207</v>
      </c>
      <c r="I90" s="2">
        <v>4</v>
      </c>
      <c r="J90" s="2">
        <v>1100</v>
      </c>
      <c r="K90" s="23"/>
    </row>
    <row r="91" spans="2:14" x14ac:dyDescent="0.3">
      <c r="B91" s="31" t="s">
        <v>129</v>
      </c>
      <c r="C91" s="137" t="s">
        <v>861</v>
      </c>
      <c r="D91" s="137" t="s">
        <v>622</v>
      </c>
      <c r="E91" s="131" t="s">
        <v>22</v>
      </c>
      <c r="F91" s="132">
        <v>44197</v>
      </c>
      <c r="G91" s="132">
        <v>44620</v>
      </c>
      <c r="H91" s="131" t="s">
        <v>35</v>
      </c>
      <c r="I91" s="24">
        <v>3</v>
      </c>
      <c r="J91" s="24">
        <v>1050</v>
      </c>
      <c r="K91" s="25"/>
    </row>
    <row r="92" spans="2:14" x14ac:dyDescent="0.3">
      <c r="B92" s="32" t="s">
        <v>130</v>
      </c>
      <c r="C92" s="136" t="s">
        <v>861</v>
      </c>
      <c r="D92" s="136" t="s">
        <v>620</v>
      </c>
      <c r="E92" s="134" t="s">
        <v>22</v>
      </c>
      <c r="F92" s="135">
        <v>44197</v>
      </c>
      <c r="G92" s="135">
        <v>44620</v>
      </c>
      <c r="H92" s="134" t="s">
        <v>23</v>
      </c>
      <c r="I92" s="2">
        <v>3</v>
      </c>
      <c r="J92" s="2">
        <v>1200</v>
      </c>
      <c r="K92" s="23"/>
    </row>
    <row r="93" spans="2:14" x14ac:dyDescent="0.3">
      <c r="B93" s="31" t="s">
        <v>131</v>
      </c>
      <c r="C93" s="137" t="s">
        <v>861</v>
      </c>
      <c r="D93" s="137" t="s">
        <v>611</v>
      </c>
      <c r="E93" s="131" t="s">
        <v>22</v>
      </c>
      <c r="F93" s="132">
        <v>44197</v>
      </c>
      <c r="G93" s="132">
        <v>44620</v>
      </c>
      <c r="H93" s="131" t="s">
        <v>39</v>
      </c>
      <c r="I93" s="24">
        <v>3</v>
      </c>
      <c r="J93" s="24">
        <v>1350</v>
      </c>
      <c r="K93" s="25"/>
    </row>
    <row r="94" spans="2:14" x14ac:dyDescent="0.3">
      <c r="B94" s="32" t="s">
        <v>132</v>
      </c>
      <c r="C94" s="136" t="s">
        <v>861</v>
      </c>
      <c r="D94" s="136" t="s">
        <v>133</v>
      </c>
      <c r="E94" s="134" t="s">
        <v>22</v>
      </c>
      <c r="F94" s="135">
        <v>44197</v>
      </c>
      <c r="G94" s="135">
        <v>44620</v>
      </c>
      <c r="H94" s="134" t="s">
        <v>35</v>
      </c>
      <c r="I94" s="2">
        <v>3</v>
      </c>
      <c r="J94" s="2">
        <v>1100</v>
      </c>
      <c r="K94" s="23"/>
    </row>
    <row r="95" spans="2:14" x14ac:dyDescent="0.3">
      <c r="B95" s="31" t="s">
        <v>134</v>
      </c>
      <c r="C95" s="137" t="s">
        <v>861</v>
      </c>
      <c r="D95" s="137" t="s">
        <v>135</v>
      </c>
      <c r="E95" s="131" t="s">
        <v>22</v>
      </c>
      <c r="F95" s="132">
        <v>44197</v>
      </c>
      <c r="G95" s="132">
        <v>44620</v>
      </c>
      <c r="H95" s="131" t="s">
        <v>35</v>
      </c>
      <c r="I95" s="24">
        <v>3</v>
      </c>
      <c r="J95" s="24">
        <v>1000</v>
      </c>
      <c r="K95" s="25"/>
    </row>
    <row r="96" spans="2:14" x14ac:dyDescent="0.3">
      <c r="B96" s="32" t="s">
        <v>136</v>
      </c>
      <c r="C96" s="136" t="s">
        <v>861</v>
      </c>
      <c r="D96" s="136" t="s">
        <v>137</v>
      </c>
      <c r="E96" s="134" t="s">
        <v>22</v>
      </c>
      <c r="F96" s="135">
        <v>44197</v>
      </c>
      <c r="G96" s="135">
        <v>44620</v>
      </c>
      <c r="H96" s="134" t="s">
        <v>35</v>
      </c>
      <c r="I96" s="2">
        <v>3</v>
      </c>
      <c r="J96" s="2">
        <v>1300</v>
      </c>
      <c r="K96" s="23"/>
    </row>
    <row r="97" spans="2:11" x14ac:dyDescent="0.3">
      <c r="B97" s="31" t="s">
        <v>138</v>
      </c>
      <c r="C97" s="137" t="s">
        <v>861</v>
      </c>
      <c r="D97" s="137" t="s">
        <v>139</v>
      </c>
      <c r="E97" s="131" t="s">
        <v>22</v>
      </c>
      <c r="F97" s="132">
        <v>44197</v>
      </c>
      <c r="G97" s="132">
        <v>44620</v>
      </c>
      <c r="H97" s="131" t="s">
        <v>35</v>
      </c>
      <c r="I97" s="24">
        <v>4</v>
      </c>
      <c r="J97" s="24">
        <v>1420</v>
      </c>
      <c r="K97" s="25"/>
    </row>
    <row r="98" spans="2:11" x14ac:dyDescent="0.3">
      <c r="B98" s="32" t="s">
        <v>140</v>
      </c>
      <c r="C98" s="136" t="s">
        <v>861</v>
      </c>
      <c r="D98" s="136" t="s">
        <v>141</v>
      </c>
      <c r="E98" s="134" t="s">
        <v>22</v>
      </c>
      <c r="F98" s="135">
        <v>44197</v>
      </c>
      <c r="G98" s="135">
        <v>44620</v>
      </c>
      <c r="H98" s="134" t="s">
        <v>35</v>
      </c>
      <c r="I98" s="2">
        <v>3</v>
      </c>
      <c r="J98" s="2">
        <v>1000</v>
      </c>
      <c r="K98" s="23"/>
    </row>
    <row r="99" spans="2:11" x14ac:dyDescent="0.3">
      <c r="B99" s="31" t="s">
        <v>142</v>
      </c>
      <c r="C99" s="137" t="s">
        <v>861</v>
      </c>
      <c r="D99" s="137" t="s">
        <v>629</v>
      </c>
      <c r="E99" s="131" t="s">
        <v>22</v>
      </c>
      <c r="F99" s="132">
        <v>44197</v>
      </c>
      <c r="G99" s="132">
        <v>44620</v>
      </c>
      <c r="H99" s="131" t="s">
        <v>35</v>
      </c>
      <c r="I99" s="24">
        <v>4</v>
      </c>
      <c r="J99" s="24">
        <v>880</v>
      </c>
      <c r="K99" s="25"/>
    </row>
    <row r="100" spans="2:11" x14ac:dyDescent="0.3">
      <c r="B100" s="32" t="s">
        <v>144</v>
      </c>
      <c r="C100" s="136" t="s">
        <v>861</v>
      </c>
      <c r="D100" s="136" t="s">
        <v>145</v>
      </c>
      <c r="E100" s="134" t="s">
        <v>22</v>
      </c>
      <c r="F100" s="135">
        <v>44197</v>
      </c>
      <c r="G100" s="135">
        <v>44620</v>
      </c>
      <c r="H100" s="134" t="s">
        <v>35</v>
      </c>
      <c r="I100" s="2">
        <v>4</v>
      </c>
      <c r="J100" s="2">
        <v>880</v>
      </c>
      <c r="K100" s="23"/>
    </row>
    <row r="101" spans="2:11" x14ac:dyDescent="0.3">
      <c r="B101" s="31" t="s">
        <v>146</v>
      </c>
      <c r="C101" s="137" t="s">
        <v>861</v>
      </c>
      <c r="D101" s="137" t="s">
        <v>633</v>
      </c>
      <c r="E101" s="131" t="s">
        <v>22</v>
      </c>
      <c r="F101" s="132">
        <v>44197</v>
      </c>
      <c r="G101" s="132">
        <v>44620</v>
      </c>
      <c r="H101" s="131" t="s">
        <v>35</v>
      </c>
      <c r="I101" s="24">
        <v>3</v>
      </c>
      <c r="J101" s="24">
        <v>1290</v>
      </c>
      <c r="K101" s="25"/>
    </row>
    <row r="102" spans="2:11" x14ac:dyDescent="0.3">
      <c r="B102" s="32" t="s">
        <v>147</v>
      </c>
      <c r="C102" s="136" t="s">
        <v>861</v>
      </c>
      <c r="D102" s="136" t="s">
        <v>628</v>
      </c>
      <c r="E102" s="134" t="s">
        <v>22</v>
      </c>
      <c r="F102" s="135">
        <v>44197</v>
      </c>
      <c r="G102" s="135">
        <v>44620</v>
      </c>
      <c r="H102" s="134" t="s">
        <v>35</v>
      </c>
      <c r="I102" s="2">
        <v>3</v>
      </c>
      <c r="J102" s="2">
        <v>920</v>
      </c>
      <c r="K102" s="23"/>
    </row>
    <row r="103" spans="2:11" x14ac:dyDescent="0.3">
      <c r="B103" s="31" t="s">
        <v>169</v>
      </c>
      <c r="C103" s="137" t="s">
        <v>861</v>
      </c>
      <c r="D103" s="137" t="s">
        <v>637</v>
      </c>
      <c r="E103" s="131" t="s">
        <v>22</v>
      </c>
      <c r="F103" s="132">
        <v>44197</v>
      </c>
      <c r="G103" s="132">
        <v>44620</v>
      </c>
      <c r="H103" s="131" t="s">
        <v>35</v>
      </c>
      <c r="I103" s="24">
        <v>3</v>
      </c>
      <c r="J103" s="24">
        <v>900</v>
      </c>
      <c r="K103" s="25"/>
    </row>
    <row r="104" spans="2:11" x14ac:dyDescent="0.3">
      <c r="B104" s="32" t="s">
        <v>149</v>
      </c>
      <c r="C104" s="136" t="s">
        <v>861</v>
      </c>
      <c r="D104" s="136" t="s">
        <v>636</v>
      </c>
      <c r="E104" s="134" t="s">
        <v>22</v>
      </c>
      <c r="F104" s="135">
        <v>44197</v>
      </c>
      <c r="G104" s="135">
        <v>44620</v>
      </c>
      <c r="H104" s="134" t="s">
        <v>35</v>
      </c>
      <c r="I104" s="2">
        <v>3</v>
      </c>
      <c r="J104" s="2">
        <v>800</v>
      </c>
      <c r="K104" s="23"/>
    </row>
    <row r="105" spans="2:11" x14ac:dyDescent="0.3">
      <c r="B105" s="31" t="s">
        <v>56</v>
      </c>
      <c r="C105" s="137" t="s">
        <v>861</v>
      </c>
      <c r="D105" s="137" t="s">
        <v>642</v>
      </c>
      <c r="E105" s="131" t="s">
        <v>204</v>
      </c>
      <c r="F105" s="132">
        <v>44289</v>
      </c>
      <c r="G105" s="132">
        <v>44304</v>
      </c>
      <c r="H105" s="131" t="s">
        <v>35</v>
      </c>
      <c r="I105" s="24">
        <v>2</v>
      </c>
      <c r="J105" s="24">
        <v>1490</v>
      </c>
      <c r="K105" s="25"/>
    </row>
    <row r="106" spans="2:11" x14ac:dyDescent="0.3">
      <c r="B106" s="31" t="s">
        <v>56</v>
      </c>
      <c r="C106" s="137" t="s">
        <v>861</v>
      </c>
      <c r="D106" s="137" t="s">
        <v>642</v>
      </c>
      <c r="E106" s="131" t="s">
        <v>204</v>
      </c>
      <c r="F106" s="132">
        <v>44388</v>
      </c>
      <c r="G106" s="132">
        <v>44059</v>
      </c>
      <c r="H106" s="131" t="s">
        <v>35</v>
      </c>
      <c r="I106" s="24">
        <v>2</v>
      </c>
      <c r="J106" s="24">
        <v>1490</v>
      </c>
      <c r="K106" s="25"/>
    </row>
    <row r="107" spans="2:11" x14ac:dyDescent="0.3">
      <c r="B107" s="31" t="s">
        <v>56</v>
      </c>
      <c r="C107" s="137" t="s">
        <v>861</v>
      </c>
      <c r="D107" s="137" t="s">
        <v>642</v>
      </c>
      <c r="E107" s="131" t="s">
        <v>204</v>
      </c>
      <c r="F107" s="132">
        <v>44554</v>
      </c>
      <c r="G107" s="132">
        <v>44561</v>
      </c>
      <c r="H107" s="131" t="s">
        <v>35</v>
      </c>
      <c r="I107" s="24">
        <v>2</v>
      </c>
      <c r="J107" s="24">
        <v>1490</v>
      </c>
      <c r="K107" s="25"/>
    </row>
    <row r="108" spans="2:11" x14ac:dyDescent="0.3">
      <c r="B108" s="31" t="s">
        <v>56</v>
      </c>
      <c r="C108" s="137" t="s">
        <v>861</v>
      </c>
      <c r="D108" s="137" t="s">
        <v>642</v>
      </c>
      <c r="E108" s="131" t="s">
        <v>205</v>
      </c>
      <c r="F108" s="132">
        <v>44197</v>
      </c>
      <c r="G108" s="132">
        <v>44288</v>
      </c>
      <c r="H108" s="131" t="s">
        <v>35</v>
      </c>
      <c r="I108" s="24">
        <v>3</v>
      </c>
      <c r="J108" s="24">
        <v>1010</v>
      </c>
      <c r="K108" s="25"/>
    </row>
    <row r="109" spans="2:11" x14ac:dyDescent="0.3">
      <c r="B109" s="31" t="s">
        <v>56</v>
      </c>
      <c r="C109" s="137" t="s">
        <v>861</v>
      </c>
      <c r="D109" s="137" t="s">
        <v>642</v>
      </c>
      <c r="E109" s="131" t="s">
        <v>205</v>
      </c>
      <c r="F109" s="132">
        <v>44305</v>
      </c>
      <c r="G109" s="132">
        <v>44387</v>
      </c>
      <c r="H109" s="131" t="s">
        <v>35</v>
      </c>
      <c r="I109" s="24">
        <v>3</v>
      </c>
      <c r="J109" s="24">
        <v>1010</v>
      </c>
      <c r="K109" s="25"/>
    </row>
    <row r="110" spans="2:11" x14ac:dyDescent="0.3">
      <c r="B110" s="31" t="s">
        <v>56</v>
      </c>
      <c r="C110" s="137" t="s">
        <v>861</v>
      </c>
      <c r="D110" s="137" t="s">
        <v>642</v>
      </c>
      <c r="E110" s="131" t="s">
        <v>205</v>
      </c>
      <c r="F110" s="132">
        <v>44425</v>
      </c>
      <c r="G110" s="132">
        <v>44553</v>
      </c>
      <c r="H110" s="131" t="s">
        <v>35</v>
      </c>
      <c r="I110" s="24">
        <v>3</v>
      </c>
      <c r="J110" s="24">
        <v>1010</v>
      </c>
      <c r="K110" s="25"/>
    </row>
    <row r="111" spans="2:11" x14ac:dyDescent="0.3">
      <c r="B111" s="32" t="s">
        <v>57</v>
      </c>
      <c r="C111" s="136" t="s">
        <v>861</v>
      </c>
      <c r="D111" s="136" t="s">
        <v>639</v>
      </c>
      <c r="E111" s="134" t="s">
        <v>204</v>
      </c>
      <c r="F111" s="135">
        <v>44289</v>
      </c>
      <c r="G111" s="135">
        <v>44304</v>
      </c>
      <c r="H111" s="134" t="s">
        <v>35</v>
      </c>
      <c r="I111" s="2">
        <v>2</v>
      </c>
      <c r="J111" s="2">
        <v>1605</v>
      </c>
      <c r="K111" s="23"/>
    </row>
    <row r="112" spans="2:11" x14ac:dyDescent="0.3">
      <c r="B112" s="32" t="s">
        <v>57</v>
      </c>
      <c r="C112" s="136" t="s">
        <v>861</v>
      </c>
      <c r="D112" s="136" t="s">
        <v>639</v>
      </c>
      <c r="E112" s="134" t="s">
        <v>204</v>
      </c>
      <c r="F112" s="135">
        <v>44388</v>
      </c>
      <c r="G112" s="135">
        <v>44059</v>
      </c>
      <c r="H112" s="134" t="s">
        <v>35</v>
      </c>
      <c r="I112" s="2">
        <v>2</v>
      </c>
      <c r="J112" s="2">
        <v>1605</v>
      </c>
      <c r="K112" s="23"/>
    </row>
    <row r="113" spans="2:14" x14ac:dyDescent="0.3">
      <c r="B113" s="32" t="s">
        <v>57</v>
      </c>
      <c r="C113" s="136" t="s">
        <v>861</v>
      </c>
      <c r="D113" s="136" t="s">
        <v>639</v>
      </c>
      <c r="E113" s="134" t="s">
        <v>204</v>
      </c>
      <c r="F113" s="135">
        <v>44554</v>
      </c>
      <c r="G113" s="135">
        <v>44561</v>
      </c>
      <c r="H113" s="134" t="s">
        <v>35</v>
      </c>
      <c r="I113" s="2">
        <v>3</v>
      </c>
      <c r="J113" s="2">
        <v>1605</v>
      </c>
      <c r="K113" s="23"/>
    </row>
    <row r="114" spans="2:14" x14ac:dyDescent="0.3">
      <c r="B114" s="32" t="s">
        <v>57</v>
      </c>
      <c r="C114" s="136" t="s">
        <v>861</v>
      </c>
      <c r="D114" s="136" t="s">
        <v>639</v>
      </c>
      <c r="E114" s="134" t="s">
        <v>205</v>
      </c>
      <c r="F114" s="135">
        <v>44197</v>
      </c>
      <c r="G114" s="135">
        <v>44288</v>
      </c>
      <c r="H114" s="134" t="s">
        <v>35</v>
      </c>
      <c r="I114" s="2">
        <v>3</v>
      </c>
      <c r="J114" s="2">
        <v>1150</v>
      </c>
      <c r="K114" s="23"/>
    </row>
    <row r="115" spans="2:14" x14ac:dyDescent="0.3">
      <c r="B115" s="32" t="s">
        <v>57</v>
      </c>
      <c r="C115" s="136" t="s">
        <v>861</v>
      </c>
      <c r="D115" s="136" t="s">
        <v>639</v>
      </c>
      <c r="E115" s="134" t="s">
        <v>205</v>
      </c>
      <c r="F115" s="135">
        <v>44305</v>
      </c>
      <c r="G115" s="135">
        <v>44387</v>
      </c>
      <c r="H115" s="134" t="s">
        <v>35</v>
      </c>
      <c r="I115" s="2">
        <v>3</v>
      </c>
      <c r="J115" s="2">
        <v>1180</v>
      </c>
      <c r="K115" s="23"/>
    </row>
    <row r="116" spans="2:14" x14ac:dyDescent="0.3">
      <c r="B116" s="32" t="s">
        <v>57</v>
      </c>
      <c r="C116" s="136" t="s">
        <v>861</v>
      </c>
      <c r="D116" s="136" t="s">
        <v>639</v>
      </c>
      <c r="E116" s="134" t="s">
        <v>205</v>
      </c>
      <c r="F116" s="135">
        <v>44425</v>
      </c>
      <c r="G116" s="135">
        <v>44553</v>
      </c>
      <c r="H116" s="134" t="s">
        <v>35</v>
      </c>
      <c r="I116" s="2">
        <v>3</v>
      </c>
      <c r="J116" s="2">
        <v>1180</v>
      </c>
      <c r="K116" s="23"/>
    </row>
    <row r="117" spans="2:14" x14ac:dyDescent="0.3">
      <c r="B117" s="31" t="s">
        <v>153</v>
      </c>
      <c r="C117" s="137" t="s">
        <v>861</v>
      </c>
      <c r="D117" s="137" t="s">
        <v>154</v>
      </c>
      <c r="E117" s="131" t="s">
        <v>22</v>
      </c>
      <c r="F117" s="132">
        <v>44197</v>
      </c>
      <c r="G117" s="132">
        <v>44620</v>
      </c>
      <c r="H117" s="131" t="s">
        <v>35</v>
      </c>
      <c r="I117" s="24">
        <v>3</v>
      </c>
      <c r="J117" s="24">
        <v>1000</v>
      </c>
      <c r="K117" s="25"/>
    </row>
    <row r="118" spans="2:14" x14ac:dyDescent="0.3">
      <c r="B118" s="144" t="s">
        <v>155</v>
      </c>
      <c r="C118" s="136" t="s">
        <v>861</v>
      </c>
      <c r="D118" s="136" t="s">
        <v>648</v>
      </c>
      <c r="E118" s="134" t="s">
        <v>22</v>
      </c>
      <c r="F118" s="135">
        <v>44197</v>
      </c>
      <c r="G118" s="135">
        <v>44620</v>
      </c>
      <c r="H118" s="134" t="s">
        <v>35</v>
      </c>
      <c r="I118" s="2">
        <v>3</v>
      </c>
      <c r="J118" s="2">
        <v>1050</v>
      </c>
      <c r="K118" s="23"/>
    </row>
    <row r="119" spans="2:14" x14ac:dyDescent="0.3">
      <c r="B119" s="31" t="s">
        <v>168</v>
      </c>
      <c r="C119" s="137" t="s">
        <v>861</v>
      </c>
      <c r="D119" s="137" t="s">
        <v>877</v>
      </c>
      <c r="E119" s="131" t="s">
        <v>22</v>
      </c>
      <c r="F119" s="132">
        <v>44197</v>
      </c>
      <c r="G119" s="132">
        <v>44620</v>
      </c>
      <c r="H119" s="131" t="s">
        <v>35</v>
      </c>
      <c r="I119" s="24">
        <v>3</v>
      </c>
      <c r="J119" s="24">
        <v>920</v>
      </c>
      <c r="K119" s="25"/>
    </row>
    <row r="120" spans="2:14" x14ac:dyDescent="0.3">
      <c r="B120" s="32" t="s">
        <v>211</v>
      </c>
      <c r="C120" s="136" t="s">
        <v>862</v>
      </c>
      <c r="D120" s="136" t="s">
        <v>384</v>
      </c>
      <c r="E120" s="134" t="s">
        <v>22</v>
      </c>
      <c r="F120" s="135">
        <v>44197</v>
      </c>
      <c r="G120" s="135">
        <v>44620</v>
      </c>
      <c r="H120" s="134" t="s">
        <v>35</v>
      </c>
      <c r="I120" s="2">
        <v>3</v>
      </c>
      <c r="J120" s="2">
        <v>990</v>
      </c>
      <c r="K120" s="23"/>
      <c r="M120" s="27"/>
      <c r="N120" s="26"/>
    </row>
    <row r="121" spans="2:14" x14ac:dyDescent="0.3">
      <c r="B121" s="31" t="s">
        <v>174</v>
      </c>
      <c r="C121" s="137" t="s">
        <v>862</v>
      </c>
      <c r="D121" s="137" t="s">
        <v>584</v>
      </c>
      <c r="E121" s="131" t="s">
        <v>22</v>
      </c>
      <c r="F121" s="132">
        <v>44197</v>
      </c>
      <c r="G121" s="132">
        <v>44620</v>
      </c>
      <c r="H121" s="131" t="s">
        <v>35</v>
      </c>
      <c r="I121" s="24">
        <v>3</v>
      </c>
      <c r="J121" s="24">
        <v>900</v>
      </c>
      <c r="K121" s="54" t="s">
        <v>892</v>
      </c>
    </row>
    <row r="122" spans="2:14" x14ac:dyDescent="0.3">
      <c r="B122" s="144" t="s">
        <v>176</v>
      </c>
      <c r="C122" s="136" t="s">
        <v>862</v>
      </c>
      <c r="D122" s="140" t="s">
        <v>177</v>
      </c>
      <c r="E122" s="141" t="s">
        <v>22</v>
      </c>
      <c r="F122" s="142">
        <v>44197</v>
      </c>
      <c r="G122" s="142">
        <v>44620</v>
      </c>
      <c r="H122" s="141" t="s">
        <v>35</v>
      </c>
      <c r="I122" s="143">
        <v>3</v>
      </c>
      <c r="J122" s="143">
        <v>1160</v>
      </c>
      <c r="K122" s="55" t="s">
        <v>899</v>
      </c>
    </row>
    <row r="123" spans="2:14" x14ac:dyDescent="0.3">
      <c r="B123" s="31" t="s">
        <v>193</v>
      </c>
      <c r="C123" s="137" t="s">
        <v>863</v>
      </c>
      <c r="D123" s="137" t="s">
        <v>651</v>
      </c>
      <c r="E123" s="131" t="s">
        <v>22</v>
      </c>
      <c r="F123" s="132">
        <v>44197</v>
      </c>
      <c r="G123" s="132">
        <v>44620</v>
      </c>
      <c r="H123" s="131" t="s">
        <v>333</v>
      </c>
      <c r="I123" s="24">
        <v>4</v>
      </c>
      <c r="J123" s="24">
        <v>1170</v>
      </c>
      <c r="K123" s="25"/>
    </row>
    <row r="124" spans="2:14" x14ac:dyDescent="0.3">
      <c r="B124" s="31" t="s">
        <v>193</v>
      </c>
      <c r="C124" s="137" t="s">
        <v>863</v>
      </c>
      <c r="D124" s="137" t="s">
        <v>651</v>
      </c>
      <c r="E124" s="131" t="s">
        <v>22</v>
      </c>
      <c r="F124" s="132">
        <v>44197</v>
      </c>
      <c r="G124" s="132">
        <v>44620</v>
      </c>
      <c r="H124" s="131" t="s">
        <v>334</v>
      </c>
      <c r="I124" s="24">
        <v>4</v>
      </c>
      <c r="J124" s="24">
        <v>1370</v>
      </c>
      <c r="K124" s="25"/>
    </row>
    <row r="125" spans="2:14" x14ac:dyDescent="0.3">
      <c r="B125" s="32" t="s">
        <v>337</v>
      </c>
      <c r="C125" s="136" t="s">
        <v>863</v>
      </c>
      <c r="D125" s="136" t="s">
        <v>389</v>
      </c>
      <c r="E125" s="134" t="s">
        <v>22</v>
      </c>
      <c r="F125" s="135">
        <v>44197</v>
      </c>
      <c r="G125" s="135">
        <v>44620</v>
      </c>
      <c r="H125" s="134" t="s">
        <v>335</v>
      </c>
      <c r="I125" s="2">
        <v>4</v>
      </c>
      <c r="J125" s="2">
        <v>1220</v>
      </c>
      <c r="K125" s="23"/>
    </row>
    <row r="126" spans="2:14" x14ac:dyDescent="0.3">
      <c r="B126" s="32" t="s">
        <v>339</v>
      </c>
      <c r="C126" s="136" t="s">
        <v>863</v>
      </c>
      <c r="D126" s="136" t="s">
        <v>387</v>
      </c>
      <c r="E126" s="134" t="s">
        <v>22</v>
      </c>
      <c r="F126" s="135">
        <v>44197</v>
      </c>
      <c r="G126" s="135">
        <v>44620</v>
      </c>
      <c r="H126" s="134" t="s">
        <v>35</v>
      </c>
      <c r="I126" s="2">
        <v>4</v>
      </c>
      <c r="J126" s="2">
        <v>800</v>
      </c>
      <c r="K126" s="23"/>
    </row>
    <row r="127" spans="2:14" x14ac:dyDescent="0.3">
      <c r="B127" s="31" t="s">
        <v>180</v>
      </c>
      <c r="C127" s="137" t="s">
        <v>863</v>
      </c>
      <c r="D127" s="137" t="s">
        <v>653</v>
      </c>
      <c r="E127" s="131" t="s">
        <v>22</v>
      </c>
      <c r="F127" s="132">
        <v>44197</v>
      </c>
      <c r="G127" s="132">
        <v>44620</v>
      </c>
      <c r="H127" s="131" t="s">
        <v>933</v>
      </c>
      <c r="I127" s="24">
        <v>4</v>
      </c>
      <c r="J127" s="24">
        <v>922</v>
      </c>
      <c r="K127" s="25"/>
    </row>
    <row r="128" spans="2:14" x14ac:dyDescent="0.3">
      <c r="B128" s="31" t="s">
        <v>180</v>
      </c>
      <c r="C128" s="137" t="s">
        <v>863</v>
      </c>
      <c r="D128" s="137" t="s">
        <v>653</v>
      </c>
      <c r="E128" s="131" t="s">
        <v>22</v>
      </c>
      <c r="F128" s="132">
        <v>44197</v>
      </c>
      <c r="G128" s="132">
        <v>44620</v>
      </c>
      <c r="H128" s="131" t="s">
        <v>335</v>
      </c>
      <c r="I128" s="24">
        <v>4</v>
      </c>
      <c r="J128" s="24">
        <v>1072</v>
      </c>
      <c r="K128" s="25"/>
    </row>
    <row r="129" spans="2:11" x14ac:dyDescent="0.3">
      <c r="B129" s="32" t="s">
        <v>201</v>
      </c>
      <c r="C129" s="136" t="s">
        <v>863</v>
      </c>
      <c r="D129" s="136" t="s">
        <v>654</v>
      </c>
      <c r="E129" s="134" t="s">
        <v>22</v>
      </c>
      <c r="F129" s="135">
        <v>44197</v>
      </c>
      <c r="G129" s="135">
        <v>44620</v>
      </c>
      <c r="H129" s="134" t="s">
        <v>35</v>
      </c>
      <c r="I129" s="2">
        <v>3</v>
      </c>
      <c r="J129" s="2">
        <v>800</v>
      </c>
      <c r="K129" s="23"/>
    </row>
    <row r="130" spans="2:11" x14ac:dyDescent="0.3">
      <c r="B130" s="32" t="s">
        <v>199</v>
      </c>
      <c r="C130" s="136" t="s">
        <v>863</v>
      </c>
      <c r="D130" s="136" t="s">
        <v>662</v>
      </c>
      <c r="E130" s="134" t="s">
        <v>22</v>
      </c>
      <c r="F130" s="135">
        <v>44197</v>
      </c>
      <c r="G130" s="135">
        <v>44620</v>
      </c>
      <c r="H130" s="134" t="s">
        <v>333</v>
      </c>
      <c r="I130" s="2">
        <v>4</v>
      </c>
      <c r="J130" s="2">
        <v>1298</v>
      </c>
      <c r="K130" s="23"/>
    </row>
    <row r="131" spans="2:11" x14ac:dyDescent="0.3">
      <c r="B131" s="31" t="s">
        <v>195</v>
      </c>
      <c r="C131" s="137" t="s">
        <v>863</v>
      </c>
      <c r="D131" s="137" t="s">
        <v>655</v>
      </c>
      <c r="E131" s="131" t="s">
        <v>22</v>
      </c>
      <c r="F131" s="132">
        <v>44197</v>
      </c>
      <c r="G131" s="132">
        <v>44620</v>
      </c>
      <c r="H131" s="131" t="s">
        <v>333</v>
      </c>
      <c r="I131" s="24">
        <v>4</v>
      </c>
      <c r="J131" s="24">
        <v>1051</v>
      </c>
      <c r="K131" s="25"/>
    </row>
    <row r="132" spans="2:11" x14ac:dyDescent="0.3">
      <c r="B132" s="31" t="s">
        <v>879</v>
      </c>
      <c r="C132" s="137" t="s">
        <v>863</v>
      </c>
      <c r="D132" s="137" t="s">
        <v>880</v>
      </c>
      <c r="E132" s="131" t="s">
        <v>22</v>
      </c>
      <c r="F132" s="132">
        <v>44197</v>
      </c>
      <c r="G132" s="132">
        <v>44620</v>
      </c>
      <c r="H132" s="131" t="s">
        <v>23</v>
      </c>
      <c r="I132" s="24">
        <v>4</v>
      </c>
      <c r="J132" s="24">
        <v>1250</v>
      </c>
      <c r="K132" s="56" t="s">
        <v>896</v>
      </c>
    </row>
    <row r="133" spans="2:11" x14ac:dyDescent="0.3">
      <c r="B133" s="32" t="s">
        <v>190</v>
      </c>
      <c r="C133" s="136" t="s">
        <v>863</v>
      </c>
      <c r="D133" s="136" t="s">
        <v>191</v>
      </c>
      <c r="E133" s="134" t="s">
        <v>22</v>
      </c>
      <c r="F133" s="135">
        <v>44197</v>
      </c>
      <c r="G133" s="135">
        <v>44620</v>
      </c>
      <c r="H133" s="134" t="s">
        <v>35</v>
      </c>
      <c r="I133" s="2">
        <v>4</v>
      </c>
      <c r="J133" s="2">
        <v>1000</v>
      </c>
      <c r="K133" s="23"/>
    </row>
    <row r="134" spans="2:11" x14ac:dyDescent="0.3">
      <c r="B134" s="31" t="s">
        <v>214</v>
      </c>
      <c r="C134" s="137" t="s">
        <v>863</v>
      </c>
      <c r="D134" s="137" t="s">
        <v>865</v>
      </c>
      <c r="E134" s="131"/>
      <c r="F134" s="132">
        <v>44197</v>
      </c>
      <c r="G134" s="132">
        <v>44620</v>
      </c>
      <c r="H134" s="131" t="s">
        <v>333</v>
      </c>
      <c r="I134" s="24">
        <v>4</v>
      </c>
      <c r="J134" s="24">
        <v>0</v>
      </c>
      <c r="K134" s="25"/>
    </row>
    <row r="135" spans="2:11" x14ac:dyDescent="0.3">
      <c r="B135" s="32" t="s">
        <v>184</v>
      </c>
      <c r="C135" s="136" t="s">
        <v>863</v>
      </c>
      <c r="D135" s="136" t="s">
        <v>809</v>
      </c>
      <c r="E135" s="134" t="s">
        <v>22</v>
      </c>
      <c r="F135" s="135">
        <v>44197</v>
      </c>
      <c r="G135" s="135">
        <v>44620</v>
      </c>
      <c r="H135" s="134" t="s">
        <v>333</v>
      </c>
      <c r="I135" s="2">
        <v>4</v>
      </c>
      <c r="J135" s="2">
        <v>1062</v>
      </c>
      <c r="K135" s="23"/>
    </row>
    <row r="136" spans="2:11" x14ac:dyDescent="0.3">
      <c r="B136" s="31" t="s">
        <v>192</v>
      </c>
      <c r="C136" s="137" t="s">
        <v>863</v>
      </c>
      <c r="D136" s="137" t="s">
        <v>663</v>
      </c>
      <c r="E136" s="131" t="s">
        <v>22</v>
      </c>
      <c r="F136" s="132">
        <v>44197</v>
      </c>
      <c r="G136" s="132">
        <v>44620</v>
      </c>
      <c r="H136" s="131" t="s">
        <v>333</v>
      </c>
      <c r="I136" s="24">
        <v>4</v>
      </c>
      <c r="J136" s="24">
        <v>1305</v>
      </c>
      <c r="K136" s="25"/>
    </row>
    <row r="137" spans="2:11" x14ac:dyDescent="0.3">
      <c r="B137" s="31" t="s">
        <v>192</v>
      </c>
      <c r="C137" s="137" t="s">
        <v>863</v>
      </c>
      <c r="D137" s="137" t="s">
        <v>663</v>
      </c>
      <c r="E137" s="131" t="s">
        <v>22</v>
      </c>
      <c r="F137" s="132">
        <v>44197</v>
      </c>
      <c r="G137" s="132">
        <v>44620</v>
      </c>
      <c r="H137" s="131" t="s">
        <v>857</v>
      </c>
      <c r="I137" s="24">
        <v>4</v>
      </c>
      <c r="J137" s="24">
        <v>1755</v>
      </c>
      <c r="K137" s="25"/>
    </row>
    <row r="138" spans="2:11" x14ac:dyDescent="0.3">
      <c r="B138" s="32" t="s">
        <v>342</v>
      </c>
      <c r="C138" s="136" t="s">
        <v>863</v>
      </c>
      <c r="D138" s="136" t="s">
        <v>394</v>
      </c>
      <c r="E138" s="134" t="s">
        <v>22</v>
      </c>
      <c r="F138" s="135">
        <v>44197</v>
      </c>
      <c r="G138" s="135">
        <v>44620</v>
      </c>
      <c r="H138" s="134" t="s">
        <v>333</v>
      </c>
      <c r="I138" s="2">
        <v>4</v>
      </c>
      <c r="J138" s="2">
        <v>1435</v>
      </c>
      <c r="K138" s="23"/>
    </row>
    <row r="139" spans="2:11" x14ac:dyDescent="0.3">
      <c r="B139" s="31" t="s">
        <v>351</v>
      </c>
      <c r="C139" s="137" t="s">
        <v>863</v>
      </c>
      <c r="D139" s="137" t="s">
        <v>866</v>
      </c>
      <c r="E139" s="131" t="s">
        <v>22</v>
      </c>
      <c r="F139" s="132">
        <v>44197</v>
      </c>
      <c r="G139" s="132">
        <v>44620</v>
      </c>
      <c r="H139" s="131" t="s">
        <v>333</v>
      </c>
      <c r="I139" s="24">
        <v>4</v>
      </c>
      <c r="J139" s="24">
        <v>1155</v>
      </c>
      <c r="K139" s="25"/>
    </row>
    <row r="140" spans="2:11" x14ac:dyDescent="0.3">
      <c r="B140" s="31" t="s">
        <v>351</v>
      </c>
      <c r="C140" s="137" t="s">
        <v>863</v>
      </c>
      <c r="D140" s="137" t="s">
        <v>866</v>
      </c>
      <c r="E140" s="131" t="s">
        <v>22</v>
      </c>
      <c r="F140" s="132">
        <v>44197</v>
      </c>
      <c r="G140" s="132">
        <v>44620</v>
      </c>
      <c r="H140" s="131" t="s">
        <v>335</v>
      </c>
      <c r="I140" s="24">
        <v>4</v>
      </c>
      <c r="J140" s="24">
        <v>1455</v>
      </c>
      <c r="K140" s="25"/>
    </row>
    <row r="141" spans="2:11" x14ac:dyDescent="0.3">
      <c r="B141" s="31" t="s">
        <v>186</v>
      </c>
      <c r="C141" s="137" t="s">
        <v>863</v>
      </c>
      <c r="D141" s="137" t="s">
        <v>187</v>
      </c>
      <c r="E141" s="131" t="s">
        <v>22</v>
      </c>
      <c r="F141" s="132">
        <v>44197</v>
      </c>
      <c r="G141" s="132">
        <v>44620</v>
      </c>
      <c r="H141" s="131" t="s">
        <v>35</v>
      </c>
      <c r="I141" s="24">
        <v>3</v>
      </c>
      <c r="J141" s="24">
        <v>1350</v>
      </c>
      <c r="K141" s="25"/>
    </row>
    <row r="142" spans="2:11" x14ac:dyDescent="0.3">
      <c r="B142" s="32" t="s">
        <v>338</v>
      </c>
      <c r="C142" s="136" t="s">
        <v>863</v>
      </c>
      <c r="D142" s="136" t="s">
        <v>200</v>
      </c>
      <c r="E142" s="134" t="s">
        <v>22</v>
      </c>
      <c r="F142" s="135">
        <v>44197</v>
      </c>
      <c r="G142" s="135">
        <v>44620</v>
      </c>
      <c r="H142" s="134" t="s">
        <v>333</v>
      </c>
      <c r="I142" s="2">
        <v>4</v>
      </c>
      <c r="J142" s="2">
        <v>1080</v>
      </c>
      <c r="K142" s="23"/>
    </row>
    <row r="143" spans="2:11" x14ac:dyDescent="0.3">
      <c r="B143" s="32" t="s">
        <v>336</v>
      </c>
      <c r="C143" s="136" t="s">
        <v>863</v>
      </c>
      <c r="D143" s="136" t="s">
        <v>832</v>
      </c>
      <c r="E143" s="134" t="s">
        <v>22</v>
      </c>
      <c r="F143" s="135">
        <v>44197</v>
      </c>
      <c r="G143" s="135">
        <v>44620</v>
      </c>
      <c r="H143" s="134" t="s">
        <v>333</v>
      </c>
      <c r="I143" s="2">
        <v>4</v>
      </c>
      <c r="J143" s="2">
        <v>808</v>
      </c>
      <c r="K143" s="23"/>
    </row>
    <row r="144" spans="2:11" x14ac:dyDescent="0.3">
      <c r="B144" s="31" t="s">
        <v>197</v>
      </c>
      <c r="C144" s="137" t="s">
        <v>863</v>
      </c>
      <c r="D144" s="137" t="s">
        <v>665</v>
      </c>
      <c r="E144" s="131" t="s">
        <v>22</v>
      </c>
      <c r="F144" s="132">
        <v>44197</v>
      </c>
      <c r="G144" s="132">
        <v>44620</v>
      </c>
      <c r="H144" s="131" t="s">
        <v>333</v>
      </c>
      <c r="I144" s="24">
        <v>4</v>
      </c>
      <c r="J144" s="24">
        <v>1170</v>
      </c>
      <c r="K144" s="25"/>
    </row>
    <row r="145" spans="2:11" x14ac:dyDescent="0.3">
      <c r="B145" s="32" t="s">
        <v>212</v>
      </c>
      <c r="C145" s="136" t="s">
        <v>212</v>
      </c>
      <c r="D145" s="136" t="s">
        <v>888</v>
      </c>
      <c r="E145" s="134" t="s">
        <v>22</v>
      </c>
      <c r="F145" s="135">
        <v>44197</v>
      </c>
      <c r="G145" s="135">
        <v>44620</v>
      </c>
      <c r="H145" s="134" t="s">
        <v>908</v>
      </c>
      <c r="I145" s="2">
        <v>3</v>
      </c>
      <c r="J145" s="2">
        <v>1650</v>
      </c>
      <c r="K145" s="23"/>
    </row>
    <row r="146" spans="2:11" x14ac:dyDescent="0.3">
      <c r="B146" s="31" t="s">
        <v>352</v>
      </c>
      <c r="C146" s="137" t="s">
        <v>863</v>
      </c>
      <c r="D146" s="137" t="s">
        <v>670</v>
      </c>
      <c r="E146" s="131" t="s">
        <v>22</v>
      </c>
      <c r="F146" s="132">
        <v>44197</v>
      </c>
      <c r="G146" s="132">
        <v>44620</v>
      </c>
      <c r="H146" s="131" t="s">
        <v>909</v>
      </c>
      <c r="I146" s="24">
        <v>4</v>
      </c>
      <c r="J146" s="24">
        <v>1831</v>
      </c>
      <c r="K146" s="25"/>
    </row>
    <row r="147" spans="2:11" x14ac:dyDescent="0.3">
      <c r="B147" s="31" t="s">
        <v>352</v>
      </c>
      <c r="C147" s="137" t="s">
        <v>863</v>
      </c>
      <c r="D147" s="137" t="s">
        <v>670</v>
      </c>
      <c r="E147" s="131" t="s">
        <v>22</v>
      </c>
      <c r="F147" s="132">
        <v>44197</v>
      </c>
      <c r="G147" s="132">
        <v>44620</v>
      </c>
      <c r="H147" s="131" t="s">
        <v>910</v>
      </c>
      <c r="I147" s="24">
        <v>4</v>
      </c>
      <c r="J147" s="24">
        <v>2531</v>
      </c>
      <c r="K147" s="25"/>
    </row>
    <row r="148" spans="2:11" x14ac:dyDescent="0.3">
      <c r="B148" s="32" t="s">
        <v>900</v>
      </c>
      <c r="C148" s="136" t="s">
        <v>863</v>
      </c>
      <c r="D148" s="136" t="s">
        <v>901</v>
      </c>
      <c r="E148" s="134" t="s">
        <v>22</v>
      </c>
      <c r="F148" s="135">
        <v>44197</v>
      </c>
      <c r="G148" s="135">
        <v>44620</v>
      </c>
      <c r="H148" s="134" t="s">
        <v>335</v>
      </c>
      <c r="I148" s="2">
        <v>4</v>
      </c>
      <c r="J148" s="2">
        <v>2025</v>
      </c>
      <c r="K148" s="23"/>
    </row>
    <row r="149" spans="2:11" s="99" customFormat="1" x14ac:dyDescent="0.3">
      <c r="B149" s="155" t="s">
        <v>928</v>
      </c>
      <c r="C149" s="137" t="s">
        <v>863</v>
      </c>
      <c r="D149" s="137" t="s">
        <v>927</v>
      </c>
      <c r="E149" s="131" t="s">
        <v>22</v>
      </c>
      <c r="F149" s="132">
        <v>44197</v>
      </c>
      <c r="G149" s="132">
        <v>44620</v>
      </c>
      <c r="H149" s="131" t="s">
        <v>333</v>
      </c>
      <c r="I149" s="24">
        <v>4</v>
      </c>
      <c r="J149" s="24">
        <v>1145</v>
      </c>
      <c r="K149" s="25"/>
    </row>
    <row r="150" spans="2:11" s="99" customFormat="1" x14ac:dyDescent="0.3">
      <c r="B150" s="32" t="s">
        <v>915</v>
      </c>
      <c r="C150" s="136" t="s">
        <v>863</v>
      </c>
      <c r="D150" s="136" t="s">
        <v>916</v>
      </c>
      <c r="E150" s="134" t="s">
        <v>22</v>
      </c>
      <c r="F150" s="135">
        <v>44197</v>
      </c>
      <c r="G150" s="135">
        <v>44620</v>
      </c>
      <c r="H150" s="134" t="s">
        <v>934</v>
      </c>
      <c r="I150" s="2">
        <v>4</v>
      </c>
      <c r="J150" s="2">
        <v>2520</v>
      </c>
      <c r="K150" s="23"/>
    </row>
    <row r="151" spans="2:11" s="99" customFormat="1" x14ac:dyDescent="0.3">
      <c r="B151" s="32" t="s">
        <v>915</v>
      </c>
      <c r="C151" s="136" t="s">
        <v>863</v>
      </c>
      <c r="D151" s="136" t="s">
        <v>916</v>
      </c>
      <c r="E151" s="134" t="s">
        <v>22</v>
      </c>
      <c r="F151" s="135">
        <v>44197</v>
      </c>
      <c r="G151" s="135">
        <v>44620</v>
      </c>
      <c r="H151" s="134" t="s">
        <v>917</v>
      </c>
      <c r="I151" s="2">
        <v>4</v>
      </c>
      <c r="J151" s="2">
        <v>3520</v>
      </c>
      <c r="K151" s="23"/>
    </row>
    <row r="152" spans="2:11" s="99" customFormat="1" x14ac:dyDescent="0.3">
      <c r="B152" s="31" t="s">
        <v>924</v>
      </c>
      <c r="C152" s="137" t="s">
        <v>886</v>
      </c>
      <c r="D152" s="137" t="s">
        <v>925</v>
      </c>
      <c r="E152" s="131" t="s">
        <v>22</v>
      </c>
      <c r="F152" s="132">
        <v>44197</v>
      </c>
      <c r="G152" s="132">
        <v>44620</v>
      </c>
      <c r="H152" s="131" t="s">
        <v>926</v>
      </c>
      <c r="I152" s="24">
        <v>4</v>
      </c>
      <c r="J152" s="24">
        <v>2148.5</v>
      </c>
      <c r="K152" s="25"/>
    </row>
    <row r="153" spans="2:11" s="99" customFormat="1" x14ac:dyDescent="0.3">
      <c r="B153" s="32" t="s">
        <v>922</v>
      </c>
      <c r="C153" s="136" t="s">
        <v>886</v>
      </c>
      <c r="D153" s="136" t="s">
        <v>923</v>
      </c>
      <c r="E153" s="134" t="s">
        <v>22</v>
      </c>
      <c r="F153" s="135">
        <v>44197</v>
      </c>
      <c r="G153" s="135">
        <v>44620</v>
      </c>
      <c r="H153" s="134" t="s">
        <v>333</v>
      </c>
      <c r="I153" s="2">
        <v>4</v>
      </c>
      <c r="J153" s="2">
        <v>1890</v>
      </c>
      <c r="K153" s="23"/>
    </row>
    <row r="154" spans="2:11" x14ac:dyDescent="0.3">
      <c r="B154" s="31" t="s">
        <v>885</v>
      </c>
      <c r="C154" s="137" t="s">
        <v>886</v>
      </c>
      <c r="D154" s="137" t="s">
        <v>887</v>
      </c>
      <c r="E154" s="131" t="s">
        <v>22</v>
      </c>
      <c r="F154" s="132">
        <v>44197</v>
      </c>
      <c r="G154" s="132">
        <v>44620</v>
      </c>
      <c r="H154" s="131" t="s">
        <v>335</v>
      </c>
      <c r="I154" s="24">
        <v>4</v>
      </c>
      <c r="J154" s="24">
        <v>2196</v>
      </c>
      <c r="K154" s="25"/>
    </row>
    <row r="155" spans="2:11" ht="15" thickBot="1" x14ac:dyDescent="0.35">
      <c r="B155" s="156" t="s">
        <v>885</v>
      </c>
      <c r="C155" s="157" t="s">
        <v>886</v>
      </c>
      <c r="D155" s="157" t="s">
        <v>887</v>
      </c>
      <c r="E155" s="158" t="s">
        <v>22</v>
      </c>
      <c r="F155" s="159">
        <v>44197</v>
      </c>
      <c r="G155" s="159">
        <v>44620</v>
      </c>
      <c r="H155" s="158" t="s">
        <v>902</v>
      </c>
      <c r="I155" s="160">
        <v>4</v>
      </c>
      <c r="J155" s="160">
        <v>3041</v>
      </c>
      <c r="K155" s="161"/>
    </row>
  </sheetData>
  <autoFilter ref="B2:K155" xr:uid="{B624E5B5-A2B9-4E9C-98C3-3B953B869F6E}">
    <filterColumn colId="4" showButton="0"/>
  </autoFilter>
  <customSheetViews>
    <customSheetView guid="{DDA41374-8DC1-45BA-99E7-EFE0294229B6}" scale="80" showAutoFilter="1" hiddenColumns="1">
      <pane ySplit="3" topLeftCell="A57" activePane="bottomLeft" state="frozen"/>
      <selection pane="bottomLeft" activeCell="G2" sqref="G2:G3"/>
      <pageMargins left="0.7" right="0.7" top="0.75" bottom="0.75" header="0.3" footer="0.3"/>
      <pageSetup orientation="portrait" r:id="rId1"/>
      <autoFilter ref="B2:O218" xr:uid="{85F555BF-C7E9-4750-AAF7-182D94DC6080}">
        <filterColumn colId="3" showButton="0"/>
      </autoFilter>
    </customSheetView>
    <customSheetView guid="{2502B023-4A34-4376-805D-E437C43CCD20}" filter="1" showAutoFilter="1">
      <pane ySplit="102" topLeftCell="A104" activePane="bottomLeft" state="frozen"/>
      <selection pane="bottomLeft" activeCell="E227" sqref="E227"/>
      <pageMargins left="0.7" right="0.7" top="0.75" bottom="0.75" header="0.3" footer="0.3"/>
      <pageSetup orientation="portrait" r:id="rId2"/>
      <autoFilter ref="B2:O221" xr:uid="{75D5DCCA-6C2D-4AC6-BC72-5F7FA3756713}">
        <filterColumn colId="0">
          <filters>
            <filter val="FIBUE"/>
            <filter val="FICHI"/>
            <filter val="FICOL"/>
            <filter val="FICTZ"/>
            <filter val="FIECA"/>
            <filter val="FIINS"/>
            <filter val="FIMOC"/>
            <filter val="FINAU"/>
            <filter val="FIPOZ"/>
            <filter val="FISCC"/>
            <filter val="FITIN"/>
            <filter val="FITLA"/>
            <filter val="FIVLM"/>
          </filters>
        </filterColumn>
        <filterColumn colId="1">
          <filters>
            <filter val="AC"/>
            <filter val="MM"/>
            <filter val="MV"/>
          </filters>
        </filterColumn>
        <filterColumn colId="3" showButton="0"/>
      </autoFilter>
    </customSheetView>
    <customSheetView guid="{19C201AB-1829-4CA2-8541-743E996130EE}" filter="1" showAutoFilter="1">
      <pane ySplit="60" topLeftCell="A62" activePane="bottomLeft" state="frozen"/>
      <selection pane="bottomLeft" activeCell="I226" sqref="I226"/>
      <pageMargins left="0.7" right="0.7" top="0.75" bottom="0.75" header="0.3" footer="0.3"/>
      <pageSetup orientation="portrait" r:id="rId3"/>
      <autoFilter ref="B2:O221" xr:uid="{EBF637C0-BE0D-4939-A139-C6BCD41252F2}">
        <filterColumn colId="0">
          <filters>
            <filter val="FITAM"/>
          </filters>
        </filterColumn>
        <filterColumn colId="3" showButton="0"/>
      </autoFilter>
    </customSheetView>
    <customSheetView guid="{CC2F34E4-D5F4-4E8F-B831-25755116049D}" showAutoFilter="1">
      <pane ySplit="3" topLeftCell="A81" activePane="bottomLeft" state="frozen"/>
      <selection pane="bottomLeft" activeCell="K120" sqref="K120"/>
      <pageMargins left="0.7" right="0.7" top="0.75" bottom="0.75" header="0.3" footer="0.3"/>
      <pageSetup orientation="portrait" r:id="rId4"/>
      <autoFilter ref="B2:O221" xr:uid="{32A21CA8-FF19-4CE2-9B98-0A34729D2082}">
        <filterColumn colId="3" showButton="0"/>
      </autoFilter>
    </customSheetView>
    <customSheetView guid="{11461C5F-501A-40A1-9032-93D83160FC63}" filter="1" showAutoFilter="1">
      <pane ySplit="2" topLeftCell="A4" activePane="bottomLeft" state="frozen"/>
      <selection pane="bottomLeft" activeCell="J112" sqref="J112"/>
      <pageMargins left="0.7" right="0.7" top="0.75" bottom="0.75" header="0.3" footer="0.3"/>
      <pageSetup orientation="portrait" r:id="rId5"/>
      <autoFilter ref="B2:O221" xr:uid="{18BBBCE3-F9EE-4A44-AF0F-534D4D5C975C}">
        <filterColumn colId="1">
          <filters>
            <filter val="AH"/>
          </filters>
        </filterColumn>
        <filterColumn colId="3" showButton="0"/>
      </autoFilter>
    </customSheetView>
    <customSheetView guid="{341F12F0-8001-4427-B9AF-78B6E321E8FC}" scale="80" filter="1" showAutoFilter="1">
      <pane ySplit="2" topLeftCell="A4" activePane="bottomLeft" state="frozen"/>
      <selection pane="bottomLeft" activeCell="J26" sqref="J26"/>
      <pageMargins left="0.7" right="0.7" top="0.75" bottom="0.75" header="0.3" footer="0.3"/>
      <pageSetup orientation="portrait" r:id="rId6"/>
      <autoFilter ref="B2:O221" xr:uid="{D1ECE008-7400-490F-A447-EFCC25B5746D}">
        <filterColumn colId="0">
          <filters>
            <filter val="1ACCM"/>
            <filter val="1ACDI"/>
            <filter val="1AGCI"/>
            <filter val="1AGSM"/>
            <filter val="1CDCC"/>
            <filter val="1CHPJ"/>
            <filter val="1CLPT"/>
            <filter val="1CTFR"/>
            <filter val="1CUCE"/>
            <filter val="1CULF"/>
            <filter val="1CVGL"/>
            <filter val="1DURP"/>
            <filter val="1GDCE"/>
            <filter val="1GDEX"/>
            <filter val="1GDPN"/>
            <filter val="1GDPV"/>
            <filter val="1GDTA"/>
            <filter val="1HEVA"/>
            <filter val="1IRTE"/>
            <filter val="1JLPA"/>
            <filter val="1LEAN"/>
            <filter val="1LEPO"/>
            <filter val="1MNCN"/>
            <filter val="1MTAP"/>
            <filter val="1MTTE"/>
            <filter val="1MXNO"/>
            <filter val="1OACE"/>
            <filter val="1PAZC"/>
            <filter val="1PCCE"/>
            <filter val="1PUFI"/>
            <filter val="1PUPE"/>
            <filter val="1PUSR"/>
            <filter val="1PVAP"/>
            <filter val="1QOAP"/>
            <filter val="1QOCS"/>
            <filter val="1QOPG"/>
            <filter val="1SADE"/>
            <filter val="1SAMR"/>
            <filter val="1SIAP"/>
            <filter val="1SLGL"/>
            <filter val="1TAPA"/>
            <filter val="1TIOT"/>
            <filter val="1TOAP"/>
            <filter val="1TUXT"/>
            <filter val="1VL2M"/>
            <filter val="1VLCE"/>
            <filter val="1XALA"/>
            <filter val="1XCUA"/>
            <filter val="1XPAT"/>
            <filter val="1XRAZ"/>
            <filter val="1XSUR"/>
          </filters>
        </filterColumn>
        <filterColumn colId="3" showButton="0"/>
      </autoFilter>
    </customSheetView>
    <customSheetView guid="{DBF4FE61-B0F0-4470-91D4-6F232B670D0A}" filter="1" showAutoFilter="1">
      <pane ySplit="106" topLeftCell="A108" activePane="bottomLeft" state="frozen"/>
      <selection pane="bottomLeft" activeCell="J60" sqref="J60"/>
      <pageMargins left="0.7" right="0.7" top="0.75" bottom="0.75" header="0.3" footer="0.3"/>
      <pageSetup orientation="portrait" r:id="rId7"/>
      <autoFilter ref="B2:O221" xr:uid="{960E3489-7D16-43D3-BACC-D10EFE81C1C6}">
        <filterColumn colId="1">
          <filters>
            <filter val="FD"/>
          </filters>
        </filterColumn>
        <filterColumn colId="3" showButton="0"/>
      </autoFilter>
    </customSheetView>
    <customSheetView guid="{ADF3D0CF-B4E5-404D-A09B-C7D510EBAB64}">
      <pane ySplit="102" topLeftCell="A104" activePane="bottomLeft" state="frozen"/>
      <selection pane="bottomLeft" activeCell="I7" sqref="I7"/>
      <pageMargins left="0.7" right="0.7" top="0.75" bottom="0.75" header="0.3" footer="0.3"/>
      <pageSetup orientation="portrait" r:id="rId8"/>
    </customSheetView>
    <customSheetView guid="{39DA2D54-DBCD-45BB-95F3-554CDEC5CC3B}" filter="1" showAutoFilter="1">
      <pane ySplit="2" topLeftCell="A4" activePane="bottomLeft" state="frozen"/>
      <selection pane="bottomLeft" activeCell="J182" sqref="J182"/>
      <pageMargins left="0.7" right="0.7" top="0.75" bottom="0.75" header="0.3" footer="0.3"/>
      <pageSetup orientation="portrait" r:id="rId9"/>
      <autoFilter ref="B2:O218" xr:uid="{EB77F607-BC27-445F-9E54-C1FCA615DEDC}">
        <filterColumn colId="1">
          <filters>
            <filter val="AA"/>
          </filters>
        </filterColumn>
        <filterColumn colId="3" showButton="0"/>
      </autoFilter>
    </customSheetView>
    <customSheetView guid="{F23A5B88-4BA2-464F-A20C-07DB723570AF}" showAutoFilter="1">
      <pane ySplit="3" topLeftCell="A4" activePane="bottomLeft" state="frozen"/>
      <selection pane="bottomLeft" activeCell="K19" sqref="K19"/>
      <pageMargins left="0.7" right="0.7" top="0.75" bottom="0.75" header="0.3" footer="0.3"/>
      <pageSetup orientation="portrait" r:id="rId10"/>
      <autoFilter ref="B2:N222" xr:uid="{5ED7A9E7-F4E7-4BD1-8314-DED997FA7BE5}">
        <filterColumn colId="3" showButton="0"/>
      </autoFilter>
    </customSheetView>
  </customSheetViews>
  <mergeCells count="9">
    <mergeCell ref="I2:I3"/>
    <mergeCell ref="K2:K3"/>
    <mergeCell ref="B2:B3"/>
    <mergeCell ref="E2:E3"/>
    <mergeCell ref="F2:G2"/>
    <mergeCell ref="H2:H3"/>
    <mergeCell ref="C2:C3"/>
    <mergeCell ref="D2:D3"/>
    <mergeCell ref="J2:J3"/>
  </mergeCells>
  <conditionalFormatting sqref="C11:D11 C13:D13 C23:D23 C27:D27 C29:D29 C31:D31 C33:D33 C35:D35 C37:D37 C109:D109 C111:D111 C115:D115 C117:D117 C119:D119 C121:D121 C123:D123 C130:D130">
    <cfRule type="cellIs" dxfId="54" priority="49" operator="lessThan">
      <formula>0</formula>
    </cfRule>
  </conditionalFormatting>
  <conditionalFormatting sqref="C68:D69">
    <cfRule type="cellIs" dxfId="53" priority="35" operator="lessThan">
      <formula>0</formula>
    </cfRule>
  </conditionalFormatting>
  <conditionalFormatting sqref="C39:D39 C41:D41 C43:D43 C45:D45 C47:D47 C49:D49 C51:D51 C53:D53 C55:D55 C57:D57 C59:D59 C61:D61 C63:D63">
    <cfRule type="cellIs" dxfId="52" priority="39" operator="lessThan">
      <formula>0</formula>
    </cfRule>
  </conditionalFormatting>
  <conditionalFormatting sqref="C66:D66">
    <cfRule type="cellIs" dxfId="51" priority="37" operator="lessThan">
      <formula>0</formula>
    </cfRule>
  </conditionalFormatting>
  <conditionalFormatting sqref="C71:D71 C73:D73 C75:D75 C77:D77 C79:D79 C81:D81 C83:D83 C85:D85">
    <cfRule type="cellIs" dxfId="50" priority="33" operator="lessThan">
      <formula>0</formula>
    </cfRule>
  </conditionalFormatting>
  <conditionalFormatting sqref="C87:D88">
    <cfRule type="cellIs" dxfId="49" priority="31" operator="lessThan">
      <formula>0</formula>
    </cfRule>
  </conditionalFormatting>
  <conditionalFormatting sqref="C90:D90 C92:D92 C94:D94 C96:D96 C98:D98 C100:D100 C102:D102 C104:D104">
    <cfRule type="cellIs" dxfId="48" priority="29" operator="lessThan">
      <formula>0</formula>
    </cfRule>
  </conditionalFormatting>
  <conditionalFormatting sqref="C14:D14 C16:D16 C18:D18 C20:D20 C22:D22">
    <cfRule type="cellIs" dxfId="47" priority="48" operator="lessThan">
      <formula>0</formula>
    </cfRule>
  </conditionalFormatting>
  <conditionalFormatting sqref="C127:D127">
    <cfRule type="cellIs" dxfId="46" priority="47" operator="lessThan">
      <formula>0</formula>
    </cfRule>
  </conditionalFormatting>
  <conditionalFormatting sqref="C131:D132 C134:D134 C136:D136 C144:D144 C139:D141">
    <cfRule type="cellIs" dxfId="45" priority="46" operator="lessThan">
      <formula>0</formula>
    </cfRule>
  </conditionalFormatting>
  <conditionalFormatting sqref="C155:D155">
    <cfRule type="cellIs" dxfId="44" priority="45" operator="lessThan">
      <formula>0</formula>
    </cfRule>
  </conditionalFormatting>
  <conditionalFormatting sqref="C137:D137">
    <cfRule type="cellIs" dxfId="43" priority="26" operator="lessThan">
      <formula>0</formula>
    </cfRule>
  </conditionalFormatting>
  <conditionalFormatting sqref="B11 B13 B23 B27 B29 B31 B33 B35 B37 B109 B111 B115 B117 B119 B121 B123 B130">
    <cfRule type="cellIs" dxfId="42" priority="12" operator="lessThan">
      <formula>0</formula>
    </cfRule>
  </conditionalFormatting>
  <conditionalFormatting sqref="B68:B69">
    <cfRule type="cellIs" dxfId="41" priority="5" operator="lessThan">
      <formula>0</formula>
    </cfRule>
  </conditionalFormatting>
  <conditionalFormatting sqref="B39 B41 B43 B45 B47 B49 B51 B53 B55 B57 B59 B61 B63">
    <cfRule type="cellIs" dxfId="40" priority="7" operator="lessThan">
      <formula>0</formula>
    </cfRule>
  </conditionalFormatting>
  <conditionalFormatting sqref="B66">
    <cfRule type="cellIs" dxfId="39" priority="6" operator="lessThan">
      <formula>0</formula>
    </cfRule>
  </conditionalFormatting>
  <conditionalFormatting sqref="B71 B73 B75 B77 B79 B81 B83 B85">
    <cfRule type="cellIs" dxfId="38" priority="4" operator="lessThan">
      <formula>0</formula>
    </cfRule>
  </conditionalFormatting>
  <conditionalFormatting sqref="B87:B88">
    <cfRule type="cellIs" dxfId="37" priority="3" operator="lessThan">
      <formula>0</formula>
    </cfRule>
  </conditionalFormatting>
  <conditionalFormatting sqref="B90 B92 B94 B96 B98 B100 B102 B104">
    <cfRule type="cellIs" dxfId="36" priority="2" operator="lessThan">
      <formula>0</formula>
    </cfRule>
  </conditionalFormatting>
  <conditionalFormatting sqref="B14 B16 B18 B20 B22">
    <cfRule type="cellIs" dxfId="35" priority="11" operator="lessThan">
      <formula>0</formula>
    </cfRule>
  </conditionalFormatting>
  <conditionalFormatting sqref="B127">
    <cfRule type="cellIs" dxfId="34" priority="10" operator="lessThan">
      <formula>0</formula>
    </cfRule>
  </conditionalFormatting>
  <conditionalFormatting sqref="B131:B132 B134 B136 B144 B139:B141">
    <cfRule type="cellIs" dxfId="33" priority="9" operator="lessThan">
      <formula>0</formula>
    </cfRule>
  </conditionalFormatting>
  <conditionalFormatting sqref="B155">
    <cfRule type="cellIs" dxfId="32" priority="8" operator="lessThan">
      <formula>0</formula>
    </cfRule>
  </conditionalFormatting>
  <conditionalFormatting sqref="B137">
    <cfRule type="cellIs" dxfId="31" priority="1" operator="lessThan">
      <formula>0</formula>
    </cfRule>
  </conditionalFormatting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4BC8-0DFC-4998-A5E7-66EDBB8B43B9}">
  <dimension ref="B1:AB63"/>
  <sheetViews>
    <sheetView zoomScale="80" zoomScaleNormal="80" workbookViewId="0">
      <pane ySplit="3" topLeftCell="A31" activePane="bottomLeft" state="frozen"/>
      <selection activeCell="D13" sqref="D13"/>
      <selection pane="bottomLeft" activeCell="Q37" sqref="Q37"/>
    </sheetView>
  </sheetViews>
  <sheetFormatPr defaultColWidth="9.44140625" defaultRowHeight="14.4" x14ac:dyDescent="0.3"/>
  <cols>
    <col min="1" max="1" width="9.44140625" style="1"/>
    <col min="2" max="2" width="7.44140625" style="1" bestFit="1" customWidth="1"/>
    <col min="3" max="3" width="7.5546875" style="1" bestFit="1" customWidth="1"/>
    <col min="4" max="4" width="36.5546875" style="1" customWidth="1"/>
    <col min="5" max="5" width="12.5546875" style="1" bestFit="1" customWidth="1"/>
    <col min="6" max="6" width="8.44140625" style="1" bestFit="1" customWidth="1"/>
    <col min="7" max="7" width="8.5546875" style="1" bestFit="1" customWidth="1"/>
    <col min="8" max="8" width="30.44140625" style="1" bestFit="1" customWidth="1"/>
    <col min="9" max="9" width="5.33203125" style="1" customWidth="1"/>
    <col min="10" max="10" width="10.44140625" style="1" hidden="1" customWidth="1"/>
    <col min="11" max="12" width="11.44140625" style="1" hidden="1" customWidth="1"/>
    <col min="13" max="13" width="10.44140625" style="1" hidden="1" customWidth="1"/>
    <col min="14" max="15" width="11.44140625" style="1" hidden="1" customWidth="1"/>
    <col min="16" max="21" width="11.44140625" style="1" customWidth="1"/>
    <col min="22" max="22" width="9.44140625" style="1"/>
    <col min="23" max="23" width="6.5546875" style="1" bestFit="1" customWidth="1"/>
    <col min="24" max="24" width="9.77734375" style="1" customWidth="1"/>
    <col min="25" max="27" width="8.44140625" style="1" customWidth="1"/>
    <col min="28" max="28" width="11.33203125" style="1" customWidth="1"/>
    <col min="29" max="16384" width="9.44140625" style="1"/>
  </cols>
  <sheetData>
    <row r="1" spans="2:28" ht="15" thickBot="1" x14ac:dyDescent="0.35"/>
    <row r="2" spans="2:28" ht="15" customHeight="1" x14ac:dyDescent="0.3">
      <c r="B2" s="177" t="s">
        <v>0</v>
      </c>
      <c r="C2" s="179" t="s">
        <v>1</v>
      </c>
      <c r="D2" s="179" t="s">
        <v>2</v>
      </c>
      <c r="E2" s="175" t="s">
        <v>3</v>
      </c>
      <c r="F2" s="175" t="s">
        <v>4</v>
      </c>
      <c r="G2" s="175"/>
      <c r="H2" s="175" t="s">
        <v>5</v>
      </c>
      <c r="I2" s="181" t="s">
        <v>893</v>
      </c>
      <c r="J2" s="183" t="s">
        <v>856</v>
      </c>
      <c r="K2" s="184"/>
      <c r="L2" s="185"/>
      <c r="M2" s="186" t="s">
        <v>871</v>
      </c>
      <c r="N2" s="186"/>
      <c r="O2" s="186"/>
      <c r="P2" s="187" t="s">
        <v>890</v>
      </c>
      <c r="Q2" s="188"/>
      <c r="R2" s="189"/>
      <c r="S2" s="190" t="s">
        <v>891</v>
      </c>
      <c r="T2" s="190"/>
      <c r="U2" s="190"/>
    </row>
    <row r="3" spans="2:28" ht="28.2" thickBot="1" x14ac:dyDescent="0.35">
      <c r="B3" s="178"/>
      <c r="C3" s="180"/>
      <c r="D3" s="180"/>
      <c r="E3" s="176"/>
      <c r="F3" s="70" t="s">
        <v>8</v>
      </c>
      <c r="G3" s="70" t="s">
        <v>9</v>
      </c>
      <c r="H3" s="176"/>
      <c r="I3" s="182"/>
      <c r="J3" s="41" t="s">
        <v>217</v>
      </c>
      <c r="K3" s="71" t="s">
        <v>218</v>
      </c>
      <c r="L3" s="49" t="s">
        <v>219</v>
      </c>
      <c r="M3" s="72" t="s">
        <v>217</v>
      </c>
      <c r="N3" s="72" t="s">
        <v>218</v>
      </c>
      <c r="O3" s="72" t="s">
        <v>219</v>
      </c>
      <c r="P3" s="45" t="s">
        <v>217</v>
      </c>
      <c r="Q3" s="73" t="s">
        <v>218</v>
      </c>
      <c r="R3" s="53" t="s">
        <v>219</v>
      </c>
      <c r="S3" s="74" t="s">
        <v>217</v>
      </c>
      <c r="T3" s="74" t="s">
        <v>218</v>
      </c>
      <c r="U3" s="74" t="s">
        <v>219</v>
      </c>
      <c r="W3" s="100" t="s">
        <v>911</v>
      </c>
      <c r="X3" s="100"/>
      <c r="Y3" s="100"/>
      <c r="Z3" s="100"/>
      <c r="AA3" s="100"/>
      <c r="AB3" s="100"/>
    </row>
    <row r="4" spans="2:28" x14ac:dyDescent="0.3">
      <c r="B4" s="191" t="s">
        <v>308</v>
      </c>
      <c r="C4" s="193" t="s">
        <v>21</v>
      </c>
      <c r="D4" s="195" t="s">
        <v>309</v>
      </c>
      <c r="E4" s="75" t="s">
        <v>18</v>
      </c>
      <c r="F4" s="76">
        <v>44200</v>
      </c>
      <c r="G4" s="76">
        <v>44296</v>
      </c>
      <c r="H4" s="77" t="s">
        <v>310</v>
      </c>
      <c r="I4" s="78"/>
      <c r="J4" s="79">
        <v>10176</v>
      </c>
      <c r="K4" s="79">
        <v>12720</v>
      </c>
      <c r="L4" s="50">
        <v>16917.600000000002</v>
      </c>
      <c r="M4" s="79">
        <f>(J4-$Y$5)/1.175</f>
        <v>8514.8936170212764</v>
      </c>
      <c r="N4" s="79">
        <f>(K4-$Z$5)/1.175</f>
        <v>10535.319148936171</v>
      </c>
      <c r="O4" s="79">
        <f>(L4-$AA$5)/1.175</f>
        <v>13962.212765957449</v>
      </c>
      <c r="P4" s="46">
        <v>6371.2000000000007</v>
      </c>
      <c r="Q4" s="79">
        <v>7964</v>
      </c>
      <c r="R4" s="79">
        <v>11149.599999999999</v>
      </c>
      <c r="S4" s="80">
        <f>(P4-$Y$5)/$AB$5</f>
        <v>5276.7659574468089</v>
      </c>
      <c r="T4" s="81">
        <f>(Q4-$Z$5)/$AB$5</f>
        <v>6487.6595744680844</v>
      </c>
      <c r="U4" s="82">
        <f>(R4-$AA$5)/$AB$5</f>
        <v>9053.2765957446791</v>
      </c>
      <c r="W4" s="197" t="s">
        <v>905</v>
      </c>
      <c r="X4" s="198"/>
      <c r="Y4" s="101" t="s">
        <v>872</v>
      </c>
      <c r="Z4" s="102" t="s">
        <v>873</v>
      </c>
      <c r="AA4" s="102" t="s">
        <v>874</v>
      </c>
      <c r="AB4" s="115" t="s">
        <v>906</v>
      </c>
    </row>
    <row r="5" spans="2:28" x14ac:dyDescent="0.3">
      <c r="B5" s="192"/>
      <c r="C5" s="194"/>
      <c r="D5" s="196"/>
      <c r="E5" s="83" t="s">
        <v>18</v>
      </c>
      <c r="F5" s="84">
        <v>44385</v>
      </c>
      <c r="G5" s="84">
        <v>44422</v>
      </c>
      <c r="H5" s="85" t="s">
        <v>310</v>
      </c>
      <c r="I5" s="86"/>
      <c r="J5" s="79">
        <v>7208</v>
      </c>
      <c r="K5" s="79">
        <v>9010</v>
      </c>
      <c r="L5" s="50">
        <v>11983.300000000001</v>
      </c>
      <c r="M5" s="79">
        <f>(J5-$Y$5)/1.175</f>
        <v>5988.9361702127653</v>
      </c>
      <c r="N5" s="79">
        <f>(K5-$Z$5)/1.175</f>
        <v>7377.8723404255315</v>
      </c>
      <c r="O5" s="79">
        <f>(L5-$AA$5)/1.175</f>
        <v>9762.8085106382987</v>
      </c>
      <c r="P5" s="46">
        <v>5596.8</v>
      </c>
      <c r="Q5" s="79">
        <v>6996</v>
      </c>
      <c r="R5" s="79">
        <v>9794.4000000000015</v>
      </c>
      <c r="S5" s="46">
        <f>(P5-$Y$5)/$AB$5</f>
        <v>4617.7021276595742</v>
      </c>
      <c r="T5" s="79">
        <f>(Q5-$Z$5)/$AB$5</f>
        <v>5663.8297872340427</v>
      </c>
      <c r="U5" s="47">
        <f>(R5-$AA$5)/$AB$5</f>
        <v>7899.9148936170222</v>
      </c>
      <c r="W5" s="103" t="s">
        <v>308</v>
      </c>
      <c r="X5" s="104">
        <v>167</v>
      </c>
      <c r="Y5" s="105">
        <v>171</v>
      </c>
      <c r="Z5" s="106">
        <v>341</v>
      </c>
      <c r="AA5" s="106">
        <v>512</v>
      </c>
      <c r="AB5" s="116">
        <v>1.175</v>
      </c>
    </row>
    <row r="6" spans="2:28" x14ac:dyDescent="0.3">
      <c r="B6" s="192"/>
      <c r="C6" s="194"/>
      <c r="D6" s="196"/>
      <c r="E6" s="83" t="s">
        <v>19</v>
      </c>
      <c r="F6" s="84">
        <v>44297</v>
      </c>
      <c r="G6" s="84">
        <v>44384</v>
      </c>
      <c r="H6" s="85" t="s">
        <v>310</v>
      </c>
      <c r="I6" s="86"/>
      <c r="J6" s="79">
        <v>7632</v>
      </c>
      <c r="K6" s="79">
        <v>9540</v>
      </c>
      <c r="L6" s="50">
        <v>12688.2</v>
      </c>
      <c r="M6" s="79">
        <f>(J6-$Y$5)/1.175</f>
        <v>6349.7872340425529</v>
      </c>
      <c r="N6" s="79">
        <f>(K6-$Z$5)/1.175</f>
        <v>7828.9361702127653</v>
      </c>
      <c r="O6" s="79">
        <f>(L6-$AA$5)/1.175</f>
        <v>10362.723404255319</v>
      </c>
      <c r="P6" s="46">
        <v>5596.8</v>
      </c>
      <c r="Q6" s="79">
        <v>6996</v>
      </c>
      <c r="R6" s="79">
        <v>9794.4000000000015</v>
      </c>
      <c r="S6" s="46">
        <f>(P6-$Y$5)/$AB$5</f>
        <v>4617.7021276595742</v>
      </c>
      <c r="T6" s="79">
        <f>(Q6-$Z$5)/$AB$5</f>
        <v>5663.8297872340427</v>
      </c>
      <c r="U6" s="47">
        <f>(R6-$AA$5)/$AB$5</f>
        <v>7899.9148936170222</v>
      </c>
      <c r="W6" s="103" t="s">
        <v>315</v>
      </c>
      <c r="X6" s="107">
        <v>111</v>
      </c>
      <c r="Y6" s="105">
        <v>133</v>
      </c>
      <c r="Z6" s="106">
        <v>265</v>
      </c>
      <c r="AA6" s="106">
        <v>398</v>
      </c>
      <c r="AB6" s="116">
        <v>1.175</v>
      </c>
    </row>
    <row r="7" spans="2:28" x14ac:dyDescent="0.3">
      <c r="B7" s="192"/>
      <c r="C7" s="194"/>
      <c r="D7" s="196"/>
      <c r="E7" s="83" t="s">
        <v>19</v>
      </c>
      <c r="F7" s="84">
        <v>44423</v>
      </c>
      <c r="G7" s="84">
        <v>44553</v>
      </c>
      <c r="H7" s="85" t="s">
        <v>310</v>
      </c>
      <c r="I7" s="86"/>
      <c r="J7" s="79">
        <v>6784</v>
      </c>
      <c r="K7" s="79">
        <v>8480</v>
      </c>
      <c r="L7" s="50">
        <v>11278.400000000001</v>
      </c>
      <c r="M7" s="79">
        <f>(J7-$Y$5)/1.175</f>
        <v>5628.0851063829787</v>
      </c>
      <c r="N7" s="79">
        <f>(K7-$Z$5)/1.175</f>
        <v>6926.8085106382978</v>
      </c>
      <c r="O7" s="79">
        <f>(L7-$AA$5)/1.175</f>
        <v>9162.8936170212783</v>
      </c>
      <c r="P7" s="46">
        <v>6054.4</v>
      </c>
      <c r="Q7" s="79">
        <v>7568</v>
      </c>
      <c r="R7" s="79">
        <v>10595.2</v>
      </c>
      <c r="S7" s="46">
        <f>(P7-$Y$5)/$AB$5</f>
        <v>5007.1489361702124</v>
      </c>
      <c r="T7" s="79">
        <f>(Q7-$Z$5)/$AB$5</f>
        <v>6150.6382978723404</v>
      </c>
      <c r="U7" s="47">
        <f>(R7-$AA$5)/$AB$5</f>
        <v>8581.4468085106382</v>
      </c>
      <c r="W7" s="103" t="s">
        <v>323</v>
      </c>
      <c r="X7" s="104">
        <v>166.5</v>
      </c>
      <c r="Y7" s="105">
        <v>171</v>
      </c>
      <c r="Z7" s="106">
        <v>341</v>
      </c>
      <c r="AA7" s="106">
        <v>512</v>
      </c>
      <c r="AB7" s="117">
        <v>1.1719999999999999</v>
      </c>
    </row>
    <row r="8" spans="2:28" x14ac:dyDescent="0.3">
      <c r="B8" s="192"/>
      <c r="C8" s="194"/>
      <c r="D8" s="196"/>
      <c r="E8" s="83" t="s">
        <v>14</v>
      </c>
      <c r="F8" s="84">
        <v>44554</v>
      </c>
      <c r="G8" s="84">
        <v>44562</v>
      </c>
      <c r="H8" s="85" t="s">
        <v>310</v>
      </c>
      <c r="I8" s="86"/>
      <c r="J8" s="79">
        <v>16094.829060000002</v>
      </c>
      <c r="K8" s="79">
        <v>17644.019060000006</v>
      </c>
      <c r="L8" s="50">
        <v>19036.329060000004</v>
      </c>
      <c r="M8" s="79">
        <f>(J8-$Y$5)/1.175</f>
        <v>13552.194944680852</v>
      </c>
      <c r="N8" s="79">
        <f>(K8-$Z$5)/1.175</f>
        <v>14725.973668085111</v>
      </c>
      <c r="O8" s="79">
        <f>(L8-$AA$5)/1.175</f>
        <v>15765.386434042555</v>
      </c>
      <c r="P8" s="46">
        <v>12707.2</v>
      </c>
      <c r="Q8" s="79">
        <v>15884</v>
      </c>
      <c r="R8" s="79">
        <v>22237.599999999999</v>
      </c>
      <c r="S8" s="46">
        <f>(P8-$Y$5)/$AB$5</f>
        <v>10669.106382978724</v>
      </c>
      <c r="T8" s="79">
        <f>(Q8-$Z$5)/$AB$5</f>
        <v>13228.085106382978</v>
      </c>
      <c r="U8" s="47">
        <f>(R8-$AA$5)/$AB$5</f>
        <v>18489.872340425529</v>
      </c>
      <c r="W8" s="103" t="s">
        <v>326</v>
      </c>
      <c r="X8" s="104">
        <v>111</v>
      </c>
      <c r="Y8" s="105">
        <v>114</v>
      </c>
      <c r="Z8" s="106">
        <v>227</v>
      </c>
      <c r="AA8" s="106">
        <v>341</v>
      </c>
      <c r="AB8" s="117">
        <v>1.1719999999999999</v>
      </c>
    </row>
    <row r="9" spans="2:28" x14ac:dyDescent="0.3">
      <c r="B9" s="200" t="s">
        <v>311</v>
      </c>
      <c r="C9" s="201" t="s">
        <v>312</v>
      </c>
      <c r="D9" s="202" t="s">
        <v>313</v>
      </c>
      <c r="E9" s="87" t="s">
        <v>18</v>
      </c>
      <c r="F9" s="88">
        <v>44200</v>
      </c>
      <c r="G9" s="88">
        <v>44296</v>
      </c>
      <c r="H9" s="89" t="s">
        <v>314</v>
      </c>
      <c r="I9" s="90"/>
      <c r="J9" s="91">
        <v>8471.52</v>
      </c>
      <c r="K9" s="91">
        <v>10040.32</v>
      </c>
      <c r="L9" s="51">
        <v>11609.12</v>
      </c>
      <c r="M9" s="91">
        <f>(J9-$Y$12)/1.175</f>
        <v>7049.804255319149</v>
      </c>
      <c r="N9" s="91">
        <f>(K9-$Z$12)/1.175</f>
        <v>8224.9531914893614</v>
      </c>
      <c r="O9" s="91">
        <f>(L9-$AA$12)/1.175</f>
        <v>9400.1021276595748</v>
      </c>
      <c r="P9" s="42">
        <v>8471.52</v>
      </c>
      <c r="Q9" s="91">
        <v>10040.32</v>
      </c>
      <c r="R9" s="91">
        <v>11609.12</v>
      </c>
      <c r="S9" s="42">
        <f>(P9-$Y$12)/$AB$12</f>
        <v>7049.804255319149</v>
      </c>
      <c r="T9" s="91">
        <f>(Q9-$Z$12)/$AB$12</f>
        <v>8224.9531914893614</v>
      </c>
      <c r="U9" s="28">
        <f>(R9-$AA$12)/$AB$12</f>
        <v>9400.1021276595748</v>
      </c>
      <c r="W9" s="103" t="s">
        <v>317</v>
      </c>
      <c r="X9" s="104">
        <v>110</v>
      </c>
      <c r="Y9" s="105">
        <v>95</v>
      </c>
      <c r="Z9" s="106">
        <v>190</v>
      </c>
      <c r="AA9" s="106">
        <v>284</v>
      </c>
      <c r="AB9" s="116">
        <v>1.175</v>
      </c>
    </row>
    <row r="10" spans="2:28" x14ac:dyDescent="0.3">
      <c r="B10" s="200"/>
      <c r="C10" s="201"/>
      <c r="D10" s="202"/>
      <c r="E10" s="87" t="s">
        <v>18</v>
      </c>
      <c r="F10" s="88">
        <v>44385</v>
      </c>
      <c r="G10" s="88">
        <v>44422</v>
      </c>
      <c r="H10" s="89" t="s">
        <v>314</v>
      </c>
      <c r="I10" s="90"/>
      <c r="J10" s="91">
        <v>7589.0700000000006</v>
      </c>
      <c r="K10" s="91">
        <v>9157.8700000000008</v>
      </c>
      <c r="L10" s="51">
        <v>10726.67</v>
      </c>
      <c r="M10" s="91">
        <f>(J10-$Y$12)/1.175</f>
        <v>6298.782978723405</v>
      </c>
      <c r="N10" s="91">
        <f>(K10-$Z$12)/1.175</f>
        <v>7473.9319148936174</v>
      </c>
      <c r="O10" s="91">
        <f>(L10-$AA$12)/1.175</f>
        <v>8649.080851063829</v>
      </c>
      <c r="P10" s="42">
        <v>7589.0700000000006</v>
      </c>
      <c r="Q10" s="91">
        <v>9157.8700000000008</v>
      </c>
      <c r="R10" s="91">
        <v>10726.67</v>
      </c>
      <c r="S10" s="42">
        <f>(P10-$Y$12)/$AB$12</f>
        <v>6298.782978723405</v>
      </c>
      <c r="T10" s="91">
        <f>(Q10-$Z$12)/$AB$12</f>
        <v>7473.9319148936174</v>
      </c>
      <c r="U10" s="28">
        <f>(R10-$AA$12)/$AB$12</f>
        <v>8649.080851063829</v>
      </c>
      <c r="W10" s="108" t="s">
        <v>320</v>
      </c>
      <c r="X10" s="107">
        <v>110</v>
      </c>
      <c r="Y10" s="109">
        <v>95</v>
      </c>
      <c r="Z10" s="110">
        <v>190</v>
      </c>
      <c r="AA10" s="110">
        <v>284</v>
      </c>
      <c r="AB10" s="116">
        <v>1.175</v>
      </c>
    </row>
    <row r="11" spans="2:28" x14ac:dyDescent="0.3">
      <c r="B11" s="200"/>
      <c r="C11" s="201"/>
      <c r="D11" s="202"/>
      <c r="E11" s="87" t="s">
        <v>19</v>
      </c>
      <c r="F11" s="88">
        <v>44297</v>
      </c>
      <c r="G11" s="88">
        <v>44384</v>
      </c>
      <c r="H11" s="89" t="s">
        <v>314</v>
      </c>
      <c r="I11" s="90"/>
      <c r="J11" s="91">
        <v>6177.1500000000005</v>
      </c>
      <c r="K11" s="91">
        <v>7745.9500000000007</v>
      </c>
      <c r="L11" s="51">
        <v>9314.75</v>
      </c>
      <c r="M11" s="91">
        <f>(J11-$Y$12)/1.175</f>
        <v>5097.1489361702133</v>
      </c>
      <c r="N11" s="91">
        <f>(K11-$Z$12)/1.175</f>
        <v>6272.2978723404258</v>
      </c>
      <c r="O11" s="91">
        <f>(L11-$AA$12)/1.175</f>
        <v>7447.4468085106382</v>
      </c>
      <c r="P11" s="42">
        <v>6177.1500000000005</v>
      </c>
      <c r="Q11" s="91">
        <v>7745.9500000000007</v>
      </c>
      <c r="R11" s="91">
        <v>9314.75</v>
      </c>
      <c r="S11" s="42">
        <f>(P11-$Y$12)/$AB$12</f>
        <v>5097.1489361702133</v>
      </c>
      <c r="T11" s="91">
        <f>(Q11-$Z$12)/$AB$12</f>
        <v>6272.2978723404258</v>
      </c>
      <c r="U11" s="28">
        <f>(R11-$AA$12)/$AB$12</f>
        <v>7447.4468085106382</v>
      </c>
      <c r="W11" s="108" t="s">
        <v>328</v>
      </c>
      <c r="X11" s="107">
        <v>111</v>
      </c>
      <c r="Y11" s="109">
        <v>114</v>
      </c>
      <c r="Z11" s="110">
        <v>227</v>
      </c>
      <c r="AA11" s="110">
        <v>341</v>
      </c>
      <c r="AB11" s="117">
        <v>1.1719999999999999</v>
      </c>
    </row>
    <row r="12" spans="2:28" x14ac:dyDescent="0.3">
      <c r="B12" s="200"/>
      <c r="C12" s="201"/>
      <c r="D12" s="202"/>
      <c r="E12" s="87" t="s">
        <v>19</v>
      </c>
      <c r="F12" s="88">
        <v>44423</v>
      </c>
      <c r="G12" s="88">
        <v>44553</v>
      </c>
      <c r="H12" s="89" t="s">
        <v>314</v>
      </c>
      <c r="I12" s="90"/>
      <c r="J12" s="91">
        <v>5471.1900000000005</v>
      </c>
      <c r="K12" s="91">
        <v>7039.9900000000007</v>
      </c>
      <c r="L12" s="51">
        <v>8608.7900000000009</v>
      </c>
      <c r="M12" s="91">
        <f>(J12-$Y$12)/1.175</f>
        <v>4496.3319148936171</v>
      </c>
      <c r="N12" s="91">
        <f>(K12-$Z$12)/1.175</f>
        <v>5671.4808510638304</v>
      </c>
      <c r="O12" s="91">
        <f>(L12-$AA$12)/1.175</f>
        <v>6846.6297872340429</v>
      </c>
      <c r="P12" s="42">
        <v>5471.1900000000005</v>
      </c>
      <c r="Q12" s="91">
        <v>7039.9900000000007</v>
      </c>
      <c r="R12" s="91">
        <v>8608.7900000000009</v>
      </c>
      <c r="S12" s="42">
        <f>(P12-$Y$12)/$AB$12</f>
        <v>4496.3319148936171</v>
      </c>
      <c r="T12" s="91">
        <f>(Q12-$Z$12)/$AB$12</f>
        <v>5671.4808510638304</v>
      </c>
      <c r="U12" s="28">
        <f>(R12-$AA$12)/$AB$12</f>
        <v>6846.6297872340429</v>
      </c>
      <c r="W12" s="108" t="s">
        <v>311</v>
      </c>
      <c r="X12" s="107">
        <v>110</v>
      </c>
      <c r="Y12" s="109">
        <v>188</v>
      </c>
      <c r="Z12" s="110">
        <v>376</v>
      </c>
      <c r="AA12" s="110">
        <v>564</v>
      </c>
      <c r="AB12" s="116">
        <v>1.175</v>
      </c>
    </row>
    <row r="13" spans="2:28" ht="15" thickBot="1" x14ac:dyDescent="0.35">
      <c r="B13" s="200"/>
      <c r="C13" s="201"/>
      <c r="D13" s="202"/>
      <c r="E13" s="87" t="s">
        <v>14</v>
      </c>
      <c r="F13" s="88">
        <v>44554</v>
      </c>
      <c r="G13" s="88">
        <v>44562</v>
      </c>
      <c r="H13" s="89" t="s">
        <v>314</v>
      </c>
      <c r="I13" s="90"/>
      <c r="J13" s="91">
        <v>16413.57</v>
      </c>
      <c r="K13" s="91">
        <v>17982.370000000003</v>
      </c>
      <c r="L13" s="51">
        <v>19551.170000000002</v>
      </c>
      <c r="M13" s="91">
        <f>(J13-$Y$12)/1.175</f>
        <v>13808.995744680851</v>
      </c>
      <c r="N13" s="91">
        <f>(K13-$Z$12)/1.175</f>
        <v>14984.144680851066</v>
      </c>
      <c r="O13" s="91">
        <f>(L13-$AA$12)/1.175</f>
        <v>16159.293617021278</v>
      </c>
      <c r="P13" s="42">
        <v>16413.57</v>
      </c>
      <c r="Q13" s="91">
        <v>17982.370000000003</v>
      </c>
      <c r="R13" s="91">
        <v>19551.170000000002</v>
      </c>
      <c r="S13" s="42">
        <f>(P13-$Y$12)/$AB$12</f>
        <v>13808.995744680851</v>
      </c>
      <c r="T13" s="91">
        <f>(Q13-$Z$12)/$AB$12</f>
        <v>14984.144680851066</v>
      </c>
      <c r="U13" s="28">
        <f>(R13-$AA$12)/$AB$12</f>
        <v>16159.293617021278</v>
      </c>
      <c r="W13" s="111" t="s">
        <v>16</v>
      </c>
      <c r="X13" s="112">
        <v>195</v>
      </c>
      <c r="Y13" s="113">
        <v>200</v>
      </c>
      <c r="Z13" s="114">
        <v>400</v>
      </c>
      <c r="AA13" s="114">
        <v>600</v>
      </c>
      <c r="AB13" s="118">
        <v>1.175</v>
      </c>
    </row>
    <row r="14" spans="2:28" x14ac:dyDescent="0.3">
      <c r="B14" s="192" t="s">
        <v>315</v>
      </c>
      <c r="C14" s="194" t="s">
        <v>11</v>
      </c>
      <c r="D14" s="196" t="s">
        <v>316</v>
      </c>
      <c r="E14" s="83" t="s">
        <v>18</v>
      </c>
      <c r="F14" s="84">
        <v>44200</v>
      </c>
      <c r="G14" s="84">
        <v>44296</v>
      </c>
      <c r="H14" s="85" t="s">
        <v>310</v>
      </c>
      <c r="I14" s="86"/>
      <c r="J14" s="79">
        <v>9116</v>
      </c>
      <c r="K14" s="79">
        <v>9540</v>
      </c>
      <c r="L14" s="50">
        <v>16917.600000000002</v>
      </c>
      <c r="M14" s="79">
        <f>(J14-$Y$6)/1.175</f>
        <v>7645.1063829787236</v>
      </c>
      <c r="N14" s="79">
        <f>(K14-$Z$6)/1.175</f>
        <v>7893.6170212765956</v>
      </c>
      <c r="O14" s="79">
        <f>(L14-$AA$6)/1.175</f>
        <v>14059.234042553193</v>
      </c>
      <c r="P14" s="46">
        <v>5280</v>
      </c>
      <c r="Q14" s="79">
        <v>6600</v>
      </c>
      <c r="R14" s="79">
        <v>9240</v>
      </c>
      <c r="S14" s="46">
        <f>(P14-$Y$6)/$AB$6</f>
        <v>4380.4255319148933</v>
      </c>
      <c r="T14" s="79">
        <f>(Q14-$Z$6)/$AB$6</f>
        <v>5391.4893617021271</v>
      </c>
      <c r="U14" s="47">
        <f>(R14-$AA$6)/$AB$6</f>
        <v>7525.1063829787236</v>
      </c>
      <c r="W14" s="99"/>
      <c r="X14" s="99"/>
      <c r="Y14" s="99"/>
      <c r="Z14" s="99"/>
      <c r="AA14" s="99"/>
      <c r="AB14" s="99"/>
    </row>
    <row r="15" spans="2:28" ht="15" thickBot="1" x14ac:dyDescent="0.35">
      <c r="B15" s="192"/>
      <c r="C15" s="194"/>
      <c r="D15" s="196"/>
      <c r="E15" s="83" t="s">
        <v>18</v>
      </c>
      <c r="F15" s="84">
        <v>44385</v>
      </c>
      <c r="G15" s="84">
        <v>44422</v>
      </c>
      <c r="H15" s="85" t="s">
        <v>310</v>
      </c>
      <c r="I15" s="86"/>
      <c r="J15" s="79">
        <v>7208</v>
      </c>
      <c r="K15" s="79">
        <v>7950</v>
      </c>
      <c r="L15" s="50">
        <v>11983.300000000001</v>
      </c>
      <c r="M15" s="79">
        <f>(J15-$Y$6)/1.175</f>
        <v>6021.2765957446809</v>
      </c>
      <c r="N15" s="79">
        <f>(K15-$Z$6)/1.175</f>
        <v>6540.4255319148933</v>
      </c>
      <c r="O15" s="79">
        <f>(L15-$AA$6)/1.175</f>
        <v>9859.8297872340427</v>
      </c>
      <c r="P15" s="46">
        <v>4400</v>
      </c>
      <c r="Q15" s="79">
        <v>5500</v>
      </c>
      <c r="R15" s="79">
        <v>7700</v>
      </c>
      <c r="S15" s="46">
        <f>(P15-$Y$6)/$AB$6</f>
        <v>3631.4893617021276</v>
      </c>
      <c r="T15" s="79">
        <f>(Q15-$Z$6)/$AB$6</f>
        <v>4455.3191489361698</v>
      </c>
      <c r="U15" s="47">
        <f>(R15-$AA$6)/$AB$6</f>
        <v>6214.4680851063831</v>
      </c>
      <c r="V15" s="99"/>
      <c r="W15" s="99"/>
      <c r="X15" s="99"/>
      <c r="Y15" s="99"/>
      <c r="Z15" s="99"/>
      <c r="AA15" s="99"/>
      <c r="AB15" s="99"/>
    </row>
    <row r="16" spans="2:28" x14ac:dyDescent="0.3">
      <c r="B16" s="192"/>
      <c r="C16" s="194"/>
      <c r="D16" s="196"/>
      <c r="E16" s="83" t="s">
        <v>19</v>
      </c>
      <c r="F16" s="84">
        <v>44297</v>
      </c>
      <c r="G16" s="84">
        <v>44384</v>
      </c>
      <c r="H16" s="85" t="s">
        <v>310</v>
      </c>
      <c r="I16" s="86"/>
      <c r="J16" s="79">
        <v>7632</v>
      </c>
      <c r="K16" s="79">
        <v>9010</v>
      </c>
      <c r="L16" s="50">
        <v>12688.2</v>
      </c>
      <c r="M16" s="79">
        <f>(J16-$Y$6)/1.175</f>
        <v>6382.1276595744675</v>
      </c>
      <c r="N16" s="79">
        <f>(K16-$Z$6)/1.175</f>
        <v>7442.5531914893618</v>
      </c>
      <c r="O16" s="79">
        <f>(L16-$AA$6)/1.175</f>
        <v>10459.744680851065</v>
      </c>
      <c r="P16" s="46">
        <v>4576</v>
      </c>
      <c r="Q16" s="79">
        <v>5720</v>
      </c>
      <c r="R16" s="79">
        <v>8008</v>
      </c>
      <c r="S16" s="46">
        <f>(P16-$Y$6)/$AB$6</f>
        <v>3781.2765957446809</v>
      </c>
      <c r="T16" s="79">
        <f>(Q16-$Z$6)/$AB$6</f>
        <v>4642.5531914893618</v>
      </c>
      <c r="U16" s="47">
        <f>(R16-$AA$6)/$AB$6</f>
        <v>6476.5957446808507</v>
      </c>
      <c r="W16" s="197" t="s">
        <v>912</v>
      </c>
      <c r="X16" s="199"/>
      <c r="Y16" s="198"/>
      <c r="Z16" s="99"/>
      <c r="AA16" s="99"/>
      <c r="AB16" s="99"/>
    </row>
    <row r="17" spans="2:25" x14ac:dyDescent="0.3">
      <c r="B17" s="192"/>
      <c r="C17" s="194"/>
      <c r="D17" s="196"/>
      <c r="E17" s="83" t="s">
        <v>19</v>
      </c>
      <c r="F17" s="84">
        <v>44423</v>
      </c>
      <c r="G17" s="84">
        <v>44553</v>
      </c>
      <c r="H17" s="85" t="s">
        <v>310</v>
      </c>
      <c r="I17" s="86"/>
      <c r="J17" s="79">
        <v>6148</v>
      </c>
      <c r="K17" s="79">
        <v>6890</v>
      </c>
      <c r="L17" s="50">
        <v>11278.400000000001</v>
      </c>
      <c r="M17" s="79">
        <f>(J17-$Y$6)/1.175</f>
        <v>5119.1489361702124</v>
      </c>
      <c r="N17" s="79">
        <f>(K17-$Z$6)/1.175</f>
        <v>5638.2978723404249</v>
      </c>
      <c r="O17" s="79">
        <f>(L17-$AA$6)/1.175</f>
        <v>9259.9148936170222</v>
      </c>
      <c r="P17" s="46">
        <v>4928</v>
      </c>
      <c r="Q17" s="79">
        <v>6160</v>
      </c>
      <c r="R17" s="79">
        <v>8624</v>
      </c>
      <c r="S17" s="46">
        <f>(P17-$Y$6)/$AB$6</f>
        <v>4080.8510638297871</v>
      </c>
      <c r="T17" s="79">
        <f>(Q17-$Z$6)/$AB$6</f>
        <v>5017.0212765957449</v>
      </c>
      <c r="U17" s="47">
        <f>(R17-$AA$6)/$AB$6</f>
        <v>7000.8510638297867</v>
      </c>
      <c r="W17" s="119"/>
      <c r="X17" s="120" t="s">
        <v>913</v>
      </c>
      <c r="Y17" s="121" t="s">
        <v>914</v>
      </c>
    </row>
    <row r="18" spans="2:25" x14ac:dyDescent="0.3">
      <c r="B18" s="192"/>
      <c r="C18" s="194"/>
      <c r="D18" s="196"/>
      <c r="E18" s="83" t="s">
        <v>14</v>
      </c>
      <c r="F18" s="84">
        <v>44554</v>
      </c>
      <c r="G18" s="84">
        <v>44562</v>
      </c>
      <c r="H18" s="85" t="s">
        <v>310</v>
      </c>
      <c r="I18" s="86"/>
      <c r="J18" s="79">
        <v>15019.299000000001</v>
      </c>
      <c r="K18" s="79">
        <v>16568.489000000001</v>
      </c>
      <c r="L18" s="50">
        <v>18352.999</v>
      </c>
      <c r="M18" s="79">
        <f>(J18-$Y$6)/1.175</f>
        <v>12669.190638297872</v>
      </c>
      <c r="N18" s="79">
        <f>(K18-$Z$6)/1.175</f>
        <v>13875.309787234044</v>
      </c>
      <c r="O18" s="79">
        <f>(L18-$AA$6)/1.175</f>
        <v>15280.850212765956</v>
      </c>
      <c r="P18" s="46">
        <v>11309.76</v>
      </c>
      <c r="Q18" s="79">
        <v>14137.2</v>
      </c>
      <c r="R18" s="79">
        <v>19792.079999999998</v>
      </c>
      <c r="S18" s="46">
        <f>(P18-$Y$6)/$AB$6</f>
        <v>9512.1361702127651</v>
      </c>
      <c r="T18" s="79">
        <f>(Q18-$Z$6)/$AB$6</f>
        <v>11806.127659574468</v>
      </c>
      <c r="U18" s="47">
        <f>(R18-$AA$6)/$AB$6</f>
        <v>16505.599999999999</v>
      </c>
      <c r="W18" s="103" t="s">
        <v>308</v>
      </c>
      <c r="X18" s="122" t="s">
        <v>907</v>
      </c>
      <c r="Y18" s="123"/>
    </row>
    <row r="19" spans="2:25" x14ac:dyDescent="0.3">
      <c r="B19" s="200" t="s">
        <v>317</v>
      </c>
      <c r="C19" s="201" t="s">
        <v>11</v>
      </c>
      <c r="D19" s="202" t="s">
        <v>318</v>
      </c>
      <c r="E19" s="87" t="s">
        <v>18</v>
      </c>
      <c r="F19" s="88">
        <v>44200</v>
      </c>
      <c r="G19" s="88">
        <v>44296</v>
      </c>
      <c r="H19" s="89" t="s">
        <v>319</v>
      </c>
      <c r="I19" s="90"/>
      <c r="J19" s="91">
        <v>6759.567</v>
      </c>
      <c r="K19" s="91">
        <v>8308.7569999999996</v>
      </c>
      <c r="L19" s="51">
        <v>10642.347000000002</v>
      </c>
      <c r="M19" s="91">
        <f>(J19-$Y$9)/1.175</f>
        <v>5671.9719148936165</v>
      </c>
      <c r="N19" s="91">
        <f>(K19-$Z$9)/1.175</f>
        <v>6909.5804255319144</v>
      </c>
      <c r="O19" s="91">
        <f>(L19-$AA$9)/1.175</f>
        <v>8815.6144680851066</v>
      </c>
      <c r="P19" s="42">
        <v>2816</v>
      </c>
      <c r="Q19" s="91">
        <v>3520</v>
      </c>
      <c r="R19" s="91">
        <v>4928</v>
      </c>
      <c r="S19" s="42">
        <f>(P19-$Y$9)/$AB$9</f>
        <v>2315.7446808510635</v>
      </c>
      <c r="T19" s="91">
        <f>(Q19-$Z$9)/$AB$9</f>
        <v>2834.0425531914893</v>
      </c>
      <c r="U19" s="28">
        <f>(R19-$AA$9)/$AB$9</f>
        <v>3952.3404255319147</v>
      </c>
      <c r="W19" s="103" t="s">
        <v>315</v>
      </c>
      <c r="X19" s="124">
        <v>1546.38</v>
      </c>
      <c r="Y19" s="123">
        <f t="shared" ref="Y19:Y26" si="0">X19/22</f>
        <v>70.290000000000006</v>
      </c>
    </row>
    <row r="20" spans="2:25" x14ac:dyDescent="0.3">
      <c r="B20" s="200"/>
      <c r="C20" s="201"/>
      <c r="D20" s="202"/>
      <c r="E20" s="87" t="s">
        <v>18</v>
      </c>
      <c r="F20" s="88">
        <v>44385</v>
      </c>
      <c r="G20" s="88">
        <v>44422</v>
      </c>
      <c r="H20" s="89" t="s">
        <v>319</v>
      </c>
      <c r="I20" s="90"/>
      <c r="J20" s="91">
        <v>5877.1170000000002</v>
      </c>
      <c r="K20" s="91">
        <v>7426.3069999999998</v>
      </c>
      <c r="L20" s="51">
        <v>9759.896999999999</v>
      </c>
      <c r="M20" s="91">
        <f>(J20-$Y$9)/1.175</f>
        <v>4920.9506382978725</v>
      </c>
      <c r="N20" s="91">
        <f>(K20-$Z$9)/1.175</f>
        <v>6158.5591489361695</v>
      </c>
      <c r="O20" s="91">
        <f>(L20-$AA$9)/1.175</f>
        <v>8064.5931914893608</v>
      </c>
      <c r="P20" s="42">
        <v>2816</v>
      </c>
      <c r="Q20" s="91">
        <v>3520</v>
      </c>
      <c r="R20" s="91">
        <v>4928</v>
      </c>
      <c r="S20" s="42">
        <f>(P20-$Y$9)/$AB$9</f>
        <v>2315.7446808510635</v>
      </c>
      <c r="T20" s="91">
        <f>(Q20-$Z$9)/$AB$9</f>
        <v>2834.0425531914893</v>
      </c>
      <c r="U20" s="28">
        <f>(R20-$AA$9)/$AB$9</f>
        <v>3952.3404255319147</v>
      </c>
      <c r="W20" s="103" t="s">
        <v>323</v>
      </c>
      <c r="X20" s="122">
        <v>1300.3699999999999</v>
      </c>
      <c r="Y20" s="123">
        <f t="shared" si="0"/>
        <v>59.107727272727267</v>
      </c>
    </row>
    <row r="21" spans="2:25" x14ac:dyDescent="0.3">
      <c r="B21" s="200"/>
      <c r="C21" s="201"/>
      <c r="D21" s="202"/>
      <c r="E21" s="87" t="s">
        <v>19</v>
      </c>
      <c r="F21" s="88">
        <v>44297</v>
      </c>
      <c r="G21" s="88">
        <v>44384</v>
      </c>
      <c r="H21" s="89" t="s">
        <v>319</v>
      </c>
      <c r="I21" s="90"/>
      <c r="J21" s="91">
        <v>4465.197000000001</v>
      </c>
      <c r="K21" s="91">
        <v>6014.3870000000006</v>
      </c>
      <c r="L21" s="51">
        <v>8347.9770000000008</v>
      </c>
      <c r="M21" s="91">
        <f>(J21-$Y$9)/1.175</f>
        <v>3719.3165957446818</v>
      </c>
      <c r="N21" s="91">
        <f>(K21-$Z$9)/1.175</f>
        <v>4956.9251063829788</v>
      </c>
      <c r="O21" s="91">
        <f>(L21-$AA$9)/1.175</f>
        <v>6862.959148936171</v>
      </c>
      <c r="P21" s="42">
        <v>3168</v>
      </c>
      <c r="Q21" s="91">
        <v>3960</v>
      </c>
      <c r="R21" s="91">
        <v>5543.9999999999991</v>
      </c>
      <c r="S21" s="42">
        <f>(P21-$Y$9)/$AB$9</f>
        <v>2615.3191489361702</v>
      </c>
      <c r="T21" s="91">
        <f>(Q21-$Z$9)/$AB$9</f>
        <v>3208.510638297872</v>
      </c>
      <c r="U21" s="28">
        <f>(R21-$AA$9)/$AB$9</f>
        <v>4476.5957446808497</v>
      </c>
      <c r="W21" s="103" t="s">
        <v>326</v>
      </c>
      <c r="X21" s="122">
        <v>1299.81</v>
      </c>
      <c r="Y21" s="123">
        <f t="shared" si="0"/>
        <v>59.082272727272724</v>
      </c>
    </row>
    <row r="22" spans="2:25" x14ac:dyDescent="0.3">
      <c r="B22" s="200"/>
      <c r="C22" s="201"/>
      <c r="D22" s="202"/>
      <c r="E22" s="87" t="s">
        <v>19</v>
      </c>
      <c r="F22" s="88">
        <v>44423</v>
      </c>
      <c r="G22" s="88">
        <v>44553</v>
      </c>
      <c r="H22" s="89" t="s">
        <v>319</v>
      </c>
      <c r="I22" s="90"/>
      <c r="J22" s="91">
        <v>4112.2170000000006</v>
      </c>
      <c r="K22" s="91">
        <v>5661.4070000000011</v>
      </c>
      <c r="L22" s="51">
        <v>7994.9970000000012</v>
      </c>
      <c r="M22" s="91">
        <f>(J22-$Y$9)/1.175</f>
        <v>3418.9080851063832</v>
      </c>
      <c r="N22" s="91">
        <f>(K22-$Z$9)/1.175</f>
        <v>4656.5165957446816</v>
      </c>
      <c r="O22" s="91">
        <f>(L22-$AA$9)/1.175</f>
        <v>6562.5506382978729</v>
      </c>
      <c r="P22" s="42">
        <v>2464</v>
      </c>
      <c r="Q22" s="91">
        <v>3080</v>
      </c>
      <c r="R22" s="91">
        <v>4312</v>
      </c>
      <c r="S22" s="42">
        <f>(P22-$Y$9)/$AB$9</f>
        <v>2016.1702127659573</v>
      </c>
      <c r="T22" s="91">
        <f>(Q22-$Z$9)/$AB$9</f>
        <v>2459.5744680851062</v>
      </c>
      <c r="U22" s="28">
        <f>(R22-$AA$9)/$AB$9</f>
        <v>3428.0851063829787</v>
      </c>
      <c r="W22" s="103" t="s">
        <v>317</v>
      </c>
      <c r="X22" s="124">
        <v>1546.38</v>
      </c>
      <c r="Y22" s="123">
        <f t="shared" si="0"/>
        <v>70.290000000000006</v>
      </c>
    </row>
    <row r="23" spans="2:25" x14ac:dyDescent="0.3">
      <c r="B23" s="200"/>
      <c r="C23" s="201"/>
      <c r="D23" s="202"/>
      <c r="E23" s="87" t="s">
        <v>14</v>
      </c>
      <c r="F23" s="88">
        <v>44554</v>
      </c>
      <c r="G23" s="88">
        <v>44562</v>
      </c>
      <c r="H23" s="89" t="s">
        <v>319</v>
      </c>
      <c r="I23" s="90"/>
      <c r="J23" s="91">
        <v>10112.877</v>
      </c>
      <c r="K23" s="91">
        <v>11662.067000000001</v>
      </c>
      <c r="L23" s="51">
        <v>13995.657000000001</v>
      </c>
      <c r="M23" s="91">
        <f>(J23-$Y$9)/1.175</f>
        <v>8525.8527659574465</v>
      </c>
      <c r="N23" s="91">
        <f>(K23-$Z$9)/1.175</f>
        <v>9763.4612765957445</v>
      </c>
      <c r="O23" s="91">
        <f>(L23-$AA$9)/1.175</f>
        <v>11669.495319148937</v>
      </c>
      <c r="P23" s="42">
        <v>10200.960000000001</v>
      </c>
      <c r="Q23" s="91">
        <v>12751.2</v>
      </c>
      <c r="R23" s="91">
        <v>17851.679999999997</v>
      </c>
      <c r="S23" s="42">
        <f>(P23-$Y$9)/$AB$9</f>
        <v>8600.8170212765963</v>
      </c>
      <c r="T23" s="91">
        <f>(Q23-$Z$9)/$AB$9</f>
        <v>10690.382978723404</v>
      </c>
      <c r="U23" s="28">
        <f>(R23-$AA$9)/$AB$9</f>
        <v>14951.217021276592</v>
      </c>
      <c r="W23" s="108" t="s">
        <v>320</v>
      </c>
      <c r="X23" s="124">
        <v>1546.38</v>
      </c>
      <c r="Y23" s="123">
        <f t="shared" si="0"/>
        <v>70.290000000000006</v>
      </c>
    </row>
    <row r="24" spans="2:25" x14ac:dyDescent="0.3">
      <c r="B24" s="192" t="s">
        <v>320</v>
      </c>
      <c r="C24" s="194" t="s">
        <v>312</v>
      </c>
      <c r="D24" s="196" t="s">
        <v>321</v>
      </c>
      <c r="E24" s="83" t="s">
        <v>18</v>
      </c>
      <c r="F24" s="84">
        <v>44200</v>
      </c>
      <c r="G24" s="84">
        <v>44296</v>
      </c>
      <c r="H24" s="85" t="s">
        <v>322</v>
      </c>
      <c r="I24" s="86"/>
      <c r="J24" s="79">
        <v>8171.4870000000001</v>
      </c>
      <c r="K24" s="79">
        <v>9720.6769999999997</v>
      </c>
      <c r="L24" s="50">
        <v>12054.267000000002</v>
      </c>
      <c r="M24" s="79">
        <f>(J24-$Y$10)/1.175</f>
        <v>6873.6059574468081</v>
      </c>
      <c r="N24" s="79">
        <f>(K24-$Z$10)/1.175</f>
        <v>8111.2144680851061</v>
      </c>
      <c r="O24" s="79">
        <f>(L24-$AA$10)/1.175</f>
        <v>10017.248510638299</v>
      </c>
      <c r="P24" s="46">
        <v>3696</v>
      </c>
      <c r="Q24" s="79">
        <v>4620</v>
      </c>
      <c r="R24" s="79">
        <v>6468</v>
      </c>
      <c r="S24" s="46">
        <f>(P24-$Y$10)/$AB$10</f>
        <v>3064.6808510638298</v>
      </c>
      <c r="T24" s="79">
        <f>(Q24-$Z$10)/$AB$10</f>
        <v>3770.2127659574467</v>
      </c>
      <c r="U24" s="47">
        <f>(R24-$AA$10)/$AB$10</f>
        <v>5262.9787234042551</v>
      </c>
      <c r="W24" s="108" t="s">
        <v>328</v>
      </c>
      <c r="X24" s="124" t="s">
        <v>907</v>
      </c>
      <c r="Y24" s="123"/>
    </row>
    <row r="25" spans="2:25" x14ac:dyDescent="0.3">
      <c r="B25" s="192"/>
      <c r="C25" s="194"/>
      <c r="D25" s="196"/>
      <c r="E25" s="83" t="s">
        <v>18</v>
      </c>
      <c r="F25" s="84">
        <v>44385</v>
      </c>
      <c r="G25" s="84">
        <v>44422</v>
      </c>
      <c r="H25" s="85" t="s">
        <v>322</v>
      </c>
      <c r="I25" s="86"/>
      <c r="J25" s="79">
        <v>7289.0370000000003</v>
      </c>
      <c r="K25" s="79">
        <v>8838.226999999999</v>
      </c>
      <c r="L25" s="50">
        <v>11171.817000000001</v>
      </c>
      <c r="M25" s="79">
        <f>(J25-$Y$10)/1.175</f>
        <v>6122.5846808510641</v>
      </c>
      <c r="N25" s="79">
        <f>(K25-$Z$10)/1.175</f>
        <v>7360.1931914893603</v>
      </c>
      <c r="O25" s="79">
        <f>(L25-$AA$10)/1.175</f>
        <v>9266.2272340425534</v>
      </c>
      <c r="P25" s="46">
        <v>3520</v>
      </c>
      <c r="Q25" s="79">
        <v>4400</v>
      </c>
      <c r="R25" s="79">
        <v>6160</v>
      </c>
      <c r="S25" s="46">
        <f>(P25-$Y$10)/$AB$10</f>
        <v>2914.8936170212764</v>
      </c>
      <c r="T25" s="79">
        <f>(Q25-$Z$10)/$AB$10</f>
        <v>3582.9787234042551</v>
      </c>
      <c r="U25" s="47">
        <f>(R25-$AA$10)/$AB$10</f>
        <v>5000.8510638297867</v>
      </c>
      <c r="W25" s="108" t="s">
        <v>311</v>
      </c>
      <c r="X25" s="124">
        <v>1546.38</v>
      </c>
      <c r="Y25" s="123">
        <f t="shared" si="0"/>
        <v>70.290000000000006</v>
      </c>
    </row>
    <row r="26" spans="2:25" ht="15" thickBot="1" x14ac:dyDescent="0.35">
      <c r="B26" s="192"/>
      <c r="C26" s="194"/>
      <c r="D26" s="196"/>
      <c r="E26" s="83" t="s">
        <v>19</v>
      </c>
      <c r="F26" s="84">
        <v>44297</v>
      </c>
      <c r="G26" s="84">
        <v>44384</v>
      </c>
      <c r="H26" s="85" t="s">
        <v>322</v>
      </c>
      <c r="I26" s="86"/>
      <c r="J26" s="79">
        <v>5877.1170000000002</v>
      </c>
      <c r="K26" s="79">
        <v>7426.3069999999998</v>
      </c>
      <c r="L26" s="50">
        <v>9759.896999999999</v>
      </c>
      <c r="M26" s="79">
        <f>(J26-$Y$10)/1.175</f>
        <v>4920.9506382978725</v>
      </c>
      <c r="N26" s="79">
        <f>(K26-$Z$10)/1.175</f>
        <v>6158.5591489361695</v>
      </c>
      <c r="O26" s="79">
        <f>(L26-$AA$10)/1.175</f>
        <v>8064.5931914893608</v>
      </c>
      <c r="P26" s="46">
        <v>3696</v>
      </c>
      <c r="Q26" s="79">
        <v>4620</v>
      </c>
      <c r="R26" s="79">
        <v>6468</v>
      </c>
      <c r="S26" s="46">
        <f>(P26-$Y$10)/$AB$10</f>
        <v>3064.6808510638298</v>
      </c>
      <c r="T26" s="79">
        <f>(Q26-$Z$10)/$AB$10</f>
        <v>3770.2127659574467</v>
      </c>
      <c r="U26" s="47">
        <f>(R26-$AA$10)/$AB$10</f>
        <v>5262.9787234042551</v>
      </c>
      <c r="W26" s="111" t="s">
        <v>16</v>
      </c>
      <c r="X26" s="125">
        <v>1546.38</v>
      </c>
      <c r="Y26" s="126">
        <f t="shared" si="0"/>
        <v>70.290000000000006</v>
      </c>
    </row>
    <row r="27" spans="2:25" x14ac:dyDescent="0.3">
      <c r="B27" s="192"/>
      <c r="C27" s="194"/>
      <c r="D27" s="196"/>
      <c r="E27" s="83" t="s">
        <v>19</v>
      </c>
      <c r="F27" s="84">
        <v>44423</v>
      </c>
      <c r="G27" s="84">
        <v>44553</v>
      </c>
      <c r="H27" s="85" t="s">
        <v>322</v>
      </c>
      <c r="I27" s="86"/>
      <c r="J27" s="79">
        <v>5524.1369999999997</v>
      </c>
      <c r="K27" s="79">
        <v>7073.3270000000002</v>
      </c>
      <c r="L27" s="50">
        <v>9406.9169999999995</v>
      </c>
      <c r="M27" s="79">
        <f>(J27-$Y$10)/1.175</f>
        <v>4620.5421276595744</v>
      </c>
      <c r="N27" s="79">
        <f>(K27-$Z$10)/1.175</f>
        <v>5858.1506382978723</v>
      </c>
      <c r="O27" s="79">
        <f>(L27-$AA$10)/1.175</f>
        <v>7764.1846808510627</v>
      </c>
      <c r="P27" s="46">
        <v>2992</v>
      </c>
      <c r="Q27" s="79">
        <v>3740</v>
      </c>
      <c r="R27" s="79">
        <v>5236</v>
      </c>
      <c r="S27" s="46">
        <f>(P27-$Y$10)/$AB$10</f>
        <v>2465.5319148936169</v>
      </c>
      <c r="T27" s="79">
        <f>(Q27-$Z$10)/$AB$10</f>
        <v>3021.2765957446809</v>
      </c>
      <c r="U27" s="47">
        <f>(R27-$AA$10)/$AB$10</f>
        <v>4214.4680851063831</v>
      </c>
    </row>
    <row r="28" spans="2:25" x14ac:dyDescent="0.3">
      <c r="B28" s="192"/>
      <c r="C28" s="194"/>
      <c r="D28" s="196"/>
      <c r="E28" s="83" t="s">
        <v>14</v>
      </c>
      <c r="F28" s="84">
        <v>44554</v>
      </c>
      <c r="G28" s="84">
        <v>44562</v>
      </c>
      <c r="H28" s="85" t="s">
        <v>322</v>
      </c>
      <c r="I28" s="86"/>
      <c r="J28" s="79">
        <v>11524.797</v>
      </c>
      <c r="K28" s="79">
        <v>13073.987000000001</v>
      </c>
      <c r="L28" s="50">
        <v>15407.577000000001</v>
      </c>
      <c r="M28" s="79">
        <f>(J28-$Y$10)/1.175</f>
        <v>9727.4868085106391</v>
      </c>
      <c r="N28" s="79">
        <f>(K28-$Z$10)/1.175</f>
        <v>10965.095319148937</v>
      </c>
      <c r="O28" s="79">
        <f>(L28-$AA$10)/1.175</f>
        <v>12871.129361702127</v>
      </c>
      <c r="P28" s="46">
        <v>9680</v>
      </c>
      <c r="Q28" s="79">
        <v>12100</v>
      </c>
      <c r="R28" s="79">
        <v>16940</v>
      </c>
      <c r="S28" s="46">
        <f>(P28-$Y$10)/$AB$10</f>
        <v>8157.4468085106382</v>
      </c>
      <c r="T28" s="79">
        <f>(Q28-$Z$10)/$AB$10</f>
        <v>10136.170212765957</v>
      </c>
      <c r="U28" s="47">
        <f>(R28-$AA$10)/$AB$10</f>
        <v>14175.319148936169</v>
      </c>
    </row>
    <row r="29" spans="2:25" x14ac:dyDescent="0.3">
      <c r="B29" s="200" t="s">
        <v>323</v>
      </c>
      <c r="C29" s="201" t="s">
        <v>17</v>
      </c>
      <c r="D29" s="202" t="s">
        <v>324</v>
      </c>
      <c r="E29" s="87" t="s">
        <v>18</v>
      </c>
      <c r="F29" s="88">
        <v>44200</v>
      </c>
      <c r="G29" s="88">
        <v>44296</v>
      </c>
      <c r="H29" s="92" t="s">
        <v>325</v>
      </c>
      <c r="I29" s="43"/>
      <c r="J29" s="91">
        <v>11842.478999999999</v>
      </c>
      <c r="K29" s="91">
        <v>13391.669</v>
      </c>
      <c r="L29" s="51">
        <v>16333.169</v>
      </c>
      <c r="M29" s="91">
        <f>(J29-$Y$7)/1.172</f>
        <v>9958.5998293515368</v>
      </c>
      <c r="N29" s="91">
        <f>(K29-$Z$7)/1.172</f>
        <v>11135.383105802048</v>
      </c>
      <c r="O29" s="91">
        <f>(L29-$AA$7)/1.172</f>
        <v>13499.290955631401</v>
      </c>
      <c r="P29" s="42">
        <v>5456</v>
      </c>
      <c r="Q29" s="91">
        <v>6820</v>
      </c>
      <c r="R29" s="91">
        <v>9548</v>
      </c>
      <c r="S29" s="42">
        <f>(P29-$Y$7)/$AB$7</f>
        <v>4509.3856655290101</v>
      </c>
      <c r="T29" s="91">
        <f>(Q29-$Z$7)/$AB$7</f>
        <v>5528.1569965870312</v>
      </c>
      <c r="U29" s="28">
        <f>(R29-$AA$7)/$AB$7</f>
        <v>7709.8976109215018</v>
      </c>
    </row>
    <row r="30" spans="2:25" x14ac:dyDescent="0.3">
      <c r="B30" s="200"/>
      <c r="C30" s="201"/>
      <c r="D30" s="202"/>
      <c r="E30" s="87" t="s">
        <v>18</v>
      </c>
      <c r="F30" s="88">
        <v>44385</v>
      </c>
      <c r="G30" s="88">
        <v>44422</v>
      </c>
      <c r="H30" s="92" t="s">
        <v>325</v>
      </c>
      <c r="I30" s="44"/>
      <c r="J30" s="91">
        <v>10960.029</v>
      </c>
      <c r="K30" s="91">
        <v>12509.219000000001</v>
      </c>
      <c r="L30" s="51">
        <v>15450.719000000001</v>
      </c>
      <c r="M30" s="91">
        <f>(J30-$Y$7)/1.172</f>
        <v>9205.6561433447114</v>
      </c>
      <c r="N30" s="91">
        <f>(K30-$Z$7)/1.172</f>
        <v>10382.439419795222</v>
      </c>
      <c r="O30" s="91">
        <f>(L30-$AA$7)/1.172</f>
        <v>12746.347269624575</v>
      </c>
      <c r="P30" s="42">
        <v>4224</v>
      </c>
      <c r="Q30" s="91">
        <v>5280</v>
      </c>
      <c r="R30" s="91">
        <v>7392</v>
      </c>
      <c r="S30" s="42">
        <f>(P30-$Y$7)/$AB$7</f>
        <v>3458.1911262798635</v>
      </c>
      <c r="T30" s="91">
        <f>(Q30-$Z$7)/$AB$7</f>
        <v>4214.1638225255974</v>
      </c>
      <c r="U30" s="28">
        <f>(R30-$AA$7)/$AB$7</f>
        <v>5870.3071672354954</v>
      </c>
    </row>
    <row r="31" spans="2:25" x14ac:dyDescent="0.3">
      <c r="B31" s="200"/>
      <c r="C31" s="201"/>
      <c r="D31" s="202"/>
      <c r="E31" s="87" t="s">
        <v>19</v>
      </c>
      <c r="F31" s="88">
        <v>44297</v>
      </c>
      <c r="G31" s="88">
        <v>44384</v>
      </c>
      <c r="H31" s="92" t="s">
        <v>325</v>
      </c>
      <c r="I31" s="44"/>
      <c r="J31" s="91">
        <v>8312.6790000000001</v>
      </c>
      <c r="K31" s="91">
        <v>9861.8690000000024</v>
      </c>
      <c r="L31" s="51">
        <v>12803.369000000002</v>
      </c>
      <c r="M31" s="91">
        <f>(J31-$Y$7)/1.172</f>
        <v>6946.8250853242325</v>
      </c>
      <c r="N31" s="91">
        <f>(K31-$Z$7)/1.172</f>
        <v>8123.6083617747463</v>
      </c>
      <c r="O31" s="91">
        <f>(L31-$AA$7)/1.172</f>
        <v>10487.516211604097</v>
      </c>
      <c r="P31" s="42">
        <v>4752</v>
      </c>
      <c r="Q31" s="91">
        <v>5940</v>
      </c>
      <c r="R31" s="91">
        <v>8316</v>
      </c>
      <c r="S31" s="42">
        <f>(P31-$Y$7)/$AB$7</f>
        <v>3908.7030716723552</v>
      </c>
      <c r="T31" s="91">
        <f>(Q31-$Z$7)/$AB$7</f>
        <v>4777.3037542662123</v>
      </c>
      <c r="U31" s="28">
        <f>(R31-$AA$7)/$AB$7</f>
        <v>6658.7030716723557</v>
      </c>
    </row>
    <row r="32" spans="2:25" x14ac:dyDescent="0.3">
      <c r="B32" s="200"/>
      <c r="C32" s="201"/>
      <c r="D32" s="202"/>
      <c r="E32" s="87" t="s">
        <v>19</v>
      </c>
      <c r="F32" s="88">
        <v>44423</v>
      </c>
      <c r="G32" s="88">
        <v>44553</v>
      </c>
      <c r="H32" s="92" t="s">
        <v>325</v>
      </c>
      <c r="I32" s="44"/>
      <c r="J32" s="91">
        <v>6989.0040000000008</v>
      </c>
      <c r="K32" s="91">
        <v>8538.1940000000013</v>
      </c>
      <c r="L32" s="51">
        <v>11479.694000000001</v>
      </c>
      <c r="M32" s="91">
        <f>(J32-$Y$7)/1.172</f>
        <v>5817.4095563139945</v>
      </c>
      <c r="N32" s="91">
        <f>(K32-$Z$7)/1.172</f>
        <v>6994.1928327645064</v>
      </c>
      <c r="O32" s="91">
        <f>(L32-$AA$7)/1.172</f>
        <v>9358.1006825938584</v>
      </c>
      <c r="P32" s="42">
        <v>3825.3599999999997</v>
      </c>
      <c r="Q32" s="91">
        <v>4781.7</v>
      </c>
      <c r="R32" s="91">
        <v>6694.3799999999992</v>
      </c>
      <c r="S32" s="42">
        <f>(P32-$Y$7)/$AB$7</f>
        <v>3118.0546075085322</v>
      </c>
      <c r="T32" s="91">
        <f>(Q32-$Z$7)/$AB$7</f>
        <v>3788.9931740614334</v>
      </c>
      <c r="U32" s="28">
        <f>(R32-$AA$7)/$AB$7</f>
        <v>5275.0682593856654</v>
      </c>
    </row>
    <row r="33" spans="2:21" x14ac:dyDescent="0.3">
      <c r="B33" s="200"/>
      <c r="C33" s="201"/>
      <c r="D33" s="202"/>
      <c r="E33" s="87" t="s">
        <v>14</v>
      </c>
      <c r="F33" s="88">
        <v>44554</v>
      </c>
      <c r="G33" s="88">
        <v>44562</v>
      </c>
      <c r="H33" s="92" t="s">
        <v>325</v>
      </c>
      <c r="I33" s="44"/>
      <c r="J33" s="91">
        <v>16254.729000000001</v>
      </c>
      <c r="K33" s="91">
        <v>17803.918999999998</v>
      </c>
      <c r="L33" s="51">
        <v>20745.419000000002</v>
      </c>
      <c r="M33" s="91">
        <f>(J33-$Y$7)/1.172</f>
        <v>13723.318259385667</v>
      </c>
      <c r="N33" s="91">
        <f>(K33-$Z$7)/1.172</f>
        <v>14900.101535836176</v>
      </c>
      <c r="O33" s="91">
        <f>(L33-$AA$7)/1.172</f>
        <v>17264.009385665533</v>
      </c>
      <c r="P33" s="42">
        <v>13564.320000000002</v>
      </c>
      <c r="Q33" s="91">
        <v>16955.400000000001</v>
      </c>
      <c r="R33" s="91">
        <v>23737.56</v>
      </c>
      <c r="S33" s="42">
        <f>(P33-$Y$7)/$AB$7</f>
        <v>11427.74744027304</v>
      </c>
      <c r="T33" s="91">
        <f>(Q33-$Z$7)/$AB$7</f>
        <v>14176.109215017066</v>
      </c>
      <c r="U33" s="28">
        <f>(R33-$AA$7)/$AB$7</f>
        <v>19817.030716723551</v>
      </c>
    </row>
    <row r="34" spans="2:21" x14ac:dyDescent="0.3">
      <c r="B34" s="203" t="s">
        <v>326</v>
      </c>
      <c r="C34" s="194" t="s">
        <v>11</v>
      </c>
      <c r="D34" s="204" t="s">
        <v>327</v>
      </c>
      <c r="E34" s="83" t="s">
        <v>18</v>
      </c>
      <c r="F34" s="84">
        <v>44200</v>
      </c>
      <c r="G34" s="84">
        <v>44296</v>
      </c>
      <c r="H34" s="85" t="s">
        <v>207</v>
      </c>
      <c r="I34" s="86"/>
      <c r="J34" s="79">
        <v>6688.9710000000005</v>
      </c>
      <c r="K34" s="79">
        <v>8238.1610000000001</v>
      </c>
      <c r="L34" s="50">
        <v>10571.751</v>
      </c>
      <c r="M34" s="79">
        <f>(J34-$Y$8)/1.172</f>
        <v>5610.0435153583621</v>
      </c>
      <c r="N34" s="79">
        <f>(K34-$Z$8)/1.172</f>
        <v>6835.4616040955634</v>
      </c>
      <c r="O34" s="79">
        <f>(L34-$AA$8)/1.172</f>
        <v>8729.3097269624577</v>
      </c>
      <c r="P34" s="46">
        <v>3872</v>
      </c>
      <c r="Q34" s="79">
        <v>4840</v>
      </c>
      <c r="R34" s="79">
        <v>6776</v>
      </c>
      <c r="S34" s="46">
        <f>(P34-$Y$8)/$AB$8</f>
        <v>3206.4846416382256</v>
      </c>
      <c r="T34" s="79">
        <f>(Q34-$Z$8)/$AB$8</f>
        <v>3936.0068259385666</v>
      </c>
      <c r="U34" s="47">
        <f>(R34-$AA$8)/$AB$8</f>
        <v>5490.6143344709899</v>
      </c>
    </row>
    <row r="35" spans="2:21" x14ac:dyDescent="0.3">
      <c r="B35" s="203"/>
      <c r="C35" s="194"/>
      <c r="D35" s="204"/>
      <c r="E35" s="83" t="s">
        <v>18</v>
      </c>
      <c r="F35" s="84">
        <v>44385</v>
      </c>
      <c r="G35" s="84">
        <v>44422</v>
      </c>
      <c r="H35" s="85" t="s">
        <v>207</v>
      </c>
      <c r="I35" s="86"/>
      <c r="J35" s="79">
        <v>5983.0110000000004</v>
      </c>
      <c r="K35" s="79">
        <v>7532.2010000000009</v>
      </c>
      <c r="L35" s="50">
        <v>9865.7910000000011</v>
      </c>
      <c r="M35" s="79">
        <f>(J35-$Y$8)/1.172</f>
        <v>5007.6885665529016</v>
      </c>
      <c r="N35" s="79">
        <f>(K35-$Z$8)/1.172</f>
        <v>6233.1066552901038</v>
      </c>
      <c r="O35" s="79">
        <f>(L35-$AA$8)/1.172</f>
        <v>8126.9547781569981</v>
      </c>
      <c r="P35" s="46">
        <v>2464</v>
      </c>
      <c r="Q35" s="79">
        <v>3080</v>
      </c>
      <c r="R35" s="79">
        <v>4312</v>
      </c>
      <c r="S35" s="46">
        <f>(P35-$Y$8)/$AB$8</f>
        <v>2005.1194539249148</v>
      </c>
      <c r="T35" s="79">
        <f>(Q35-$Z$8)/$AB$8</f>
        <v>2434.3003412969283</v>
      </c>
      <c r="U35" s="47">
        <f>(R35-$AA$8)/$AB$8</f>
        <v>3388.2252559726962</v>
      </c>
    </row>
    <row r="36" spans="2:21" x14ac:dyDescent="0.3">
      <c r="B36" s="203"/>
      <c r="C36" s="194"/>
      <c r="D36" s="204"/>
      <c r="E36" s="83" t="s">
        <v>19</v>
      </c>
      <c r="F36" s="84">
        <v>44297</v>
      </c>
      <c r="G36" s="84">
        <v>44384</v>
      </c>
      <c r="H36" s="85" t="s">
        <v>207</v>
      </c>
      <c r="I36" s="86"/>
      <c r="J36" s="79">
        <v>4924.0709999999999</v>
      </c>
      <c r="K36" s="79">
        <v>6473.2610000000004</v>
      </c>
      <c r="L36" s="50">
        <v>8806.8510000000006</v>
      </c>
      <c r="M36" s="79">
        <f>(J36-$Y$8)/1.172</f>
        <v>4104.1561433447105</v>
      </c>
      <c r="N36" s="79">
        <f>(K36-$Z$8)/1.172</f>
        <v>5329.5742320819118</v>
      </c>
      <c r="O36" s="79">
        <f>(L36-$AA$8)/1.172</f>
        <v>7223.4223549488061</v>
      </c>
      <c r="P36" s="46">
        <v>2640</v>
      </c>
      <c r="Q36" s="79">
        <v>3300</v>
      </c>
      <c r="R36" s="79">
        <v>4620</v>
      </c>
      <c r="S36" s="46">
        <f>(P36-$Y$8)/$AB$8</f>
        <v>2155.2901023890786</v>
      </c>
      <c r="T36" s="79">
        <f>(Q36-$Z$8)/$AB$8</f>
        <v>2622.0136518771333</v>
      </c>
      <c r="U36" s="47">
        <f>(R36-$AA$8)/$AB$8</f>
        <v>3651.023890784983</v>
      </c>
    </row>
    <row r="37" spans="2:21" x14ac:dyDescent="0.3">
      <c r="B37" s="203"/>
      <c r="C37" s="194"/>
      <c r="D37" s="204"/>
      <c r="E37" s="83" t="s">
        <v>19</v>
      </c>
      <c r="F37" s="84">
        <v>44423</v>
      </c>
      <c r="G37" s="84">
        <v>44553</v>
      </c>
      <c r="H37" s="85" t="s">
        <v>207</v>
      </c>
      <c r="I37" s="86"/>
      <c r="J37" s="79">
        <v>4571.0909999999994</v>
      </c>
      <c r="K37" s="79">
        <v>6120.2810000000009</v>
      </c>
      <c r="L37" s="50">
        <v>8453.871000000001</v>
      </c>
      <c r="M37" s="79">
        <f>(J37-$Y$8)/1.172</f>
        <v>3802.9786689419793</v>
      </c>
      <c r="N37" s="79">
        <f>(K37-$Z$8)/1.172</f>
        <v>5028.396757679182</v>
      </c>
      <c r="O37" s="79">
        <f>(L37-$AA$8)/1.172</f>
        <v>6922.2448805460763</v>
      </c>
      <c r="P37" s="46">
        <v>3097.6000000000004</v>
      </c>
      <c r="Q37" s="79">
        <v>3872</v>
      </c>
      <c r="R37" s="79">
        <v>5420.7999999999993</v>
      </c>
      <c r="S37" s="46">
        <f>(P37-$Y$8)/$AB$8</f>
        <v>2545.7337883959049</v>
      </c>
      <c r="T37" s="79">
        <f>(Q37-$Z$8)/$AB$8</f>
        <v>3110.0682593856659</v>
      </c>
      <c r="U37" s="47">
        <f>(R37-$AA$8)/$AB$8</f>
        <v>4334.3003412969283</v>
      </c>
    </row>
    <row r="38" spans="2:21" x14ac:dyDescent="0.3">
      <c r="B38" s="203"/>
      <c r="C38" s="194"/>
      <c r="D38" s="204"/>
      <c r="E38" s="83" t="s">
        <v>14</v>
      </c>
      <c r="F38" s="84">
        <v>44554</v>
      </c>
      <c r="G38" s="84">
        <v>44562</v>
      </c>
      <c r="H38" s="85" t="s">
        <v>207</v>
      </c>
      <c r="I38" s="86"/>
      <c r="J38" s="79">
        <v>9159.8310000000001</v>
      </c>
      <c r="K38" s="79">
        <v>10709.021000000001</v>
      </c>
      <c r="L38" s="50">
        <v>13042.611000000001</v>
      </c>
      <c r="M38" s="79">
        <f>(J38-$Y$8)/1.172</f>
        <v>7718.2858361774752</v>
      </c>
      <c r="N38" s="79">
        <f>(K38-$Z$8)/1.172</f>
        <v>8943.7039249146765</v>
      </c>
      <c r="O38" s="79">
        <f>(L38-$AA$8)/1.172</f>
        <v>10837.552047781572</v>
      </c>
      <c r="P38" s="46">
        <v>10090.080000000002</v>
      </c>
      <c r="Q38" s="79">
        <v>12612.600000000002</v>
      </c>
      <c r="R38" s="79">
        <v>17657.640000000003</v>
      </c>
      <c r="S38" s="46">
        <f>(P38-$Y$8)/$AB$8</f>
        <v>8512.013651877136</v>
      </c>
      <c r="T38" s="79">
        <f>(Q38-$Z$8)/$AB$8</f>
        <v>10567.918088737204</v>
      </c>
      <c r="U38" s="47">
        <f>(R38-$AA$8)/$AB$8</f>
        <v>14775.290102389083</v>
      </c>
    </row>
    <row r="39" spans="2:21" ht="15" customHeight="1" x14ac:dyDescent="0.3">
      <c r="B39" s="205" t="s">
        <v>328</v>
      </c>
      <c r="C39" s="201" t="s">
        <v>17</v>
      </c>
      <c r="D39" s="208" t="s">
        <v>329</v>
      </c>
      <c r="E39" s="87" t="s">
        <v>18</v>
      </c>
      <c r="F39" s="88">
        <v>44200</v>
      </c>
      <c r="G39" s="88">
        <v>44296</v>
      </c>
      <c r="H39" s="92" t="s">
        <v>340</v>
      </c>
      <c r="I39" s="90"/>
      <c r="J39" s="91">
        <v>9371.6190000000024</v>
      </c>
      <c r="K39" s="91">
        <v>14627.099</v>
      </c>
      <c r="L39" s="51">
        <v>16960.689000000002</v>
      </c>
      <c r="M39" s="91">
        <f t="shared" ref="M39:M48" si="1">(J39-$Y$11)/1.172</f>
        <v>7898.9923208191149</v>
      </c>
      <c r="N39" s="91">
        <f t="shared" ref="N39:N48" si="2">(K39-$Z$11)/1.172</f>
        <v>12286.773890784983</v>
      </c>
      <c r="O39" s="91">
        <f t="shared" ref="O39:O48" si="3">(L39-$AA$11)/1.172</f>
        <v>14180.62201365188</v>
      </c>
      <c r="P39" s="42">
        <v>4928</v>
      </c>
      <c r="Q39" s="91">
        <v>6160</v>
      </c>
      <c r="R39" s="91">
        <v>8624</v>
      </c>
      <c r="S39" s="42">
        <f t="shared" ref="S39:S48" si="4">(P39-$Y$11)/$AB$11</f>
        <v>4107.5085324232086</v>
      </c>
      <c r="T39" s="91">
        <f t="shared" ref="T39:T48" si="5">(Q39-$Z$11)/$AB$11</f>
        <v>5062.2866894197959</v>
      </c>
      <c r="U39" s="28">
        <f t="shared" ref="U39:U48" si="6">(R39-$AA$11)/$AB$11</f>
        <v>7067.4061433447105</v>
      </c>
    </row>
    <row r="40" spans="2:21" x14ac:dyDescent="0.3">
      <c r="B40" s="205"/>
      <c r="C40" s="201"/>
      <c r="D40" s="208"/>
      <c r="E40" s="87" t="s">
        <v>18</v>
      </c>
      <c r="F40" s="88">
        <v>44385</v>
      </c>
      <c r="G40" s="88">
        <v>44422</v>
      </c>
      <c r="H40" s="92" t="s">
        <v>340</v>
      </c>
      <c r="I40" s="90"/>
      <c r="J40" s="91">
        <v>8312.6790000000001</v>
      </c>
      <c r="K40" s="91">
        <v>9861.8690000000024</v>
      </c>
      <c r="L40" s="51">
        <v>12195.459000000003</v>
      </c>
      <c r="M40" s="91">
        <f t="shared" si="1"/>
        <v>6995.4598976109219</v>
      </c>
      <c r="N40" s="91">
        <f t="shared" si="2"/>
        <v>8220.877986348125</v>
      </c>
      <c r="O40" s="91">
        <f t="shared" si="3"/>
        <v>10114.72610921502</v>
      </c>
      <c r="P40" s="42">
        <v>3520</v>
      </c>
      <c r="Q40" s="91">
        <v>4400</v>
      </c>
      <c r="R40" s="91">
        <v>6160</v>
      </c>
      <c r="S40" s="42">
        <f t="shared" si="4"/>
        <v>2906.143344709898</v>
      </c>
      <c r="T40" s="91">
        <f t="shared" si="5"/>
        <v>3560.5802047781572</v>
      </c>
      <c r="U40" s="28">
        <f t="shared" si="6"/>
        <v>4965.0170648464164</v>
      </c>
    </row>
    <row r="41" spans="2:21" x14ac:dyDescent="0.3">
      <c r="B41" s="205"/>
      <c r="C41" s="201"/>
      <c r="D41" s="208"/>
      <c r="E41" s="87" t="s">
        <v>19</v>
      </c>
      <c r="F41" s="88">
        <v>44297</v>
      </c>
      <c r="G41" s="88">
        <v>44384</v>
      </c>
      <c r="H41" s="92" t="s">
        <v>340</v>
      </c>
      <c r="I41" s="90"/>
      <c r="J41" s="91">
        <v>7253.7390000000014</v>
      </c>
      <c r="K41" s="91">
        <v>8802.9290000000019</v>
      </c>
      <c r="L41" s="51">
        <v>11136.519000000002</v>
      </c>
      <c r="M41" s="91">
        <f t="shared" si="1"/>
        <v>6091.9274744027316</v>
      </c>
      <c r="N41" s="91">
        <f t="shared" si="2"/>
        <v>7317.3455631399338</v>
      </c>
      <c r="O41" s="91">
        <f t="shared" si="3"/>
        <v>9211.193686006829</v>
      </c>
      <c r="P41" s="42">
        <v>3696</v>
      </c>
      <c r="Q41" s="91">
        <v>4620</v>
      </c>
      <c r="R41" s="91">
        <v>6468</v>
      </c>
      <c r="S41" s="42">
        <f t="shared" si="4"/>
        <v>3056.3139931740616</v>
      </c>
      <c r="T41" s="91">
        <f t="shared" si="5"/>
        <v>3748.2935153583621</v>
      </c>
      <c r="U41" s="28">
        <f t="shared" si="6"/>
        <v>5227.8156996587031</v>
      </c>
    </row>
    <row r="42" spans="2:21" x14ac:dyDescent="0.3">
      <c r="B42" s="205"/>
      <c r="C42" s="201"/>
      <c r="D42" s="208"/>
      <c r="E42" s="87" t="s">
        <v>19</v>
      </c>
      <c r="F42" s="88">
        <v>44423</v>
      </c>
      <c r="G42" s="88">
        <v>44553</v>
      </c>
      <c r="H42" s="92" t="s">
        <v>340</v>
      </c>
      <c r="I42" s="90"/>
      <c r="J42" s="91">
        <v>6547.7790000000014</v>
      </c>
      <c r="K42" s="91">
        <v>8096.969000000001</v>
      </c>
      <c r="L42" s="51">
        <v>10430.559000000003</v>
      </c>
      <c r="M42" s="91">
        <f t="shared" si="1"/>
        <v>5489.5725255972711</v>
      </c>
      <c r="N42" s="91">
        <f t="shared" si="2"/>
        <v>6714.9906143344724</v>
      </c>
      <c r="O42" s="91">
        <f t="shared" si="3"/>
        <v>8608.8387372013676</v>
      </c>
      <c r="P42" s="42">
        <v>3449.6000000000004</v>
      </c>
      <c r="Q42" s="91">
        <v>4312</v>
      </c>
      <c r="R42" s="91">
        <v>6036.7999999999993</v>
      </c>
      <c r="S42" s="42">
        <f t="shared" si="4"/>
        <v>2846.0750853242325</v>
      </c>
      <c r="T42" s="91">
        <f t="shared" si="5"/>
        <v>3485.4948805460754</v>
      </c>
      <c r="U42" s="28">
        <f t="shared" si="6"/>
        <v>4859.8976109215009</v>
      </c>
    </row>
    <row r="43" spans="2:21" x14ac:dyDescent="0.3">
      <c r="B43" s="205"/>
      <c r="C43" s="201"/>
      <c r="D43" s="208"/>
      <c r="E43" s="87" t="s">
        <v>14</v>
      </c>
      <c r="F43" s="88">
        <v>44554</v>
      </c>
      <c r="G43" s="88">
        <v>44562</v>
      </c>
      <c r="H43" s="92" t="s">
        <v>340</v>
      </c>
      <c r="I43" s="90"/>
      <c r="J43" s="91">
        <v>13077.909</v>
      </c>
      <c r="K43" s="91">
        <v>14627.099</v>
      </c>
      <c r="L43" s="51">
        <v>16960.689000000002</v>
      </c>
      <c r="M43" s="91">
        <f t="shared" si="1"/>
        <v>11061.355802047781</v>
      </c>
      <c r="N43" s="91">
        <f t="shared" si="2"/>
        <v>12286.773890784983</v>
      </c>
      <c r="O43" s="91">
        <f t="shared" si="3"/>
        <v>14180.62201365188</v>
      </c>
      <c r="P43" s="42">
        <v>11198.880000000001</v>
      </c>
      <c r="Q43" s="91">
        <v>13998.600000000002</v>
      </c>
      <c r="R43" s="91">
        <v>19598.039999999997</v>
      </c>
      <c r="S43" s="42">
        <f t="shared" si="4"/>
        <v>9458.0887372013658</v>
      </c>
      <c r="T43" s="91">
        <f t="shared" si="5"/>
        <v>11750.511945392494</v>
      </c>
      <c r="U43" s="28">
        <f t="shared" si="6"/>
        <v>16430.921501706482</v>
      </c>
    </row>
    <row r="44" spans="2:21" x14ac:dyDescent="0.3">
      <c r="B44" s="205"/>
      <c r="C44" s="201"/>
      <c r="D44" s="208"/>
      <c r="E44" s="87" t="s">
        <v>18</v>
      </c>
      <c r="F44" s="88">
        <v>44200</v>
      </c>
      <c r="G44" s="88">
        <v>44296</v>
      </c>
      <c r="H44" s="92" t="s">
        <v>341</v>
      </c>
      <c r="I44" s="90"/>
      <c r="J44" s="91">
        <v>10783.539000000001</v>
      </c>
      <c r="K44" s="91">
        <v>12332.728999999999</v>
      </c>
      <c r="L44" s="51">
        <v>14666.319</v>
      </c>
      <c r="M44" s="91">
        <f t="shared" si="1"/>
        <v>9103.7022184300349</v>
      </c>
      <c r="N44" s="91">
        <f t="shared" si="2"/>
        <v>10329.120307167235</v>
      </c>
      <c r="O44" s="91">
        <f t="shared" si="3"/>
        <v>12222.968430034131</v>
      </c>
      <c r="P44" s="42">
        <v>5808</v>
      </c>
      <c r="Q44" s="91">
        <v>7260</v>
      </c>
      <c r="R44" s="91">
        <v>10163.999999999998</v>
      </c>
      <c r="S44" s="42">
        <f t="shared" si="4"/>
        <v>4858.3617747440276</v>
      </c>
      <c r="T44" s="91">
        <f t="shared" si="5"/>
        <v>6000.8532423208198</v>
      </c>
      <c r="U44" s="28">
        <f t="shared" si="6"/>
        <v>8381.3993174061416</v>
      </c>
    </row>
    <row r="45" spans="2:21" x14ac:dyDescent="0.3">
      <c r="B45" s="205"/>
      <c r="C45" s="201"/>
      <c r="D45" s="208"/>
      <c r="E45" s="87" t="s">
        <v>18</v>
      </c>
      <c r="F45" s="88">
        <v>44385</v>
      </c>
      <c r="G45" s="88">
        <v>44422</v>
      </c>
      <c r="H45" s="92" t="s">
        <v>341</v>
      </c>
      <c r="I45" s="90"/>
      <c r="J45" s="91">
        <v>8665.6590000000015</v>
      </c>
      <c r="K45" s="91">
        <v>10214.849000000002</v>
      </c>
      <c r="L45" s="51">
        <v>12548.439000000002</v>
      </c>
      <c r="M45" s="91">
        <f t="shared" si="1"/>
        <v>7296.6373720136535</v>
      </c>
      <c r="N45" s="91">
        <f t="shared" si="2"/>
        <v>8522.0554607508548</v>
      </c>
      <c r="O45" s="91">
        <f t="shared" si="3"/>
        <v>10415.90358361775</v>
      </c>
      <c r="P45" s="42">
        <v>4400</v>
      </c>
      <c r="Q45" s="91">
        <v>5500</v>
      </c>
      <c r="R45" s="91">
        <v>7700</v>
      </c>
      <c r="S45" s="42">
        <f t="shared" si="4"/>
        <v>3656.9965870307169</v>
      </c>
      <c r="T45" s="91">
        <f t="shared" si="5"/>
        <v>4499.1467576791811</v>
      </c>
      <c r="U45" s="28">
        <f t="shared" si="6"/>
        <v>6279.0102389078502</v>
      </c>
    </row>
    <row r="46" spans="2:21" x14ac:dyDescent="0.3">
      <c r="B46" s="205"/>
      <c r="C46" s="201"/>
      <c r="D46" s="208"/>
      <c r="E46" s="87" t="s">
        <v>19</v>
      </c>
      <c r="F46" s="88">
        <v>44297</v>
      </c>
      <c r="G46" s="88">
        <v>44384</v>
      </c>
      <c r="H46" s="92" t="s">
        <v>341</v>
      </c>
      <c r="I46" s="90"/>
      <c r="J46" s="91">
        <v>7606.719000000001</v>
      </c>
      <c r="K46" s="91">
        <v>9155.9090000000015</v>
      </c>
      <c r="L46" s="51">
        <v>11489.499000000002</v>
      </c>
      <c r="M46" s="91">
        <f t="shared" si="1"/>
        <v>6393.1049488054623</v>
      </c>
      <c r="N46" s="91">
        <f t="shared" si="2"/>
        <v>7618.5230375426636</v>
      </c>
      <c r="O46" s="91">
        <f t="shared" si="3"/>
        <v>9512.3711604095588</v>
      </c>
      <c r="P46" s="42">
        <v>4576</v>
      </c>
      <c r="Q46" s="91">
        <v>5720</v>
      </c>
      <c r="R46" s="91">
        <v>8008</v>
      </c>
      <c r="S46" s="42">
        <f t="shared" si="4"/>
        <v>3807.167235494881</v>
      </c>
      <c r="T46" s="91">
        <f t="shared" si="5"/>
        <v>4686.860068259386</v>
      </c>
      <c r="U46" s="28">
        <f t="shared" si="6"/>
        <v>6541.8088737201369</v>
      </c>
    </row>
    <row r="47" spans="2:21" x14ac:dyDescent="0.3">
      <c r="B47" s="205"/>
      <c r="C47" s="201"/>
      <c r="D47" s="208"/>
      <c r="E47" s="87" t="s">
        <v>19</v>
      </c>
      <c r="F47" s="88">
        <v>44423</v>
      </c>
      <c r="G47" s="88">
        <v>44553</v>
      </c>
      <c r="H47" s="92" t="s">
        <v>341</v>
      </c>
      <c r="I47" s="90"/>
      <c r="J47" s="91">
        <v>6900.7590000000009</v>
      </c>
      <c r="K47" s="91">
        <v>8449.9490000000005</v>
      </c>
      <c r="L47" s="51">
        <v>10783.539000000002</v>
      </c>
      <c r="M47" s="91">
        <f t="shared" si="1"/>
        <v>5790.7500000000009</v>
      </c>
      <c r="N47" s="91">
        <f t="shared" si="2"/>
        <v>7016.1680887372022</v>
      </c>
      <c r="O47" s="91">
        <f t="shared" si="3"/>
        <v>8910.0162116040974</v>
      </c>
      <c r="P47" s="42">
        <v>4329.6000000000004</v>
      </c>
      <c r="Q47" s="91">
        <v>5412</v>
      </c>
      <c r="R47" s="91">
        <v>7576.7999999999993</v>
      </c>
      <c r="S47" s="42">
        <f t="shared" si="4"/>
        <v>3596.9283276450519</v>
      </c>
      <c r="T47" s="91">
        <f t="shared" si="5"/>
        <v>4424.0614334470993</v>
      </c>
      <c r="U47" s="28">
        <f t="shared" si="6"/>
        <v>6173.8907849829347</v>
      </c>
    </row>
    <row r="48" spans="2:21" x14ac:dyDescent="0.3">
      <c r="B48" s="205"/>
      <c r="C48" s="201"/>
      <c r="D48" s="208"/>
      <c r="E48" s="87" t="s">
        <v>14</v>
      </c>
      <c r="F48" s="88">
        <v>44554</v>
      </c>
      <c r="G48" s="88">
        <v>44562</v>
      </c>
      <c r="H48" s="92" t="s">
        <v>341</v>
      </c>
      <c r="I48" s="90"/>
      <c r="J48" s="91">
        <v>13430.889000000001</v>
      </c>
      <c r="K48" s="91">
        <v>14980.079</v>
      </c>
      <c r="L48" s="51">
        <v>17313.669000000002</v>
      </c>
      <c r="M48" s="91">
        <f t="shared" si="1"/>
        <v>11362.533276450513</v>
      </c>
      <c r="N48" s="91">
        <f t="shared" si="2"/>
        <v>12587.951365187713</v>
      </c>
      <c r="O48" s="91">
        <f t="shared" si="3"/>
        <v>14481.79948805461</v>
      </c>
      <c r="P48" s="42">
        <v>11531.520000000002</v>
      </c>
      <c r="Q48" s="91">
        <v>14414.400000000001</v>
      </c>
      <c r="R48" s="91">
        <v>20180.16</v>
      </c>
      <c r="S48" s="42">
        <f t="shared" si="4"/>
        <v>9741.9112627986378</v>
      </c>
      <c r="T48" s="91">
        <f t="shared" si="5"/>
        <v>12105.290102389081</v>
      </c>
      <c r="U48" s="28">
        <f t="shared" si="6"/>
        <v>16927.610921501706</v>
      </c>
    </row>
    <row r="49" spans="2:24" x14ac:dyDescent="0.3">
      <c r="B49" s="192" t="s">
        <v>349</v>
      </c>
      <c r="C49" s="194" t="s">
        <v>21</v>
      </c>
      <c r="D49" s="196" t="s">
        <v>350</v>
      </c>
      <c r="E49" s="83" t="s">
        <v>18</v>
      </c>
      <c r="F49" s="84">
        <v>44200</v>
      </c>
      <c r="G49" s="84">
        <v>44296</v>
      </c>
      <c r="H49" s="85" t="s">
        <v>310</v>
      </c>
      <c r="I49" s="86"/>
      <c r="J49" s="79">
        <v>10176</v>
      </c>
      <c r="K49" s="79">
        <v>12720</v>
      </c>
      <c r="L49" s="50">
        <v>16917.600000000002</v>
      </c>
      <c r="M49" s="79">
        <f t="shared" ref="M49:O53" si="7">J49</f>
        <v>10176</v>
      </c>
      <c r="N49" s="79">
        <f t="shared" si="7"/>
        <v>12720</v>
      </c>
      <c r="O49" s="79">
        <f t="shared" si="7"/>
        <v>16917.600000000002</v>
      </c>
      <c r="P49" s="46">
        <v>269.28000000000003</v>
      </c>
      <c r="Q49" s="79">
        <v>336.6</v>
      </c>
      <c r="R49" s="79">
        <v>471.23999999999995</v>
      </c>
      <c r="S49" s="93"/>
      <c r="T49" s="94"/>
      <c r="U49" s="95"/>
    </row>
    <row r="50" spans="2:24" x14ac:dyDescent="0.3">
      <c r="B50" s="192"/>
      <c r="C50" s="194"/>
      <c r="D50" s="196"/>
      <c r="E50" s="83" t="s">
        <v>18</v>
      </c>
      <c r="F50" s="84">
        <v>44385</v>
      </c>
      <c r="G50" s="84">
        <v>44422</v>
      </c>
      <c r="H50" s="85" t="s">
        <v>310</v>
      </c>
      <c r="I50" s="86"/>
      <c r="J50" s="79">
        <v>7208</v>
      </c>
      <c r="K50" s="79">
        <v>9010</v>
      </c>
      <c r="L50" s="50">
        <v>11983.300000000001</v>
      </c>
      <c r="M50" s="79">
        <f t="shared" si="7"/>
        <v>7208</v>
      </c>
      <c r="N50" s="79">
        <f t="shared" si="7"/>
        <v>9010</v>
      </c>
      <c r="O50" s="79">
        <f t="shared" si="7"/>
        <v>11983.300000000001</v>
      </c>
      <c r="P50" s="46">
        <v>221.76000000000005</v>
      </c>
      <c r="Q50" s="79">
        <v>277.2</v>
      </c>
      <c r="R50" s="79">
        <v>388.07999999999993</v>
      </c>
      <c r="S50" s="93"/>
      <c r="T50" s="94"/>
      <c r="U50" s="95"/>
    </row>
    <row r="51" spans="2:24" x14ac:dyDescent="0.3">
      <c r="B51" s="192"/>
      <c r="C51" s="194"/>
      <c r="D51" s="196"/>
      <c r="E51" s="83" t="s">
        <v>19</v>
      </c>
      <c r="F51" s="84">
        <v>44297</v>
      </c>
      <c r="G51" s="84">
        <v>44384</v>
      </c>
      <c r="H51" s="85" t="s">
        <v>310</v>
      </c>
      <c r="I51" s="86"/>
      <c r="J51" s="79">
        <v>7632</v>
      </c>
      <c r="K51" s="79">
        <v>9540</v>
      </c>
      <c r="L51" s="50">
        <v>12688.2</v>
      </c>
      <c r="M51" s="79">
        <f t="shared" si="7"/>
        <v>7632</v>
      </c>
      <c r="N51" s="79">
        <f t="shared" si="7"/>
        <v>9540</v>
      </c>
      <c r="O51" s="79">
        <f t="shared" si="7"/>
        <v>12688.2</v>
      </c>
      <c r="P51" s="46">
        <v>237.6</v>
      </c>
      <c r="Q51" s="79">
        <v>297</v>
      </c>
      <c r="R51" s="79">
        <v>415.8</v>
      </c>
      <c r="S51" s="93"/>
      <c r="T51" s="94"/>
      <c r="U51" s="95"/>
      <c r="V51" s="139" t="s">
        <v>919</v>
      </c>
      <c r="W51" s="139"/>
      <c r="X51" s="139"/>
    </row>
    <row r="52" spans="2:24" x14ac:dyDescent="0.3">
      <c r="B52" s="192"/>
      <c r="C52" s="194"/>
      <c r="D52" s="196"/>
      <c r="E52" s="83" t="s">
        <v>19</v>
      </c>
      <c r="F52" s="84">
        <v>44423</v>
      </c>
      <c r="G52" s="84">
        <v>44553</v>
      </c>
      <c r="H52" s="85" t="s">
        <v>310</v>
      </c>
      <c r="I52" s="86"/>
      <c r="J52" s="79">
        <v>6784</v>
      </c>
      <c r="K52" s="79">
        <v>8480</v>
      </c>
      <c r="L52" s="50">
        <v>11278.400000000001</v>
      </c>
      <c r="M52" s="79">
        <f t="shared" si="7"/>
        <v>6784</v>
      </c>
      <c r="N52" s="79">
        <f t="shared" si="7"/>
        <v>8480</v>
      </c>
      <c r="O52" s="79">
        <f t="shared" si="7"/>
        <v>11278.400000000001</v>
      </c>
      <c r="P52" s="46">
        <v>253.44</v>
      </c>
      <c r="Q52" s="79">
        <v>316.8</v>
      </c>
      <c r="R52" s="79">
        <v>443.5200000000001</v>
      </c>
      <c r="S52" s="93"/>
      <c r="T52" s="94"/>
      <c r="U52" s="95"/>
    </row>
    <row r="53" spans="2:24" x14ac:dyDescent="0.3">
      <c r="B53" s="192"/>
      <c r="C53" s="194"/>
      <c r="D53" s="196"/>
      <c r="E53" s="83" t="s">
        <v>14</v>
      </c>
      <c r="F53" s="84">
        <v>44554</v>
      </c>
      <c r="G53" s="84">
        <v>44562</v>
      </c>
      <c r="H53" s="85" t="s">
        <v>310</v>
      </c>
      <c r="I53" s="86"/>
      <c r="J53" s="79">
        <v>16094.829060000002</v>
      </c>
      <c r="K53" s="79">
        <v>17644.019060000006</v>
      </c>
      <c r="L53" s="50">
        <v>19036.329060000004</v>
      </c>
      <c r="M53" s="79">
        <f t="shared" si="7"/>
        <v>16094.829060000002</v>
      </c>
      <c r="N53" s="79">
        <f t="shared" si="7"/>
        <v>17644.019060000006</v>
      </c>
      <c r="O53" s="79">
        <f t="shared" si="7"/>
        <v>19036.329060000004</v>
      </c>
      <c r="P53" s="46">
        <v>617.76</v>
      </c>
      <c r="Q53" s="79">
        <v>772.2</v>
      </c>
      <c r="R53" s="79">
        <v>1081.08</v>
      </c>
      <c r="S53" s="93"/>
      <c r="T53" s="94"/>
      <c r="U53" s="95"/>
    </row>
    <row r="54" spans="2:24" x14ac:dyDescent="0.3">
      <c r="B54" s="205" t="s">
        <v>16</v>
      </c>
      <c r="C54" s="201" t="s">
        <v>17</v>
      </c>
      <c r="D54" s="208" t="s">
        <v>881</v>
      </c>
      <c r="E54" s="87" t="s">
        <v>18</v>
      </c>
      <c r="F54" s="88">
        <v>44200</v>
      </c>
      <c r="G54" s="88">
        <v>44296</v>
      </c>
      <c r="H54" s="92" t="s">
        <v>882</v>
      </c>
      <c r="I54" s="90"/>
      <c r="J54" s="91">
        <f>8500+1852</f>
        <v>10352</v>
      </c>
      <c r="K54" s="91">
        <f t="shared" ref="K54:L58" si="8">J54+1852</f>
        <v>12204</v>
      </c>
      <c r="L54" s="51">
        <f t="shared" si="8"/>
        <v>14056</v>
      </c>
      <c r="M54" s="91">
        <f>(J54-$Y$13)/1.175</f>
        <v>8640</v>
      </c>
      <c r="N54" s="91">
        <f>(K54-$Z$13)/1.175</f>
        <v>10045.95744680851</v>
      </c>
      <c r="O54" s="91">
        <f>(L54-$AA$13)/1.175</f>
        <v>11451.91489361702</v>
      </c>
      <c r="P54" s="42">
        <v>7004.8000000000011</v>
      </c>
      <c r="Q54" s="91">
        <v>8756</v>
      </c>
      <c r="R54" s="91">
        <v>12258.399999999998</v>
      </c>
      <c r="S54" s="42">
        <f>(P54-$Y$13)/$AB$13</f>
        <v>5791.3191489361707</v>
      </c>
      <c r="T54" s="91">
        <f>(Q54-$Z$13)/$AB$13</f>
        <v>7111.4893617021271</v>
      </c>
      <c r="U54" s="28">
        <f>(R54-$AA$13)/$AB$13</f>
        <v>9922.042553191488</v>
      </c>
    </row>
    <row r="55" spans="2:24" x14ac:dyDescent="0.3">
      <c r="B55" s="205"/>
      <c r="C55" s="201"/>
      <c r="D55" s="208"/>
      <c r="E55" s="87" t="s">
        <v>18</v>
      </c>
      <c r="F55" s="88">
        <v>44385</v>
      </c>
      <c r="G55" s="88">
        <v>44422</v>
      </c>
      <c r="H55" s="92" t="s">
        <v>882</v>
      </c>
      <c r="I55" s="90"/>
      <c r="J55" s="91">
        <v>5150</v>
      </c>
      <c r="K55" s="91">
        <f t="shared" si="8"/>
        <v>7002</v>
      </c>
      <c r="L55" s="51">
        <f t="shared" si="8"/>
        <v>8854</v>
      </c>
      <c r="M55" s="91">
        <f>(J55-$Y$13)/1.175</f>
        <v>4212.765957446808</v>
      </c>
      <c r="N55" s="91">
        <f>(K55-$Z$13)/1.175</f>
        <v>5618.7234042553191</v>
      </c>
      <c r="O55" s="91">
        <f>(L55-$AA$13)/1.175</f>
        <v>7024.6808510638293</v>
      </c>
      <c r="P55" s="42">
        <v>6160</v>
      </c>
      <c r="Q55" s="91">
        <v>7700</v>
      </c>
      <c r="R55" s="91">
        <v>10779.999999999998</v>
      </c>
      <c r="S55" s="42">
        <f>(P55-$Y$13)/$AB$13</f>
        <v>5072.3404255319147</v>
      </c>
      <c r="T55" s="91">
        <f>(Q55-$Z$13)/$AB$13</f>
        <v>6212.765957446808</v>
      </c>
      <c r="U55" s="28">
        <f>(R55-$AA$13)/$AB$13</f>
        <v>8663.8297872340409</v>
      </c>
    </row>
    <row r="56" spans="2:24" x14ac:dyDescent="0.3">
      <c r="B56" s="205"/>
      <c r="C56" s="201"/>
      <c r="D56" s="208"/>
      <c r="E56" s="87" t="s">
        <v>19</v>
      </c>
      <c r="F56" s="88">
        <v>44297</v>
      </c>
      <c r="G56" s="88">
        <v>44384</v>
      </c>
      <c r="H56" s="92" t="s">
        <v>882</v>
      </c>
      <c r="I56" s="90"/>
      <c r="J56" s="91">
        <v>4900</v>
      </c>
      <c r="K56" s="91">
        <f t="shared" si="8"/>
        <v>6752</v>
      </c>
      <c r="L56" s="51">
        <f t="shared" si="8"/>
        <v>8604</v>
      </c>
      <c r="M56" s="91">
        <f>(J56-$Y$13)/1.175</f>
        <v>4000</v>
      </c>
      <c r="N56" s="91">
        <f>(K56-$Z$13)/1.175</f>
        <v>5405.9574468085102</v>
      </c>
      <c r="O56" s="91">
        <f>(L56-$AA$13)/1.175</f>
        <v>6811.9148936170213</v>
      </c>
      <c r="P56" s="42">
        <v>6160</v>
      </c>
      <c r="Q56" s="91">
        <v>8390</v>
      </c>
      <c r="R56" s="91">
        <v>10779.999999999998</v>
      </c>
      <c r="S56" s="42">
        <f>(P56-$Y$13)/$AB$13</f>
        <v>5072.3404255319147</v>
      </c>
      <c r="T56" s="91">
        <f>(Q56-$Z$13)/$AB$13</f>
        <v>6800</v>
      </c>
      <c r="U56" s="28">
        <f>(R56-$AA$13)/$AB$13</f>
        <v>8663.8297872340409</v>
      </c>
    </row>
    <row r="57" spans="2:24" x14ac:dyDescent="0.3">
      <c r="B57" s="205"/>
      <c r="C57" s="201"/>
      <c r="D57" s="208"/>
      <c r="E57" s="87" t="s">
        <v>19</v>
      </c>
      <c r="F57" s="88">
        <v>44423</v>
      </c>
      <c r="G57" s="88">
        <v>44553</v>
      </c>
      <c r="H57" s="92" t="s">
        <v>882</v>
      </c>
      <c r="I57" s="90"/>
      <c r="J57" s="91">
        <v>4600</v>
      </c>
      <c r="K57" s="91">
        <f t="shared" si="8"/>
        <v>6452</v>
      </c>
      <c r="L57" s="51">
        <f t="shared" si="8"/>
        <v>8304</v>
      </c>
      <c r="M57" s="91">
        <f>(J57-$Y$13)/1.175</f>
        <v>3744.6808510638298</v>
      </c>
      <c r="N57" s="91">
        <f>(K57-$Z$13)/1.175</f>
        <v>5150.6382978723404</v>
      </c>
      <c r="O57" s="91">
        <f>(L57-$AA$13)/1.175</f>
        <v>6556.5957446808507</v>
      </c>
      <c r="P57" s="42">
        <v>5456</v>
      </c>
      <c r="Q57" s="91">
        <v>6820</v>
      </c>
      <c r="R57" s="91">
        <v>9548</v>
      </c>
      <c r="S57" s="42">
        <f>(P57-$Y$13)/$AB$13</f>
        <v>4473.1914893617022</v>
      </c>
      <c r="T57" s="91">
        <f>(Q57-$Z$13)/$AB$13</f>
        <v>5463.8297872340427</v>
      </c>
      <c r="U57" s="28">
        <f>(R57-$AA$13)/$AB$13</f>
        <v>7615.3191489361698</v>
      </c>
    </row>
    <row r="58" spans="2:24" ht="15" thickBot="1" x14ac:dyDescent="0.35">
      <c r="B58" s="206"/>
      <c r="C58" s="207"/>
      <c r="D58" s="209"/>
      <c r="E58" s="40" t="s">
        <v>14</v>
      </c>
      <c r="F58" s="36">
        <v>44554</v>
      </c>
      <c r="G58" s="36">
        <v>44562</v>
      </c>
      <c r="H58" s="96" t="s">
        <v>882</v>
      </c>
      <c r="I58" s="97"/>
      <c r="J58" s="37">
        <v>10500</v>
      </c>
      <c r="K58" s="37">
        <f t="shared" si="8"/>
        <v>12352</v>
      </c>
      <c r="L58" s="52">
        <f t="shared" si="8"/>
        <v>14204</v>
      </c>
      <c r="M58" s="37">
        <f>(J58-$Y$13)/1.175</f>
        <v>8765.9574468085102</v>
      </c>
      <c r="N58" s="37">
        <f>(K58-$Z$13)/1.175</f>
        <v>10171.91489361702</v>
      </c>
      <c r="O58" s="37">
        <f>(L58-$AA$13)/1.175</f>
        <v>11577.872340425531</v>
      </c>
      <c r="P58" s="48">
        <v>13552</v>
      </c>
      <c r="Q58" s="37">
        <v>16940</v>
      </c>
      <c r="R58" s="37">
        <v>23716</v>
      </c>
      <c r="S58" s="48">
        <f>(P58-$Y$13)/$AB$13</f>
        <v>11363.404255319148</v>
      </c>
      <c r="T58" s="37">
        <f>(Q58-$Z$13)/$AB$13</f>
        <v>14076.59574468085</v>
      </c>
      <c r="U58" s="38">
        <f>(R58-$AA$13)/$AB$13</f>
        <v>19673.191489361703</v>
      </c>
    </row>
    <row r="60" spans="2:24" x14ac:dyDescent="0.3">
      <c r="J60" s="39"/>
      <c r="K60" s="39"/>
      <c r="L60" s="39"/>
    </row>
    <row r="61" spans="2:24" x14ac:dyDescent="0.3">
      <c r="J61" s="39"/>
      <c r="K61" s="39"/>
      <c r="L61" s="39"/>
    </row>
    <row r="62" spans="2:24" x14ac:dyDescent="0.3">
      <c r="J62" s="39"/>
      <c r="K62" s="39"/>
      <c r="L62" s="39"/>
    </row>
    <row r="63" spans="2:24" x14ac:dyDescent="0.3">
      <c r="J63" s="39"/>
      <c r="K63" s="39"/>
      <c r="L63" s="39"/>
    </row>
  </sheetData>
  <sheetProtection algorithmName="SHA-512" hashValue="qHOkBu7ZRQJ8xlHyM0bpoLO3adzWtOXhKRJ5IxbxNrjkuTDP9yuaUeVn7rqGq1Vm+Tllrr0a8fn49Dl4TowgqQ==" saltValue="5IHhZUdJmui19f+hocv40g==" spinCount="100000" sheet="1" objects="1" scenarios="1"/>
  <mergeCells count="43">
    <mergeCell ref="B54:B58"/>
    <mergeCell ref="C54:C58"/>
    <mergeCell ref="D54:D58"/>
    <mergeCell ref="B39:B48"/>
    <mergeCell ref="C39:C48"/>
    <mergeCell ref="D39:D48"/>
    <mergeCell ref="B49:B53"/>
    <mergeCell ref="C49:C53"/>
    <mergeCell ref="D49:D53"/>
    <mergeCell ref="B29:B33"/>
    <mergeCell ref="C29:C33"/>
    <mergeCell ref="D29:D33"/>
    <mergeCell ref="B34:B38"/>
    <mergeCell ref="C34:C38"/>
    <mergeCell ref="D34:D38"/>
    <mergeCell ref="B19:B23"/>
    <mergeCell ref="C19:C23"/>
    <mergeCell ref="D19:D23"/>
    <mergeCell ref="B24:B28"/>
    <mergeCell ref="C24:C28"/>
    <mergeCell ref="D24:D28"/>
    <mergeCell ref="B4:B8"/>
    <mergeCell ref="C4:C8"/>
    <mergeCell ref="D4:D8"/>
    <mergeCell ref="W4:X4"/>
    <mergeCell ref="W16:Y16"/>
    <mergeCell ref="B9:B13"/>
    <mergeCell ref="C9:C13"/>
    <mergeCell ref="D9:D13"/>
    <mergeCell ref="B14:B18"/>
    <mergeCell ref="C14:C18"/>
    <mergeCell ref="D14:D18"/>
    <mergeCell ref="I2:I3"/>
    <mergeCell ref="J2:L2"/>
    <mergeCell ref="M2:O2"/>
    <mergeCell ref="P2:R2"/>
    <mergeCell ref="S2:U2"/>
    <mergeCell ref="H2:H3"/>
    <mergeCell ref="B2:B3"/>
    <mergeCell ref="C2:C3"/>
    <mergeCell ref="D2:D3"/>
    <mergeCell ref="E2:E3"/>
    <mergeCell ref="F2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0C3A-47EA-452C-AA66-E596BBC0D0CC}">
  <dimension ref="B1:R152"/>
  <sheetViews>
    <sheetView tabSelected="1" workbookViewId="0">
      <pane ySplit="3" topLeftCell="A12" activePane="bottomLeft" state="frozen"/>
      <selection activeCell="K14" sqref="K14"/>
      <selection pane="bottomLeft" activeCell="D22" sqref="D22"/>
    </sheetView>
  </sheetViews>
  <sheetFormatPr defaultColWidth="9.44140625" defaultRowHeight="14.4" x14ac:dyDescent="0.3"/>
  <cols>
    <col min="1" max="1" width="9.44140625" style="1"/>
    <col min="2" max="2" width="12.44140625" style="1" bestFit="1" customWidth="1"/>
    <col min="3" max="3" width="12.44140625" style="1" customWidth="1"/>
    <col min="4" max="4" width="35.33203125" style="1" customWidth="1"/>
    <col min="5" max="5" width="15.5546875" style="1" customWidth="1"/>
    <col min="6" max="7" width="10.33203125" style="1" customWidth="1"/>
    <col min="8" max="8" width="22.44140625" style="1" customWidth="1"/>
    <col min="9" max="9" width="7.5546875" style="1" customWidth="1"/>
    <col min="10" max="13" width="15" style="1" bestFit="1" customWidth="1"/>
    <col min="14" max="14" width="30.5546875" style="1" bestFit="1" customWidth="1"/>
    <col min="15" max="16" width="9.44140625" style="1"/>
    <col min="17" max="17" width="10.44140625" style="1" bestFit="1" customWidth="1"/>
    <col min="18" max="16384" width="9.44140625" style="1"/>
  </cols>
  <sheetData>
    <row r="1" spans="2:18" ht="15" thickBot="1" x14ac:dyDescent="0.35"/>
    <row r="2" spans="2:18" ht="26.7" customHeight="1" x14ac:dyDescent="0.3">
      <c r="B2" s="166" t="s">
        <v>0</v>
      </c>
      <c r="C2" s="164" t="s">
        <v>1</v>
      </c>
      <c r="D2" s="164" t="s">
        <v>2</v>
      </c>
      <c r="E2" s="168" t="s">
        <v>216</v>
      </c>
      <c r="F2" s="168" t="s">
        <v>852</v>
      </c>
      <c r="G2" s="168"/>
      <c r="H2" s="168" t="s">
        <v>851</v>
      </c>
      <c r="I2" s="170" t="s">
        <v>7</v>
      </c>
      <c r="J2" s="175" t="s">
        <v>867</v>
      </c>
      <c r="K2" s="175" t="s">
        <v>868</v>
      </c>
      <c r="L2" s="175" t="s">
        <v>869</v>
      </c>
      <c r="M2" s="175" t="s">
        <v>870</v>
      </c>
      <c r="N2" s="162" t="s">
        <v>6</v>
      </c>
    </row>
    <row r="3" spans="2:18" ht="23.25" customHeight="1" x14ac:dyDescent="0.3">
      <c r="B3" s="173"/>
      <c r="C3" s="212"/>
      <c r="D3" s="212"/>
      <c r="E3" s="210"/>
      <c r="F3" s="68" t="s">
        <v>853</v>
      </c>
      <c r="G3" s="68" t="s">
        <v>854</v>
      </c>
      <c r="H3" s="210"/>
      <c r="I3" s="211"/>
      <c r="J3" s="176"/>
      <c r="K3" s="176"/>
      <c r="L3" s="176"/>
      <c r="M3" s="176"/>
      <c r="N3" s="163"/>
    </row>
    <row r="4" spans="2:18" x14ac:dyDescent="0.3">
      <c r="B4" s="32" t="s">
        <v>20</v>
      </c>
      <c r="C4" s="66" t="s">
        <v>21</v>
      </c>
      <c r="D4" s="66" t="s">
        <v>419</v>
      </c>
      <c r="E4" s="62" t="s">
        <v>22</v>
      </c>
      <c r="F4" s="63">
        <v>44197</v>
      </c>
      <c r="G4" s="63">
        <v>44620</v>
      </c>
      <c r="H4" s="62" t="s">
        <v>23</v>
      </c>
      <c r="I4" s="2">
        <v>4</v>
      </c>
      <c r="J4" s="2">
        <v>3800</v>
      </c>
      <c r="K4" s="2">
        <f>J4+L4</f>
        <v>4005</v>
      </c>
      <c r="L4" s="2">
        <f>IF(C4="AQ",205,IF(C4="FAG",170,IF(C4="FA",143,IF(C4="FI",110,IF(C4="G",134,0)))))</f>
        <v>205</v>
      </c>
      <c r="M4" s="2">
        <f>J4-L4</f>
        <v>3595</v>
      </c>
      <c r="N4" s="23"/>
    </row>
    <row r="5" spans="2:18" x14ac:dyDescent="0.3">
      <c r="B5" s="31" t="s">
        <v>24</v>
      </c>
      <c r="C5" s="67" t="s">
        <v>21</v>
      </c>
      <c r="D5" s="67" t="s">
        <v>420</v>
      </c>
      <c r="E5" s="60" t="s">
        <v>22</v>
      </c>
      <c r="F5" s="61">
        <v>44197</v>
      </c>
      <c r="G5" s="61">
        <v>44620</v>
      </c>
      <c r="H5" s="60" t="s">
        <v>23</v>
      </c>
      <c r="I5" s="24">
        <v>3</v>
      </c>
      <c r="J5" s="24">
        <v>4400</v>
      </c>
      <c r="K5" s="24">
        <f t="shared" ref="K5:K68" si="0">J5+L5</f>
        <v>4605</v>
      </c>
      <c r="L5" s="24">
        <f t="shared" ref="L5:L68" si="1">IF(C5="AQ",205,IF(C5="FAG",170,IF(C5="FA",143,IF(C5="FI",110,IF(C5="G",134,0)))))</f>
        <v>205</v>
      </c>
      <c r="M5" s="24">
        <f t="shared" ref="M5:M68" si="2">J5-L5</f>
        <v>4195</v>
      </c>
      <c r="N5" s="25"/>
      <c r="O5" s="26"/>
      <c r="Q5" s="27"/>
      <c r="R5" s="26"/>
    </row>
    <row r="6" spans="2:18" x14ac:dyDescent="0.3">
      <c r="B6" s="32" t="s">
        <v>25</v>
      </c>
      <c r="C6" s="66" t="s">
        <v>21</v>
      </c>
      <c r="D6" s="66" t="s">
        <v>714</v>
      </c>
      <c r="E6" s="62" t="s">
        <v>878</v>
      </c>
      <c r="F6" s="63">
        <v>44197</v>
      </c>
      <c r="G6" s="63">
        <v>44620</v>
      </c>
      <c r="H6" s="62" t="s">
        <v>23</v>
      </c>
      <c r="I6" s="2">
        <v>6</v>
      </c>
      <c r="J6" s="2">
        <v>3700</v>
      </c>
      <c r="K6" s="2">
        <f t="shared" si="0"/>
        <v>3905</v>
      </c>
      <c r="L6" s="2">
        <f t="shared" si="1"/>
        <v>205</v>
      </c>
      <c r="M6" s="2">
        <f t="shared" si="2"/>
        <v>3495</v>
      </c>
      <c r="N6" s="23" t="s">
        <v>903</v>
      </c>
    </row>
    <row r="7" spans="2:18" x14ac:dyDescent="0.3">
      <c r="B7" s="32" t="s">
        <v>25</v>
      </c>
      <c r="C7" s="66" t="s">
        <v>21</v>
      </c>
      <c r="D7" s="66" t="s">
        <v>714</v>
      </c>
      <c r="E7" s="62" t="s">
        <v>876</v>
      </c>
      <c r="F7" s="63">
        <v>44197</v>
      </c>
      <c r="G7" s="63">
        <v>44620</v>
      </c>
      <c r="H7" s="62" t="s">
        <v>23</v>
      </c>
      <c r="I7" s="2">
        <v>3</v>
      </c>
      <c r="J7" s="2">
        <v>8000</v>
      </c>
      <c r="K7" s="2">
        <f t="shared" si="0"/>
        <v>8205</v>
      </c>
      <c r="L7" s="2">
        <f t="shared" si="1"/>
        <v>205</v>
      </c>
      <c r="M7" s="2">
        <f t="shared" si="2"/>
        <v>7795</v>
      </c>
      <c r="N7" s="23" t="s">
        <v>903</v>
      </c>
    </row>
    <row r="8" spans="2:18" x14ac:dyDescent="0.3">
      <c r="B8" s="31" t="s">
        <v>33</v>
      </c>
      <c r="C8" s="67" t="s">
        <v>11</v>
      </c>
      <c r="D8" s="67" t="s">
        <v>357</v>
      </c>
      <c r="E8" s="60" t="s">
        <v>22</v>
      </c>
      <c r="F8" s="61">
        <v>44197</v>
      </c>
      <c r="G8" s="61">
        <v>44620</v>
      </c>
      <c r="H8" s="60" t="s">
        <v>35</v>
      </c>
      <c r="I8" s="24">
        <v>3</v>
      </c>
      <c r="J8" s="24">
        <v>1200</v>
      </c>
      <c r="K8" s="24">
        <f t="shared" si="0"/>
        <v>1343</v>
      </c>
      <c r="L8" s="24">
        <f t="shared" si="1"/>
        <v>143</v>
      </c>
      <c r="M8" s="24">
        <f t="shared" si="2"/>
        <v>1057</v>
      </c>
      <c r="N8" s="54" t="s">
        <v>894</v>
      </c>
    </row>
    <row r="9" spans="2:18" x14ac:dyDescent="0.3">
      <c r="B9" s="144" t="s">
        <v>10</v>
      </c>
      <c r="C9" s="66" t="s">
        <v>11</v>
      </c>
      <c r="D9" s="66" t="s">
        <v>12</v>
      </c>
      <c r="E9" s="62" t="s">
        <v>22</v>
      </c>
      <c r="F9" s="63">
        <v>44197</v>
      </c>
      <c r="G9" s="63">
        <v>44620</v>
      </c>
      <c r="H9" s="62" t="s">
        <v>13</v>
      </c>
      <c r="I9" s="2">
        <v>3</v>
      </c>
      <c r="J9" s="2">
        <v>1600</v>
      </c>
      <c r="K9" s="2">
        <f t="shared" si="0"/>
        <v>1743</v>
      </c>
      <c r="L9" s="2">
        <f t="shared" si="1"/>
        <v>143</v>
      </c>
      <c r="M9" s="2">
        <f t="shared" si="2"/>
        <v>1457</v>
      </c>
      <c r="N9" s="55" t="s">
        <v>896</v>
      </c>
    </row>
    <row r="10" spans="2:18" x14ac:dyDescent="0.3">
      <c r="B10" s="31" t="s">
        <v>15</v>
      </c>
      <c r="C10" s="67" t="s">
        <v>11</v>
      </c>
      <c r="D10" s="67" t="s">
        <v>563</v>
      </c>
      <c r="E10" s="60" t="s">
        <v>22</v>
      </c>
      <c r="F10" s="61">
        <v>44197</v>
      </c>
      <c r="G10" s="61">
        <v>44620</v>
      </c>
      <c r="H10" s="60" t="s">
        <v>13</v>
      </c>
      <c r="I10" s="24">
        <v>3</v>
      </c>
      <c r="J10" s="24">
        <v>2300</v>
      </c>
      <c r="K10" s="24">
        <f t="shared" si="0"/>
        <v>2443</v>
      </c>
      <c r="L10" s="24">
        <f t="shared" si="1"/>
        <v>143</v>
      </c>
      <c r="M10" s="24">
        <f t="shared" si="2"/>
        <v>2157</v>
      </c>
      <c r="N10" s="56" t="s">
        <v>896</v>
      </c>
    </row>
    <row r="11" spans="2:18" x14ac:dyDescent="0.3">
      <c r="B11" s="144" t="s">
        <v>30</v>
      </c>
      <c r="C11" s="66" t="s">
        <v>17</v>
      </c>
      <c r="D11" s="66" t="s">
        <v>679</v>
      </c>
      <c r="E11" s="62" t="s">
        <v>22</v>
      </c>
      <c r="F11" s="63">
        <v>44197</v>
      </c>
      <c r="G11" s="63">
        <v>44620</v>
      </c>
      <c r="H11" s="62" t="s">
        <v>23</v>
      </c>
      <c r="I11" s="2">
        <v>4</v>
      </c>
      <c r="J11" s="2">
        <v>2700</v>
      </c>
      <c r="K11" s="2">
        <f t="shared" si="0"/>
        <v>2870</v>
      </c>
      <c r="L11" s="2">
        <f t="shared" si="1"/>
        <v>170</v>
      </c>
      <c r="M11" s="2">
        <f t="shared" si="2"/>
        <v>2530</v>
      </c>
      <c r="N11" s="23"/>
    </row>
    <row r="12" spans="2:18" x14ac:dyDescent="0.3">
      <c r="B12" s="31" t="s">
        <v>37</v>
      </c>
      <c r="C12" s="67" t="s">
        <v>11</v>
      </c>
      <c r="D12" s="67" t="s">
        <v>38</v>
      </c>
      <c r="E12" s="60" t="s">
        <v>22</v>
      </c>
      <c r="F12" s="61">
        <v>44197</v>
      </c>
      <c r="G12" s="61">
        <v>44620</v>
      </c>
      <c r="H12" s="60" t="s">
        <v>929</v>
      </c>
      <c r="I12" s="24">
        <v>3</v>
      </c>
      <c r="J12" s="24">
        <v>1790</v>
      </c>
      <c r="K12" s="24">
        <f t="shared" si="0"/>
        <v>1933</v>
      </c>
      <c r="L12" s="24">
        <f t="shared" si="1"/>
        <v>143</v>
      </c>
      <c r="M12" s="24">
        <f t="shared" si="2"/>
        <v>1647</v>
      </c>
      <c r="N12" s="25"/>
    </row>
    <row r="13" spans="2:18" x14ac:dyDescent="0.3">
      <c r="B13" s="31" t="s">
        <v>37</v>
      </c>
      <c r="C13" s="67" t="s">
        <v>11</v>
      </c>
      <c r="D13" s="67" t="s">
        <v>38</v>
      </c>
      <c r="E13" s="60" t="s">
        <v>22</v>
      </c>
      <c r="F13" s="61">
        <v>44197</v>
      </c>
      <c r="G13" s="61">
        <v>44620</v>
      </c>
      <c r="H13" s="60" t="s">
        <v>930</v>
      </c>
      <c r="I13" s="24">
        <v>3</v>
      </c>
      <c r="J13" s="24">
        <v>1390</v>
      </c>
      <c r="K13" s="24">
        <f t="shared" si="0"/>
        <v>1533</v>
      </c>
      <c r="L13" s="24">
        <f t="shared" si="1"/>
        <v>143</v>
      </c>
      <c r="M13" s="24">
        <f t="shared" si="2"/>
        <v>1247</v>
      </c>
      <c r="N13" s="25"/>
    </row>
    <row r="14" spans="2:18" x14ac:dyDescent="0.3">
      <c r="B14" s="32" t="s">
        <v>26</v>
      </c>
      <c r="C14" s="66" t="s">
        <v>17</v>
      </c>
      <c r="D14" s="66" t="s">
        <v>686</v>
      </c>
      <c r="E14" s="62" t="s">
        <v>22</v>
      </c>
      <c r="F14" s="63">
        <v>44197</v>
      </c>
      <c r="G14" s="63">
        <v>44620</v>
      </c>
      <c r="H14" s="62" t="s">
        <v>23</v>
      </c>
      <c r="I14" s="2">
        <v>3</v>
      </c>
      <c r="J14" s="2">
        <v>2100</v>
      </c>
      <c r="K14" s="2">
        <f t="shared" si="0"/>
        <v>2270</v>
      </c>
      <c r="L14" s="2">
        <f t="shared" si="1"/>
        <v>170</v>
      </c>
      <c r="M14" s="2">
        <f t="shared" si="2"/>
        <v>1930</v>
      </c>
      <c r="N14" s="23"/>
    </row>
    <row r="15" spans="2:18" x14ac:dyDescent="0.3">
      <c r="B15" s="31" t="s">
        <v>40</v>
      </c>
      <c r="C15" s="67" t="s">
        <v>11</v>
      </c>
      <c r="D15" s="67" t="s">
        <v>41</v>
      </c>
      <c r="E15" s="60" t="s">
        <v>22</v>
      </c>
      <c r="F15" s="61">
        <v>44197</v>
      </c>
      <c r="G15" s="61">
        <v>44620</v>
      </c>
      <c r="H15" s="60" t="s">
        <v>23</v>
      </c>
      <c r="I15" s="24">
        <v>3</v>
      </c>
      <c r="J15" s="24">
        <v>1555</v>
      </c>
      <c r="K15" s="24">
        <f t="shared" si="0"/>
        <v>1698</v>
      </c>
      <c r="L15" s="24">
        <f t="shared" si="1"/>
        <v>143</v>
      </c>
      <c r="M15" s="24">
        <f t="shared" si="2"/>
        <v>1412</v>
      </c>
      <c r="N15" s="25"/>
    </row>
    <row r="16" spans="2:18" x14ac:dyDescent="0.3">
      <c r="B16" s="32" t="s">
        <v>42</v>
      </c>
      <c r="C16" s="66" t="s">
        <v>11</v>
      </c>
      <c r="D16" s="66" t="s">
        <v>547</v>
      </c>
      <c r="E16" s="62" t="s">
        <v>22</v>
      </c>
      <c r="F16" s="63">
        <v>44197</v>
      </c>
      <c r="G16" s="63">
        <v>44620</v>
      </c>
      <c r="H16" s="62" t="s">
        <v>332</v>
      </c>
      <c r="I16" s="2">
        <v>4</v>
      </c>
      <c r="J16" s="2">
        <v>1870</v>
      </c>
      <c r="K16" s="2">
        <f t="shared" si="0"/>
        <v>2013</v>
      </c>
      <c r="L16" s="2">
        <f t="shared" si="1"/>
        <v>143</v>
      </c>
      <c r="M16" s="2">
        <f t="shared" si="2"/>
        <v>1727</v>
      </c>
      <c r="N16" s="55" t="s">
        <v>898</v>
      </c>
    </row>
    <row r="17" spans="2:18" x14ac:dyDescent="0.3">
      <c r="B17" s="31" t="s">
        <v>44</v>
      </c>
      <c r="C17" s="67" t="s">
        <v>11</v>
      </c>
      <c r="D17" s="67" t="s">
        <v>45</v>
      </c>
      <c r="E17" s="60" t="s">
        <v>22</v>
      </c>
      <c r="F17" s="61">
        <v>44197</v>
      </c>
      <c r="G17" s="61">
        <v>44620</v>
      </c>
      <c r="H17" s="60" t="s">
        <v>35</v>
      </c>
      <c r="I17" s="24">
        <v>4</v>
      </c>
      <c r="J17" s="24">
        <v>1750</v>
      </c>
      <c r="K17" s="24">
        <f t="shared" si="0"/>
        <v>1893</v>
      </c>
      <c r="L17" s="24">
        <f t="shared" si="1"/>
        <v>143</v>
      </c>
      <c r="M17" s="24">
        <f t="shared" si="2"/>
        <v>1607</v>
      </c>
      <c r="N17" s="54" t="s">
        <v>904</v>
      </c>
    </row>
    <row r="18" spans="2:18" x14ac:dyDescent="0.3">
      <c r="B18" s="32" t="s">
        <v>46</v>
      </c>
      <c r="C18" s="66" t="s">
        <v>11</v>
      </c>
      <c r="D18" s="66" t="s">
        <v>530</v>
      </c>
      <c r="E18" s="62" t="s">
        <v>22</v>
      </c>
      <c r="F18" s="63">
        <v>44197</v>
      </c>
      <c r="G18" s="63">
        <v>44620</v>
      </c>
      <c r="H18" s="62" t="s">
        <v>35</v>
      </c>
      <c r="I18" s="2">
        <v>4</v>
      </c>
      <c r="J18" s="2">
        <v>1680</v>
      </c>
      <c r="K18" s="2">
        <f t="shared" si="0"/>
        <v>1823</v>
      </c>
      <c r="L18" s="2">
        <f t="shared" si="1"/>
        <v>143</v>
      </c>
      <c r="M18" s="2">
        <f t="shared" si="2"/>
        <v>1537</v>
      </c>
      <c r="N18" s="55" t="s">
        <v>895</v>
      </c>
    </row>
    <row r="19" spans="2:18" x14ac:dyDescent="0.3">
      <c r="B19" s="31" t="s">
        <v>36</v>
      </c>
      <c r="C19" s="67" t="s">
        <v>11</v>
      </c>
      <c r="D19" s="67" t="s">
        <v>551</v>
      </c>
      <c r="E19" s="60" t="s">
        <v>22</v>
      </c>
      <c r="F19" s="61">
        <v>44197</v>
      </c>
      <c r="G19" s="61">
        <v>44620</v>
      </c>
      <c r="H19" s="60" t="s">
        <v>23</v>
      </c>
      <c r="I19" s="24">
        <v>3</v>
      </c>
      <c r="J19" s="24">
        <v>1700</v>
      </c>
      <c r="K19" s="24">
        <f t="shared" si="0"/>
        <v>1843</v>
      </c>
      <c r="L19" s="24">
        <f t="shared" si="1"/>
        <v>143</v>
      </c>
      <c r="M19" s="24">
        <f t="shared" si="2"/>
        <v>1557</v>
      </c>
      <c r="N19" s="25"/>
    </row>
    <row r="20" spans="2:18" x14ac:dyDescent="0.3">
      <c r="B20" s="32" t="s">
        <v>32</v>
      </c>
      <c r="C20" s="66" t="s">
        <v>17</v>
      </c>
      <c r="D20" s="66" t="s">
        <v>698</v>
      </c>
      <c r="E20" s="62" t="s">
        <v>22</v>
      </c>
      <c r="F20" s="63">
        <v>44197</v>
      </c>
      <c r="G20" s="63">
        <v>44620</v>
      </c>
      <c r="H20" s="62" t="s">
        <v>23</v>
      </c>
      <c r="I20" s="2">
        <v>3</v>
      </c>
      <c r="J20" s="2">
        <v>2130</v>
      </c>
      <c r="K20" s="2">
        <f t="shared" si="0"/>
        <v>2300</v>
      </c>
      <c r="L20" s="2">
        <f t="shared" si="1"/>
        <v>170</v>
      </c>
      <c r="M20" s="2">
        <f t="shared" si="2"/>
        <v>1960</v>
      </c>
      <c r="N20" s="55" t="s">
        <v>898</v>
      </c>
    </row>
    <row r="21" spans="2:18" x14ac:dyDescent="0.3">
      <c r="B21" s="31" t="s">
        <v>47</v>
      </c>
      <c r="C21" s="67" t="s">
        <v>11</v>
      </c>
      <c r="D21" s="67" t="s">
        <v>48</v>
      </c>
      <c r="E21" s="60" t="s">
        <v>22</v>
      </c>
      <c r="F21" s="61">
        <v>44197</v>
      </c>
      <c r="G21" s="61">
        <v>44620</v>
      </c>
      <c r="H21" s="60" t="s">
        <v>23</v>
      </c>
      <c r="I21" s="24">
        <v>4</v>
      </c>
      <c r="J21" s="24">
        <v>1550</v>
      </c>
      <c r="K21" s="24">
        <f t="shared" si="0"/>
        <v>1693</v>
      </c>
      <c r="L21" s="24">
        <f t="shared" si="1"/>
        <v>143</v>
      </c>
      <c r="M21" s="24">
        <f t="shared" si="2"/>
        <v>1407</v>
      </c>
      <c r="N21" s="25"/>
    </row>
    <row r="22" spans="2:18" x14ac:dyDescent="0.3">
      <c r="B22" s="32" t="s">
        <v>206</v>
      </c>
      <c r="C22" s="66" t="s">
        <v>11</v>
      </c>
      <c r="D22" s="66" t="s">
        <v>556</v>
      </c>
      <c r="E22" s="62" t="s">
        <v>22</v>
      </c>
      <c r="F22" s="63">
        <v>44197</v>
      </c>
      <c r="G22" s="63">
        <v>44620</v>
      </c>
      <c r="H22" s="62" t="s">
        <v>35</v>
      </c>
      <c r="I22" s="2">
        <v>3</v>
      </c>
      <c r="J22" s="2">
        <v>1350</v>
      </c>
      <c r="K22" s="2">
        <f t="shared" si="0"/>
        <v>1493</v>
      </c>
      <c r="L22" s="2">
        <f t="shared" si="1"/>
        <v>143</v>
      </c>
      <c r="M22" s="2">
        <f t="shared" si="2"/>
        <v>1207</v>
      </c>
      <c r="N22" s="23"/>
    </row>
    <row r="23" spans="2:18" x14ac:dyDescent="0.3">
      <c r="B23" s="31" t="s">
        <v>51</v>
      </c>
      <c r="C23" s="67" t="s">
        <v>11</v>
      </c>
      <c r="D23" s="67" t="s">
        <v>52</v>
      </c>
      <c r="E23" s="60" t="s">
        <v>204</v>
      </c>
      <c r="F23" s="61">
        <v>44289</v>
      </c>
      <c r="G23" s="61">
        <v>44304</v>
      </c>
      <c r="H23" s="60" t="s">
        <v>23</v>
      </c>
      <c r="I23" s="24">
        <v>2</v>
      </c>
      <c r="J23" s="24">
        <v>2145</v>
      </c>
      <c r="K23" s="24">
        <f t="shared" si="0"/>
        <v>2288</v>
      </c>
      <c r="L23" s="24">
        <f t="shared" si="1"/>
        <v>143</v>
      </c>
      <c r="M23" s="24">
        <f t="shared" si="2"/>
        <v>2002</v>
      </c>
      <c r="N23" s="25"/>
    </row>
    <row r="24" spans="2:18" x14ac:dyDescent="0.3">
      <c r="B24" s="31" t="s">
        <v>51</v>
      </c>
      <c r="C24" s="67" t="s">
        <v>11</v>
      </c>
      <c r="D24" s="67" t="s">
        <v>52</v>
      </c>
      <c r="E24" s="60" t="s">
        <v>204</v>
      </c>
      <c r="F24" s="61">
        <v>44388</v>
      </c>
      <c r="G24" s="61">
        <v>44059</v>
      </c>
      <c r="H24" s="60" t="s">
        <v>23</v>
      </c>
      <c r="I24" s="24">
        <v>2</v>
      </c>
      <c r="J24" s="24">
        <v>2145</v>
      </c>
      <c r="K24" s="24">
        <f t="shared" si="0"/>
        <v>2288</v>
      </c>
      <c r="L24" s="24">
        <f t="shared" si="1"/>
        <v>143</v>
      </c>
      <c r="M24" s="24">
        <f t="shared" si="2"/>
        <v>2002</v>
      </c>
      <c r="N24" s="25"/>
      <c r="O24" s="26"/>
      <c r="Q24" s="27"/>
      <c r="R24" s="26"/>
    </row>
    <row r="25" spans="2:18" x14ac:dyDescent="0.3">
      <c r="B25" s="31" t="s">
        <v>51</v>
      </c>
      <c r="C25" s="67" t="s">
        <v>11</v>
      </c>
      <c r="D25" s="67" t="s">
        <v>52</v>
      </c>
      <c r="E25" s="60" t="s">
        <v>204</v>
      </c>
      <c r="F25" s="61">
        <v>44554</v>
      </c>
      <c r="G25" s="61">
        <v>44561</v>
      </c>
      <c r="H25" s="60" t="s">
        <v>23</v>
      </c>
      <c r="I25" s="24">
        <v>2</v>
      </c>
      <c r="J25" s="24">
        <v>2145</v>
      </c>
      <c r="K25" s="24">
        <f t="shared" si="0"/>
        <v>2288</v>
      </c>
      <c r="L25" s="24">
        <f t="shared" si="1"/>
        <v>143</v>
      </c>
      <c r="M25" s="24">
        <f t="shared" si="2"/>
        <v>2002</v>
      </c>
      <c r="N25" s="25"/>
    </row>
    <row r="26" spans="2:18" x14ac:dyDescent="0.3">
      <c r="B26" s="31" t="s">
        <v>51</v>
      </c>
      <c r="C26" s="67" t="s">
        <v>11</v>
      </c>
      <c r="D26" s="67" t="s">
        <v>52</v>
      </c>
      <c r="E26" s="60" t="s">
        <v>205</v>
      </c>
      <c r="F26" s="61">
        <v>44197</v>
      </c>
      <c r="G26" s="61">
        <v>44288</v>
      </c>
      <c r="H26" s="60" t="s">
        <v>23</v>
      </c>
      <c r="I26" s="24">
        <v>3</v>
      </c>
      <c r="J26" s="24">
        <v>1650</v>
      </c>
      <c r="K26" s="24">
        <f t="shared" si="0"/>
        <v>1793</v>
      </c>
      <c r="L26" s="24">
        <f t="shared" si="1"/>
        <v>143</v>
      </c>
      <c r="M26" s="24">
        <f t="shared" si="2"/>
        <v>1507</v>
      </c>
      <c r="N26" s="25"/>
    </row>
    <row r="27" spans="2:18" x14ac:dyDescent="0.3">
      <c r="B27" s="31" t="s">
        <v>51</v>
      </c>
      <c r="C27" s="67" t="s">
        <v>11</v>
      </c>
      <c r="D27" s="67" t="s">
        <v>52</v>
      </c>
      <c r="E27" s="60" t="s">
        <v>205</v>
      </c>
      <c r="F27" s="61">
        <v>44305</v>
      </c>
      <c r="G27" s="61">
        <v>44387</v>
      </c>
      <c r="H27" s="60" t="s">
        <v>23</v>
      </c>
      <c r="I27" s="24">
        <v>3</v>
      </c>
      <c r="J27" s="24">
        <v>1745</v>
      </c>
      <c r="K27" s="24">
        <f t="shared" si="0"/>
        <v>1888</v>
      </c>
      <c r="L27" s="24">
        <f t="shared" si="1"/>
        <v>143</v>
      </c>
      <c r="M27" s="24">
        <f t="shared" si="2"/>
        <v>1602</v>
      </c>
      <c r="N27" s="25"/>
    </row>
    <row r="28" spans="2:18" x14ac:dyDescent="0.3">
      <c r="B28" s="31" t="s">
        <v>51</v>
      </c>
      <c r="C28" s="67" t="s">
        <v>11</v>
      </c>
      <c r="D28" s="67" t="s">
        <v>52</v>
      </c>
      <c r="E28" s="60" t="s">
        <v>205</v>
      </c>
      <c r="F28" s="61">
        <v>44425</v>
      </c>
      <c r="G28" s="61">
        <v>44553</v>
      </c>
      <c r="H28" s="60" t="s">
        <v>23</v>
      </c>
      <c r="I28" s="24">
        <v>3</v>
      </c>
      <c r="J28" s="24">
        <v>1745</v>
      </c>
      <c r="K28" s="24">
        <f t="shared" si="0"/>
        <v>1888</v>
      </c>
      <c r="L28" s="24">
        <f t="shared" si="1"/>
        <v>143</v>
      </c>
      <c r="M28" s="24">
        <f t="shared" si="2"/>
        <v>1602</v>
      </c>
      <c r="N28" s="25"/>
    </row>
    <row r="29" spans="2:18" x14ac:dyDescent="0.3">
      <c r="B29" s="32" t="s">
        <v>53</v>
      </c>
      <c r="C29" s="66" t="s">
        <v>11</v>
      </c>
      <c r="D29" s="66" t="s">
        <v>550</v>
      </c>
      <c r="E29" s="62" t="s">
        <v>22</v>
      </c>
      <c r="F29" s="63">
        <v>44197</v>
      </c>
      <c r="G29" s="63">
        <v>44620</v>
      </c>
      <c r="H29" s="62" t="s">
        <v>23</v>
      </c>
      <c r="I29" s="2">
        <v>4</v>
      </c>
      <c r="J29" s="2">
        <v>1150</v>
      </c>
      <c r="K29" s="2">
        <f t="shared" si="0"/>
        <v>1293</v>
      </c>
      <c r="L29" s="2">
        <f t="shared" si="1"/>
        <v>143</v>
      </c>
      <c r="M29" s="2">
        <f t="shared" si="2"/>
        <v>1007</v>
      </c>
      <c r="N29" s="23"/>
    </row>
    <row r="30" spans="2:18" x14ac:dyDescent="0.3">
      <c r="B30" s="31" t="s">
        <v>49</v>
      </c>
      <c r="C30" s="67" t="s">
        <v>11</v>
      </c>
      <c r="D30" s="67" t="s">
        <v>540</v>
      </c>
      <c r="E30" s="60" t="s">
        <v>22</v>
      </c>
      <c r="F30" s="61">
        <v>44197</v>
      </c>
      <c r="G30" s="61">
        <v>44620</v>
      </c>
      <c r="H30" s="60" t="s">
        <v>23</v>
      </c>
      <c r="I30" s="24">
        <v>4</v>
      </c>
      <c r="J30" s="24">
        <v>2000</v>
      </c>
      <c r="K30" s="24">
        <f t="shared" si="0"/>
        <v>2143</v>
      </c>
      <c r="L30" s="24">
        <f t="shared" si="1"/>
        <v>143</v>
      </c>
      <c r="M30" s="24">
        <f t="shared" si="2"/>
        <v>1857</v>
      </c>
      <c r="N30" s="25"/>
    </row>
    <row r="31" spans="2:18" x14ac:dyDescent="0.3">
      <c r="B31" s="32" t="s">
        <v>345</v>
      </c>
      <c r="C31" s="66" t="s">
        <v>11</v>
      </c>
      <c r="D31" s="66" t="s">
        <v>864</v>
      </c>
      <c r="E31" s="62" t="s">
        <v>22</v>
      </c>
      <c r="F31" s="63">
        <v>44197</v>
      </c>
      <c r="G31" s="63">
        <v>44620</v>
      </c>
      <c r="H31" s="62" t="s">
        <v>23</v>
      </c>
      <c r="I31" s="2">
        <v>4</v>
      </c>
      <c r="J31" s="2">
        <v>1500</v>
      </c>
      <c r="K31" s="2">
        <f t="shared" si="0"/>
        <v>1643</v>
      </c>
      <c r="L31" s="2">
        <f t="shared" si="1"/>
        <v>143</v>
      </c>
      <c r="M31" s="2">
        <f t="shared" si="2"/>
        <v>1357</v>
      </c>
      <c r="N31" s="23"/>
    </row>
    <row r="32" spans="2:18" x14ac:dyDescent="0.3">
      <c r="B32" s="31" t="s">
        <v>28</v>
      </c>
      <c r="C32" s="67" t="s">
        <v>17</v>
      </c>
      <c r="D32" s="67" t="s">
        <v>693</v>
      </c>
      <c r="E32" s="60" t="s">
        <v>22</v>
      </c>
      <c r="F32" s="61">
        <v>44197</v>
      </c>
      <c r="G32" s="61">
        <v>44620</v>
      </c>
      <c r="H32" s="60" t="s">
        <v>23</v>
      </c>
      <c r="I32" s="24">
        <v>3</v>
      </c>
      <c r="J32" s="24">
        <v>2500</v>
      </c>
      <c r="K32" s="24">
        <f t="shared" si="0"/>
        <v>2670</v>
      </c>
      <c r="L32" s="24">
        <f t="shared" si="1"/>
        <v>170</v>
      </c>
      <c r="M32" s="24">
        <f t="shared" si="2"/>
        <v>2330</v>
      </c>
      <c r="N32" s="25"/>
    </row>
    <row r="33" spans="2:18" x14ac:dyDescent="0.3">
      <c r="B33" s="32" t="s">
        <v>346</v>
      </c>
      <c r="C33" s="66" t="s">
        <v>17</v>
      </c>
      <c r="D33" s="66" t="s">
        <v>203</v>
      </c>
      <c r="E33" s="62" t="s">
        <v>22</v>
      </c>
      <c r="F33" s="63">
        <v>44197</v>
      </c>
      <c r="G33" s="63">
        <v>44620</v>
      </c>
      <c r="H33" s="62" t="s">
        <v>23</v>
      </c>
      <c r="I33" s="2">
        <v>3</v>
      </c>
      <c r="J33" s="2">
        <v>3000</v>
      </c>
      <c r="K33" s="2">
        <f t="shared" si="0"/>
        <v>3170</v>
      </c>
      <c r="L33" s="2">
        <f t="shared" si="1"/>
        <v>170</v>
      </c>
      <c r="M33" s="2">
        <f t="shared" si="2"/>
        <v>2830</v>
      </c>
      <c r="N33" s="23" t="s">
        <v>897</v>
      </c>
    </row>
    <row r="34" spans="2:18" ht="8.6999999999999993" customHeight="1" x14ac:dyDescent="0.3">
      <c r="B34" s="31" t="s">
        <v>29</v>
      </c>
      <c r="C34" s="67" t="s">
        <v>17</v>
      </c>
      <c r="D34" s="67" t="s">
        <v>694</v>
      </c>
      <c r="E34" s="60" t="s">
        <v>22</v>
      </c>
      <c r="F34" s="61">
        <v>44197</v>
      </c>
      <c r="G34" s="61">
        <v>44620</v>
      </c>
      <c r="H34" s="60" t="s">
        <v>23</v>
      </c>
      <c r="I34" s="24">
        <v>3</v>
      </c>
      <c r="J34" s="24">
        <v>1600</v>
      </c>
      <c r="K34" s="24">
        <f t="shared" si="0"/>
        <v>1770</v>
      </c>
      <c r="L34" s="24">
        <f t="shared" si="1"/>
        <v>170</v>
      </c>
      <c r="M34" s="24">
        <f t="shared" si="2"/>
        <v>1430</v>
      </c>
      <c r="N34" s="54" t="s">
        <v>892</v>
      </c>
    </row>
    <row r="35" spans="2:18" x14ac:dyDescent="0.3">
      <c r="B35" s="32" t="s">
        <v>172</v>
      </c>
      <c r="C35" s="66" t="s">
        <v>861</v>
      </c>
      <c r="D35" s="66" t="s">
        <v>610</v>
      </c>
      <c r="E35" s="62" t="s">
        <v>22</v>
      </c>
      <c r="F35" s="63">
        <v>44197</v>
      </c>
      <c r="G35" s="63">
        <v>44620</v>
      </c>
      <c r="H35" s="62" t="s">
        <v>35</v>
      </c>
      <c r="I35" s="2">
        <v>3</v>
      </c>
      <c r="J35" s="2">
        <v>950</v>
      </c>
      <c r="K35" s="2">
        <f t="shared" si="0"/>
        <v>1060</v>
      </c>
      <c r="L35" s="2">
        <f t="shared" si="1"/>
        <v>110</v>
      </c>
      <c r="M35" s="2">
        <f t="shared" si="2"/>
        <v>840</v>
      </c>
      <c r="N35" s="55" t="s">
        <v>894</v>
      </c>
    </row>
    <row r="36" spans="2:18" x14ac:dyDescent="0.3">
      <c r="B36" s="31" t="s">
        <v>54</v>
      </c>
      <c r="C36" s="67" t="s">
        <v>861</v>
      </c>
      <c r="D36" s="67" t="s">
        <v>358</v>
      </c>
      <c r="E36" s="60" t="s">
        <v>22</v>
      </c>
      <c r="F36" s="61">
        <v>44197</v>
      </c>
      <c r="G36" s="61">
        <v>44620</v>
      </c>
      <c r="H36" s="60" t="s">
        <v>35</v>
      </c>
      <c r="I36" s="24">
        <v>3</v>
      </c>
      <c r="J36" s="24">
        <v>950</v>
      </c>
      <c r="K36" s="24">
        <f t="shared" si="0"/>
        <v>1060</v>
      </c>
      <c r="L36" s="24">
        <f t="shared" si="1"/>
        <v>110</v>
      </c>
      <c r="M36" s="24">
        <f t="shared" si="2"/>
        <v>840</v>
      </c>
      <c r="N36" s="54" t="s">
        <v>894</v>
      </c>
      <c r="O36" s="26"/>
      <c r="Q36" s="27"/>
      <c r="R36" s="26"/>
    </row>
    <row r="37" spans="2:18" x14ac:dyDescent="0.3">
      <c r="B37" s="32" t="s">
        <v>58</v>
      </c>
      <c r="C37" s="66" t="s">
        <v>861</v>
      </c>
      <c r="D37" s="66" t="s">
        <v>59</v>
      </c>
      <c r="E37" s="62" t="s">
        <v>22</v>
      </c>
      <c r="F37" s="63">
        <v>44197</v>
      </c>
      <c r="G37" s="63">
        <v>44620</v>
      </c>
      <c r="H37" s="62" t="s">
        <v>39</v>
      </c>
      <c r="I37" s="2">
        <v>3</v>
      </c>
      <c r="J37" s="2">
        <v>1600</v>
      </c>
      <c r="K37" s="2">
        <f t="shared" si="0"/>
        <v>1710</v>
      </c>
      <c r="L37" s="2">
        <f t="shared" si="1"/>
        <v>110</v>
      </c>
      <c r="M37" s="2">
        <f t="shared" si="2"/>
        <v>1490</v>
      </c>
      <c r="N37" s="23"/>
    </row>
    <row r="38" spans="2:18" x14ac:dyDescent="0.3">
      <c r="B38" s="31" t="s">
        <v>166</v>
      </c>
      <c r="C38" s="67" t="s">
        <v>861</v>
      </c>
      <c r="D38" s="67" t="s">
        <v>167</v>
      </c>
      <c r="E38" s="60" t="s">
        <v>22</v>
      </c>
      <c r="F38" s="61">
        <v>44197</v>
      </c>
      <c r="G38" s="61">
        <v>44620</v>
      </c>
      <c r="H38" s="60" t="s">
        <v>35</v>
      </c>
      <c r="I38" s="24">
        <v>4</v>
      </c>
      <c r="J38" s="24">
        <v>1000</v>
      </c>
      <c r="K38" s="24">
        <f t="shared" si="0"/>
        <v>1110</v>
      </c>
      <c r="L38" s="24">
        <f t="shared" si="1"/>
        <v>110</v>
      </c>
      <c r="M38" s="24">
        <f t="shared" si="2"/>
        <v>890</v>
      </c>
      <c r="N38" s="25"/>
    </row>
    <row r="39" spans="2:18" x14ac:dyDescent="0.3">
      <c r="B39" s="32" t="s">
        <v>60</v>
      </c>
      <c r="C39" s="66" t="s">
        <v>861</v>
      </c>
      <c r="D39" s="66" t="s">
        <v>573</v>
      </c>
      <c r="E39" s="62" t="s">
        <v>22</v>
      </c>
      <c r="F39" s="63">
        <v>44197</v>
      </c>
      <c r="G39" s="63">
        <v>44620</v>
      </c>
      <c r="H39" s="62" t="s">
        <v>35</v>
      </c>
      <c r="I39" s="2">
        <v>3</v>
      </c>
      <c r="J39" s="2">
        <v>950</v>
      </c>
      <c r="K39" s="2">
        <f t="shared" si="0"/>
        <v>1060</v>
      </c>
      <c r="L39" s="2">
        <f t="shared" si="1"/>
        <v>110</v>
      </c>
      <c r="M39" s="2">
        <f t="shared" si="2"/>
        <v>840</v>
      </c>
      <c r="N39" s="23"/>
    </row>
    <row r="40" spans="2:18" x14ac:dyDescent="0.3">
      <c r="B40" s="144" t="s">
        <v>61</v>
      </c>
      <c r="C40" s="67" t="s">
        <v>861</v>
      </c>
      <c r="D40" s="67" t="s">
        <v>535</v>
      </c>
      <c r="E40" s="60" t="s">
        <v>22</v>
      </c>
      <c r="F40" s="61">
        <v>44197</v>
      </c>
      <c r="G40" s="61">
        <v>44620</v>
      </c>
      <c r="H40" s="60" t="s">
        <v>35</v>
      </c>
      <c r="I40" s="24">
        <v>3</v>
      </c>
      <c r="J40" s="24">
        <v>1050</v>
      </c>
      <c r="K40" s="24">
        <f t="shared" si="0"/>
        <v>1160</v>
      </c>
      <c r="L40" s="24">
        <f t="shared" si="1"/>
        <v>110</v>
      </c>
      <c r="M40" s="24">
        <f t="shared" si="2"/>
        <v>940</v>
      </c>
      <c r="N40" s="25"/>
    </row>
    <row r="41" spans="2:18" x14ac:dyDescent="0.3">
      <c r="B41" s="32" t="s">
        <v>62</v>
      </c>
      <c r="C41" s="66" t="s">
        <v>861</v>
      </c>
      <c r="D41" s="66" t="s">
        <v>579</v>
      </c>
      <c r="E41" s="62" t="s">
        <v>22</v>
      </c>
      <c r="F41" s="63">
        <v>44197</v>
      </c>
      <c r="G41" s="63">
        <v>44620</v>
      </c>
      <c r="H41" s="62" t="s">
        <v>35</v>
      </c>
      <c r="I41" s="2">
        <v>4</v>
      </c>
      <c r="J41" s="2">
        <v>1250</v>
      </c>
      <c r="K41" s="2">
        <f t="shared" si="0"/>
        <v>1360</v>
      </c>
      <c r="L41" s="2">
        <f t="shared" si="1"/>
        <v>110</v>
      </c>
      <c r="M41" s="2">
        <f t="shared" si="2"/>
        <v>1140</v>
      </c>
      <c r="N41" s="23"/>
    </row>
    <row r="42" spans="2:18" x14ac:dyDescent="0.3">
      <c r="B42" s="31" t="s">
        <v>208</v>
      </c>
      <c r="C42" s="67" t="s">
        <v>861</v>
      </c>
      <c r="D42" s="67" t="s">
        <v>587</v>
      </c>
      <c r="E42" s="60" t="s">
        <v>22</v>
      </c>
      <c r="F42" s="61">
        <v>44197</v>
      </c>
      <c r="G42" s="61">
        <v>44620</v>
      </c>
      <c r="H42" s="60" t="s">
        <v>207</v>
      </c>
      <c r="I42" s="24">
        <v>4</v>
      </c>
      <c r="J42" s="24">
        <v>880</v>
      </c>
      <c r="K42" s="24">
        <f t="shared" si="0"/>
        <v>990</v>
      </c>
      <c r="L42" s="24">
        <f t="shared" si="1"/>
        <v>110</v>
      </c>
      <c r="M42" s="24">
        <f t="shared" si="2"/>
        <v>770</v>
      </c>
      <c r="N42" s="25"/>
    </row>
    <row r="43" spans="2:18" x14ac:dyDescent="0.3">
      <c r="B43" s="32" t="s">
        <v>65</v>
      </c>
      <c r="C43" s="66" t="s">
        <v>861</v>
      </c>
      <c r="D43" s="66" t="s">
        <v>570</v>
      </c>
      <c r="E43" s="62" t="s">
        <v>22</v>
      </c>
      <c r="F43" s="63">
        <v>44197</v>
      </c>
      <c r="G43" s="63">
        <v>44620</v>
      </c>
      <c r="H43" s="62" t="s">
        <v>39</v>
      </c>
      <c r="I43" s="2">
        <v>3</v>
      </c>
      <c r="J43" s="2">
        <v>1200</v>
      </c>
      <c r="K43" s="2">
        <f t="shared" si="0"/>
        <v>1310</v>
      </c>
      <c r="L43" s="2">
        <f t="shared" si="1"/>
        <v>110</v>
      </c>
      <c r="M43" s="2">
        <f t="shared" si="2"/>
        <v>1090</v>
      </c>
      <c r="N43" s="23"/>
    </row>
    <row r="44" spans="2:18" x14ac:dyDescent="0.3">
      <c r="B44" s="31" t="s">
        <v>66</v>
      </c>
      <c r="C44" s="67" t="s">
        <v>861</v>
      </c>
      <c r="D44" s="67" t="s">
        <v>67</v>
      </c>
      <c r="E44" s="60" t="s">
        <v>22</v>
      </c>
      <c r="F44" s="61">
        <v>44197</v>
      </c>
      <c r="G44" s="61">
        <v>44620</v>
      </c>
      <c r="H44" s="60" t="s">
        <v>35</v>
      </c>
      <c r="I44" s="24">
        <v>3</v>
      </c>
      <c r="J44" s="24">
        <v>1300</v>
      </c>
      <c r="K44" s="24">
        <f t="shared" si="0"/>
        <v>1410</v>
      </c>
      <c r="L44" s="24">
        <f t="shared" si="1"/>
        <v>110</v>
      </c>
      <c r="M44" s="24">
        <f t="shared" si="2"/>
        <v>1190</v>
      </c>
      <c r="N44" s="25"/>
    </row>
    <row r="45" spans="2:18" x14ac:dyDescent="0.3">
      <c r="B45" s="32" t="s">
        <v>151</v>
      </c>
      <c r="C45" s="66" t="s">
        <v>861</v>
      </c>
      <c r="D45" s="66" t="s">
        <v>152</v>
      </c>
      <c r="E45" s="62" t="s">
        <v>22</v>
      </c>
      <c r="F45" s="63">
        <v>44197</v>
      </c>
      <c r="G45" s="63">
        <v>44620</v>
      </c>
      <c r="H45" s="62" t="s">
        <v>35</v>
      </c>
      <c r="I45" s="2">
        <v>3</v>
      </c>
      <c r="J45" s="2">
        <v>1130</v>
      </c>
      <c r="K45" s="2">
        <f t="shared" si="0"/>
        <v>1240</v>
      </c>
      <c r="L45" s="2">
        <f t="shared" si="1"/>
        <v>110</v>
      </c>
      <c r="M45" s="2">
        <f t="shared" si="2"/>
        <v>1020</v>
      </c>
      <c r="N45" s="23"/>
    </row>
    <row r="46" spans="2:18" x14ac:dyDescent="0.3">
      <c r="B46" s="31" t="s">
        <v>68</v>
      </c>
      <c r="C46" s="67" t="s">
        <v>861</v>
      </c>
      <c r="D46" s="67" t="s">
        <v>69</v>
      </c>
      <c r="E46" s="60" t="s">
        <v>22</v>
      </c>
      <c r="F46" s="61">
        <v>44197</v>
      </c>
      <c r="G46" s="61">
        <v>44620</v>
      </c>
      <c r="H46" s="60" t="s">
        <v>35</v>
      </c>
      <c r="I46" s="24"/>
      <c r="J46" s="24">
        <v>985</v>
      </c>
      <c r="K46" s="24">
        <f t="shared" si="0"/>
        <v>1095</v>
      </c>
      <c r="L46" s="24">
        <f t="shared" si="1"/>
        <v>110</v>
      </c>
      <c r="M46" s="24">
        <f t="shared" si="2"/>
        <v>875</v>
      </c>
      <c r="N46" s="25"/>
      <c r="O46" s="26"/>
    </row>
    <row r="47" spans="2:18" x14ac:dyDescent="0.3">
      <c r="B47" s="144" t="s">
        <v>70</v>
      </c>
      <c r="C47" s="66" t="s">
        <v>861</v>
      </c>
      <c r="D47" s="66" t="s">
        <v>572</v>
      </c>
      <c r="E47" s="62" t="s">
        <v>22</v>
      </c>
      <c r="F47" s="63">
        <v>44197</v>
      </c>
      <c r="G47" s="63">
        <v>44620</v>
      </c>
      <c r="H47" s="62" t="s">
        <v>35</v>
      </c>
      <c r="I47" s="2">
        <v>3</v>
      </c>
      <c r="J47" s="2">
        <v>1350</v>
      </c>
      <c r="K47" s="2">
        <f t="shared" si="0"/>
        <v>1460</v>
      </c>
      <c r="L47" s="2">
        <f t="shared" si="1"/>
        <v>110</v>
      </c>
      <c r="M47" s="2">
        <f t="shared" si="2"/>
        <v>1240</v>
      </c>
      <c r="N47" s="23"/>
    </row>
    <row r="48" spans="2:18" x14ac:dyDescent="0.3">
      <c r="B48" s="31" t="s">
        <v>72</v>
      </c>
      <c r="C48" s="67" t="s">
        <v>861</v>
      </c>
      <c r="D48" s="67" t="s">
        <v>372</v>
      </c>
      <c r="E48" s="60" t="s">
        <v>22</v>
      </c>
      <c r="F48" s="61">
        <v>44197</v>
      </c>
      <c r="G48" s="61">
        <v>44620</v>
      </c>
      <c r="H48" s="60" t="s">
        <v>35</v>
      </c>
      <c r="I48" s="24">
        <v>3</v>
      </c>
      <c r="J48" s="24">
        <v>1089</v>
      </c>
      <c r="K48" s="24">
        <f t="shared" si="0"/>
        <v>1199</v>
      </c>
      <c r="L48" s="24">
        <f t="shared" si="1"/>
        <v>110</v>
      </c>
      <c r="M48" s="24">
        <f t="shared" si="2"/>
        <v>979</v>
      </c>
      <c r="N48" s="25"/>
    </row>
    <row r="49" spans="2:15" x14ac:dyDescent="0.3">
      <c r="B49" s="32" t="s">
        <v>74</v>
      </c>
      <c r="C49" s="66" t="s">
        <v>861</v>
      </c>
      <c r="D49" s="66" t="s">
        <v>371</v>
      </c>
      <c r="E49" s="62" t="s">
        <v>22</v>
      </c>
      <c r="F49" s="63">
        <v>44197</v>
      </c>
      <c r="G49" s="63">
        <v>44620</v>
      </c>
      <c r="H49" s="62" t="s">
        <v>35</v>
      </c>
      <c r="I49" s="2">
        <v>4</v>
      </c>
      <c r="J49" s="2">
        <v>950</v>
      </c>
      <c r="K49" s="2">
        <f t="shared" si="0"/>
        <v>1060</v>
      </c>
      <c r="L49" s="2">
        <f t="shared" si="1"/>
        <v>110</v>
      </c>
      <c r="M49" s="2">
        <f t="shared" si="2"/>
        <v>840</v>
      </c>
      <c r="N49" s="23"/>
    </row>
    <row r="50" spans="2:15" x14ac:dyDescent="0.3">
      <c r="B50" s="144" t="s">
        <v>76</v>
      </c>
      <c r="C50" s="67" t="s">
        <v>861</v>
      </c>
      <c r="D50" s="67" t="s">
        <v>883</v>
      </c>
      <c r="E50" s="60" t="s">
        <v>22</v>
      </c>
      <c r="F50" s="61">
        <v>44197</v>
      </c>
      <c r="G50" s="61">
        <v>44620</v>
      </c>
      <c r="H50" s="60" t="s">
        <v>35</v>
      </c>
      <c r="I50" s="24">
        <v>3</v>
      </c>
      <c r="J50" s="24">
        <v>1719</v>
      </c>
      <c r="K50" s="24">
        <f t="shared" si="0"/>
        <v>1829</v>
      </c>
      <c r="L50" s="24">
        <f t="shared" si="1"/>
        <v>110</v>
      </c>
      <c r="M50" s="24">
        <f t="shared" si="2"/>
        <v>1609</v>
      </c>
      <c r="N50" s="25"/>
    </row>
    <row r="51" spans="2:15" x14ac:dyDescent="0.3">
      <c r="B51" s="32" t="s">
        <v>77</v>
      </c>
      <c r="C51" s="66" t="s">
        <v>861</v>
      </c>
      <c r="D51" s="66" t="s">
        <v>534</v>
      </c>
      <c r="E51" s="62" t="s">
        <v>22</v>
      </c>
      <c r="F51" s="63">
        <v>44197</v>
      </c>
      <c r="G51" s="63">
        <v>44620</v>
      </c>
      <c r="H51" s="62" t="s">
        <v>35</v>
      </c>
      <c r="I51" s="2">
        <v>4</v>
      </c>
      <c r="J51" s="2">
        <v>1050</v>
      </c>
      <c r="K51" s="2">
        <f t="shared" si="0"/>
        <v>1160</v>
      </c>
      <c r="L51" s="2">
        <f t="shared" si="1"/>
        <v>110</v>
      </c>
      <c r="M51" s="2">
        <f t="shared" si="2"/>
        <v>940</v>
      </c>
      <c r="N51" s="23"/>
    </row>
    <row r="52" spans="2:15" x14ac:dyDescent="0.3">
      <c r="B52" s="31" t="s">
        <v>79</v>
      </c>
      <c r="C52" s="67" t="s">
        <v>861</v>
      </c>
      <c r="D52" s="67" t="s">
        <v>376</v>
      </c>
      <c r="E52" s="60" t="s">
        <v>22</v>
      </c>
      <c r="F52" s="61">
        <v>44197</v>
      </c>
      <c r="G52" s="61">
        <v>44620</v>
      </c>
      <c r="H52" s="60" t="s">
        <v>35</v>
      </c>
      <c r="I52" s="24">
        <v>3</v>
      </c>
      <c r="J52" s="24">
        <v>1299</v>
      </c>
      <c r="K52" s="24">
        <f t="shared" si="0"/>
        <v>1409</v>
      </c>
      <c r="L52" s="24">
        <f t="shared" si="1"/>
        <v>110</v>
      </c>
      <c r="M52" s="24">
        <f t="shared" si="2"/>
        <v>1189</v>
      </c>
      <c r="N52" s="25"/>
      <c r="O52" s="69"/>
    </row>
    <row r="53" spans="2:15" x14ac:dyDescent="0.3">
      <c r="B53" s="32" t="s">
        <v>81</v>
      </c>
      <c r="C53" s="66" t="s">
        <v>861</v>
      </c>
      <c r="D53" s="66" t="s">
        <v>537</v>
      </c>
      <c r="E53" s="62" t="s">
        <v>22</v>
      </c>
      <c r="F53" s="63">
        <v>44197</v>
      </c>
      <c r="G53" s="63">
        <v>44620</v>
      </c>
      <c r="H53" s="62" t="s">
        <v>39</v>
      </c>
      <c r="I53" s="2">
        <v>3</v>
      </c>
      <c r="J53" s="2">
        <v>1300</v>
      </c>
      <c r="K53" s="2">
        <f t="shared" si="0"/>
        <v>1410</v>
      </c>
      <c r="L53" s="2">
        <f t="shared" si="1"/>
        <v>110</v>
      </c>
      <c r="M53" s="2">
        <f t="shared" si="2"/>
        <v>1190</v>
      </c>
      <c r="N53" s="23"/>
    </row>
    <row r="54" spans="2:15" x14ac:dyDescent="0.3">
      <c r="B54" s="31" t="s">
        <v>84</v>
      </c>
      <c r="C54" s="67" t="s">
        <v>861</v>
      </c>
      <c r="D54" s="67" t="s">
        <v>85</v>
      </c>
      <c r="E54" s="60" t="s">
        <v>22</v>
      </c>
      <c r="F54" s="61">
        <v>44197</v>
      </c>
      <c r="G54" s="61">
        <v>44620</v>
      </c>
      <c r="H54" s="60" t="s">
        <v>35</v>
      </c>
      <c r="I54" s="24">
        <v>3</v>
      </c>
      <c r="J54" s="24">
        <v>1150</v>
      </c>
      <c r="K54" s="24">
        <f t="shared" si="0"/>
        <v>1260</v>
      </c>
      <c r="L54" s="24">
        <f t="shared" si="1"/>
        <v>110</v>
      </c>
      <c r="M54" s="24">
        <f t="shared" si="2"/>
        <v>1040</v>
      </c>
      <c r="N54" s="25"/>
    </row>
    <row r="55" spans="2:15" x14ac:dyDescent="0.3">
      <c r="B55" s="32" t="s">
        <v>86</v>
      </c>
      <c r="C55" s="66" t="s">
        <v>861</v>
      </c>
      <c r="D55" s="66" t="s">
        <v>583</v>
      </c>
      <c r="E55" s="62" t="s">
        <v>22</v>
      </c>
      <c r="F55" s="63">
        <v>44197</v>
      </c>
      <c r="G55" s="63">
        <v>44620</v>
      </c>
      <c r="H55" s="62" t="s">
        <v>35</v>
      </c>
      <c r="I55" s="2">
        <v>4</v>
      </c>
      <c r="J55" s="2">
        <v>1170</v>
      </c>
      <c r="K55" s="2">
        <f t="shared" si="0"/>
        <v>1280</v>
      </c>
      <c r="L55" s="2">
        <f t="shared" si="1"/>
        <v>110</v>
      </c>
      <c r="M55" s="2">
        <f t="shared" si="2"/>
        <v>1060</v>
      </c>
      <c r="N55" s="23"/>
    </row>
    <row r="56" spans="2:15" x14ac:dyDescent="0.3">
      <c r="B56" s="31" t="s">
        <v>347</v>
      </c>
      <c r="C56" s="67" t="s">
        <v>861</v>
      </c>
      <c r="D56" s="67" t="s">
        <v>348</v>
      </c>
      <c r="E56" s="60" t="s">
        <v>22</v>
      </c>
      <c r="F56" s="61">
        <v>44197</v>
      </c>
      <c r="G56" s="61">
        <v>44620</v>
      </c>
      <c r="H56" s="60" t="s">
        <v>35</v>
      </c>
      <c r="I56" s="24">
        <v>3</v>
      </c>
      <c r="J56" s="24">
        <v>1000</v>
      </c>
      <c r="K56" s="24">
        <f t="shared" si="0"/>
        <v>1110</v>
      </c>
      <c r="L56" s="24">
        <f t="shared" si="1"/>
        <v>110</v>
      </c>
      <c r="M56" s="24">
        <f t="shared" si="2"/>
        <v>890</v>
      </c>
      <c r="N56" s="25"/>
    </row>
    <row r="57" spans="2:15" x14ac:dyDescent="0.3">
      <c r="B57" s="32" t="s">
        <v>88</v>
      </c>
      <c r="C57" s="66" t="s">
        <v>861</v>
      </c>
      <c r="D57" s="66" t="s">
        <v>588</v>
      </c>
      <c r="E57" s="62" t="s">
        <v>22</v>
      </c>
      <c r="F57" s="63">
        <v>44197</v>
      </c>
      <c r="G57" s="63">
        <v>44620</v>
      </c>
      <c r="H57" s="62" t="s">
        <v>35</v>
      </c>
      <c r="I57" s="2">
        <v>3</v>
      </c>
      <c r="J57" s="2">
        <v>1200</v>
      </c>
      <c r="K57" s="2">
        <f t="shared" si="0"/>
        <v>1310</v>
      </c>
      <c r="L57" s="2">
        <f t="shared" si="1"/>
        <v>110</v>
      </c>
      <c r="M57" s="2">
        <f t="shared" si="2"/>
        <v>1090</v>
      </c>
      <c r="N57" s="23"/>
    </row>
    <row r="58" spans="2:15" x14ac:dyDescent="0.3">
      <c r="B58" s="144" t="s">
        <v>344</v>
      </c>
      <c r="C58" s="67" t="s">
        <v>861</v>
      </c>
      <c r="D58" s="67" t="s">
        <v>590</v>
      </c>
      <c r="E58" s="60" t="s">
        <v>22</v>
      </c>
      <c r="F58" s="61">
        <v>44197</v>
      </c>
      <c r="G58" s="61">
        <v>44620</v>
      </c>
      <c r="H58" s="60" t="s">
        <v>35</v>
      </c>
      <c r="I58" s="24">
        <v>3</v>
      </c>
      <c r="J58" s="24">
        <v>900</v>
      </c>
      <c r="K58" s="24">
        <f t="shared" si="0"/>
        <v>1010</v>
      </c>
      <c r="L58" s="24">
        <f t="shared" si="1"/>
        <v>110</v>
      </c>
      <c r="M58" s="24">
        <f t="shared" si="2"/>
        <v>790</v>
      </c>
      <c r="N58" s="25"/>
    </row>
    <row r="59" spans="2:15" x14ac:dyDescent="0.3">
      <c r="B59" s="32" t="s">
        <v>89</v>
      </c>
      <c r="C59" s="66" t="s">
        <v>861</v>
      </c>
      <c r="D59" s="66" t="s">
        <v>884</v>
      </c>
      <c r="E59" s="62" t="s">
        <v>22</v>
      </c>
      <c r="F59" s="63">
        <v>44197</v>
      </c>
      <c r="G59" s="63">
        <v>44620</v>
      </c>
      <c r="H59" s="62" t="s">
        <v>35</v>
      </c>
      <c r="I59" s="2">
        <v>3</v>
      </c>
      <c r="J59" s="2">
        <v>1149</v>
      </c>
      <c r="K59" s="2">
        <f t="shared" si="0"/>
        <v>1259</v>
      </c>
      <c r="L59" s="2">
        <f t="shared" si="1"/>
        <v>110</v>
      </c>
      <c r="M59" s="2">
        <f t="shared" si="2"/>
        <v>1039</v>
      </c>
      <c r="N59" s="23"/>
    </row>
    <row r="60" spans="2:15" x14ac:dyDescent="0.3">
      <c r="B60" s="31" t="s">
        <v>91</v>
      </c>
      <c r="C60" s="67" t="s">
        <v>861</v>
      </c>
      <c r="D60" s="67" t="s">
        <v>92</v>
      </c>
      <c r="E60" s="60" t="s">
        <v>22</v>
      </c>
      <c r="F60" s="61">
        <v>44197</v>
      </c>
      <c r="G60" s="61">
        <v>44620</v>
      </c>
      <c r="H60" s="60" t="s">
        <v>35</v>
      </c>
      <c r="I60" s="24">
        <v>3</v>
      </c>
      <c r="J60" s="24">
        <v>1350</v>
      </c>
      <c r="K60" s="24">
        <f t="shared" si="0"/>
        <v>1460</v>
      </c>
      <c r="L60" s="24">
        <f t="shared" si="1"/>
        <v>110</v>
      </c>
      <c r="M60" s="24">
        <f t="shared" si="2"/>
        <v>1240</v>
      </c>
      <c r="N60" s="25"/>
    </row>
    <row r="61" spans="2:15" x14ac:dyDescent="0.3">
      <c r="B61" s="32" t="s">
        <v>93</v>
      </c>
      <c r="C61" s="66" t="s">
        <v>861</v>
      </c>
      <c r="D61" s="66" t="s">
        <v>596</v>
      </c>
      <c r="E61" s="62" t="s">
        <v>22</v>
      </c>
      <c r="F61" s="63">
        <v>44197</v>
      </c>
      <c r="G61" s="63">
        <v>44620</v>
      </c>
      <c r="H61" s="62" t="s">
        <v>35</v>
      </c>
      <c r="I61" s="2">
        <v>4</v>
      </c>
      <c r="J61" s="2">
        <v>1000</v>
      </c>
      <c r="K61" s="2">
        <f t="shared" si="0"/>
        <v>1110</v>
      </c>
      <c r="L61" s="2">
        <f t="shared" si="1"/>
        <v>110</v>
      </c>
      <c r="M61" s="2">
        <f t="shared" si="2"/>
        <v>890</v>
      </c>
      <c r="N61" s="23"/>
    </row>
    <row r="62" spans="2:15" x14ac:dyDescent="0.3">
      <c r="B62" s="31" t="s">
        <v>94</v>
      </c>
      <c r="C62" s="67" t="s">
        <v>861</v>
      </c>
      <c r="D62" s="67" t="s">
        <v>601</v>
      </c>
      <c r="E62" s="60" t="s">
        <v>22</v>
      </c>
      <c r="F62" s="61">
        <v>44197</v>
      </c>
      <c r="G62" s="61">
        <v>44620</v>
      </c>
      <c r="H62" s="60" t="s">
        <v>35</v>
      </c>
      <c r="I62" s="24">
        <v>4</v>
      </c>
      <c r="J62" s="24">
        <v>1160</v>
      </c>
      <c r="K62" s="24">
        <f t="shared" si="0"/>
        <v>1270</v>
      </c>
      <c r="L62" s="24">
        <f t="shared" si="1"/>
        <v>110</v>
      </c>
      <c r="M62" s="24">
        <f t="shared" si="2"/>
        <v>1050</v>
      </c>
      <c r="N62" s="56" t="s">
        <v>895</v>
      </c>
    </row>
    <row r="63" spans="2:15" x14ac:dyDescent="0.3">
      <c r="B63" s="32" t="s">
        <v>95</v>
      </c>
      <c r="C63" s="66" t="s">
        <v>861</v>
      </c>
      <c r="D63" s="66" t="s">
        <v>96</v>
      </c>
      <c r="E63" s="62" t="s">
        <v>22</v>
      </c>
      <c r="F63" s="63">
        <v>44197</v>
      </c>
      <c r="G63" s="63">
        <v>44620</v>
      </c>
      <c r="H63" s="62" t="s">
        <v>35</v>
      </c>
      <c r="I63" s="2">
        <v>3</v>
      </c>
      <c r="J63" s="2">
        <v>1200</v>
      </c>
      <c r="K63" s="2">
        <f t="shared" si="0"/>
        <v>1310</v>
      </c>
      <c r="L63" s="2">
        <f t="shared" si="1"/>
        <v>110</v>
      </c>
      <c r="M63" s="2">
        <f t="shared" si="2"/>
        <v>1090</v>
      </c>
      <c r="N63" s="23"/>
    </row>
    <row r="64" spans="2:15" x14ac:dyDescent="0.3">
      <c r="B64" s="144" t="s">
        <v>161</v>
      </c>
      <c r="C64" s="67" t="s">
        <v>861</v>
      </c>
      <c r="D64" s="67" t="s">
        <v>162</v>
      </c>
      <c r="E64" s="60" t="s">
        <v>22</v>
      </c>
      <c r="F64" s="61">
        <v>44197</v>
      </c>
      <c r="G64" s="61">
        <v>44620</v>
      </c>
      <c r="H64" s="60" t="s">
        <v>931</v>
      </c>
      <c r="I64" s="24">
        <v>3</v>
      </c>
      <c r="J64" s="24">
        <v>1000</v>
      </c>
      <c r="K64" s="24">
        <f t="shared" si="0"/>
        <v>1110</v>
      </c>
      <c r="L64" s="24">
        <f t="shared" si="1"/>
        <v>110</v>
      </c>
      <c r="M64" s="24">
        <f t="shared" si="2"/>
        <v>890</v>
      </c>
      <c r="N64" s="25"/>
    </row>
    <row r="65" spans="2:18" x14ac:dyDescent="0.3">
      <c r="B65" s="144" t="s">
        <v>161</v>
      </c>
      <c r="C65" s="67" t="s">
        <v>861</v>
      </c>
      <c r="D65" s="67" t="s">
        <v>162</v>
      </c>
      <c r="E65" s="60" t="s">
        <v>22</v>
      </c>
      <c r="F65" s="61">
        <v>44197</v>
      </c>
      <c r="G65" s="61">
        <v>44620</v>
      </c>
      <c r="H65" s="60" t="s">
        <v>932</v>
      </c>
      <c r="I65" s="24">
        <v>3</v>
      </c>
      <c r="J65" s="24">
        <v>1350</v>
      </c>
      <c r="K65" s="24">
        <f t="shared" si="0"/>
        <v>1460</v>
      </c>
      <c r="L65" s="24">
        <f t="shared" si="1"/>
        <v>110</v>
      </c>
      <c r="M65" s="24">
        <f t="shared" si="2"/>
        <v>1240</v>
      </c>
      <c r="N65" s="25"/>
      <c r="O65" s="26"/>
      <c r="Q65" s="27"/>
      <c r="R65" s="26"/>
    </row>
    <row r="66" spans="2:18" x14ac:dyDescent="0.3">
      <c r="B66" s="32" t="s">
        <v>171</v>
      </c>
      <c r="C66" s="66" t="s">
        <v>861</v>
      </c>
      <c r="D66" s="66" t="s">
        <v>606</v>
      </c>
      <c r="E66" s="62" t="s">
        <v>22</v>
      </c>
      <c r="F66" s="63">
        <v>44197</v>
      </c>
      <c r="G66" s="63">
        <v>44620</v>
      </c>
      <c r="H66" s="62" t="s">
        <v>35</v>
      </c>
      <c r="I66" s="2">
        <v>3</v>
      </c>
      <c r="J66" s="2">
        <v>1100</v>
      </c>
      <c r="K66" s="2">
        <f t="shared" si="0"/>
        <v>1210</v>
      </c>
      <c r="L66" s="2">
        <f t="shared" si="1"/>
        <v>110</v>
      </c>
      <c r="M66" s="2">
        <f t="shared" si="2"/>
        <v>990</v>
      </c>
      <c r="N66" s="23"/>
    </row>
    <row r="67" spans="2:18" x14ac:dyDescent="0.3">
      <c r="B67" s="31" t="s">
        <v>82</v>
      </c>
      <c r="C67" s="67" t="s">
        <v>861</v>
      </c>
      <c r="D67" s="67" t="s">
        <v>83</v>
      </c>
      <c r="E67" s="60" t="s">
        <v>22</v>
      </c>
      <c r="F67" s="61">
        <v>44197</v>
      </c>
      <c r="G67" s="61">
        <v>44620</v>
      </c>
      <c r="H67" s="60" t="s">
        <v>35</v>
      </c>
      <c r="I67" s="24">
        <v>3</v>
      </c>
      <c r="J67" s="24">
        <v>1250</v>
      </c>
      <c r="K67" s="24">
        <f t="shared" si="0"/>
        <v>1360</v>
      </c>
      <c r="L67" s="24">
        <f t="shared" si="1"/>
        <v>110</v>
      </c>
      <c r="M67" s="24">
        <f t="shared" si="2"/>
        <v>1140</v>
      </c>
      <c r="N67" s="25"/>
    </row>
    <row r="68" spans="2:18" x14ac:dyDescent="0.3">
      <c r="B68" s="144" t="s">
        <v>97</v>
      </c>
      <c r="C68" s="66" t="s">
        <v>861</v>
      </c>
      <c r="D68" s="66" t="s">
        <v>98</v>
      </c>
      <c r="E68" s="62" t="s">
        <v>22</v>
      </c>
      <c r="F68" s="63">
        <v>44197</v>
      </c>
      <c r="G68" s="63">
        <v>44620</v>
      </c>
      <c r="H68" s="62" t="s">
        <v>931</v>
      </c>
      <c r="I68" s="2">
        <v>3</v>
      </c>
      <c r="J68" s="2">
        <v>950</v>
      </c>
      <c r="K68" s="2">
        <f t="shared" si="0"/>
        <v>1060</v>
      </c>
      <c r="L68" s="2">
        <f t="shared" si="1"/>
        <v>110</v>
      </c>
      <c r="M68" s="2">
        <f t="shared" si="2"/>
        <v>840</v>
      </c>
      <c r="N68" s="23"/>
    </row>
    <row r="69" spans="2:18" x14ac:dyDescent="0.3">
      <c r="B69" s="144" t="s">
        <v>97</v>
      </c>
      <c r="C69" s="66" t="s">
        <v>861</v>
      </c>
      <c r="D69" s="66" t="s">
        <v>98</v>
      </c>
      <c r="E69" s="62" t="s">
        <v>22</v>
      </c>
      <c r="F69" s="63">
        <v>44197</v>
      </c>
      <c r="G69" s="63">
        <v>44620</v>
      </c>
      <c r="H69" s="62" t="s">
        <v>932</v>
      </c>
      <c r="I69" s="2">
        <v>3</v>
      </c>
      <c r="J69" s="2">
        <v>1150</v>
      </c>
      <c r="K69" s="2">
        <f t="shared" ref="K69:K129" si="3">J69+L69</f>
        <v>1260</v>
      </c>
      <c r="L69" s="2">
        <f t="shared" ref="L69:L129" si="4">IF(C69="AQ",205,IF(C69="FAG",170,IF(C69="FA",143,IF(C69="FI",110,IF(C69="G",134,0)))))</f>
        <v>110</v>
      </c>
      <c r="M69" s="2">
        <f t="shared" ref="M69:M129" si="5">J69-L69</f>
        <v>1040</v>
      </c>
      <c r="N69" s="23"/>
    </row>
    <row r="70" spans="2:18" x14ac:dyDescent="0.3">
      <c r="B70" s="144" t="s">
        <v>99</v>
      </c>
      <c r="C70" s="67" t="s">
        <v>861</v>
      </c>
      <c r="D70" s="67" t="s">
        <v>603</v>
      </c>
      <c r="E70" s="60" t="s">
        <v>22</v>
      </c>
      <c r="F70" s="61">
        <v>44197</v>
      </c>
      <c r="G70" s="61">
        <v>44620</v>
      </c>
      <c r="H70" s="60" t="s">
        <v>35</v>
      </c>
      <c r="I70" s="24">
        <v>3</v>
      </c>
      <c r="J70" s="24">
        <v>1250</v>
      </c>
      <c r="K70" s="24">
        <f t="shared" si="3"/>
        <v>1360</v>
      </c>
      <c r="L70" s="24">
        <f t="shared" si="4"/>
        <v>110</v>
      </c>
      <c r="M70" s="24">
        <f t="shared" si="5"/>
        <v>1140</v>
      </c>
      <c r="N70" s="25"/>
    </row>
    <row r="71" spans="2:18" x14ac:dyDescent="0.3">
      <c r="B71" s="32" t="s">
        <v>100</v>
      </c>
      <c r="C71" s="66" t="s">
        <v>861</v>
      </c>
      <c r="D71" s="66" t="s">
        <v>101</v>
      </c>
      <c r="E71" s="62" t="s">
        <v>22</v>
      </c>
      <c r="F71" s="63">
        <v>44197</v>
      </c>
      <c r="G71" s="63">
        <v>44620</v>
      </c>
      <c r="H71" s="62" t="s">
        <v>35</v>
      </c>
      <c r="I71" s="2">
        <v>3</v>
      </c>
      <c r="J71" s="2">
        <v>1190</v>
      </c>
      <c r="K71" s="2">
        <f t="shared" si="3"/>
        <v>1300</v>
      </c>
      <c r="L71" s="2">
        <f t="shared" si="4"/>
        <v>110</v>
      </c>
      <c r="M71" s="2">
        <f t="shared" si="5"/>
        <v>1080</v>
      </c>
      <c r="N71" s="23"/>
    </row>
    <row r="72" spans="2:18" x14ac:dyDescent="0.3">
      <c r="B72" s="144" t="s">
        <v>102</v>
      </c>
      <c r="C72" s="67" t="s">
        <v>861</v>
      </c>
      <c r="D72" s="67" t="s">
        <v>103</v>
      </c>
      <c r="E72" s="60" t="s">
        <v>22</v>
      </c>
      <c r="F72" s="61">
        <v>44197</v>
      </c>
      <c r="G72" s="61">
        <v>44620</v>
      </c>
      <c r="H72" s="60" t="s">
        <v>35</v>
      </c>
      <c r="I72" s="24">
        <v>3</v>
      </c>
      <c r="J72" s="24">
        <v>1150</v>
      </c>
      <c r="K72" s="24">
        <f t="shared" si="3"/>
        <v>1260</v>
      </c>
      <c r="L72" s="24">
        <f t="shared" si="4"/>
        <v>110</v>
      </c>
      <c r="M72" s="24">
        <f t="shared" si="5"/>
        <v>1040</v>
      </c>
      <c r="N72" s="25"/>
      <c r="O72" s="26"/>
      <c r="Q72" s="27"/>
      <c r="R72" s="26"/>
    </row>
    <row r="73" spans="2:18" x14ac:dyDescent="0.3">
      <c r="B73" s="32" t="s">
        <v>104</v>
      </c>
      <c r="C73" s="66" t="s">
        <v>861</v>
      </c>
      <c r="D73" s="66" t="s">
        <v>105</v>
      </c>
      <c r="E73" s="62" t="s">
        <v>22</v>
      </c>
      <c r="F73" s="63">
        <v>44197</v>
      </c>
      <c r="G73" s="63">
        <v>44620</v>
      </c>
      <c r="H73" s="62" t="s">
        <v>35</v>
      </c>
      <c r="I73" s="2">
        <v>3</v>
      </c>
      <c r="J73" s="2">
        <v>900</v>
      </c>
      <c r="K73" s="2">
        <f t="shared" si="3"/>
        <v>1010</v>
      </c>
      <c r="L73" s="2">
        <f t="shared" si="4"/>
        <v>110</v>
      </c>
      <c r="M73" s="2">
        <f t="shared" si="5"/>
        <v>790</v>
      </c>
      <c r="N73" s="23"/>
      <c r="O73" s="26"/>
      <c r="Q73" s="27"/>
      <c r="R73" s="26"/>
    </row>
    <row r="74" spans="2:18" x14ac:dyDescent="0.3">
      <c r="B74" s="144" t="s">
        <v>106</v>
      </c>
      <c r="C74" s="67" t="s">
        <v>861</v>
      </c>
      <c r="D74" s="67" t="s">
        <v>107</v>
      </c>
      <c r="E74" s="60" t="s">
        <v>22</v>
      </c>
      <c r="F74" s="61">
        <v>44197</v>
      </c>
      <c r="G74" s="61">
        <v>44620</v>
      </c>
      <c r="H74" s="60" t="s">
        <v>35</v>
      </c>
      <c r="I74" s="24">
        <v>3</v>
      </c>
      <c r="J74" s="24">
        <v>1300</v>
      </c>
      <c r="K74" s="24">
        <f t="shared" si="3"/>
        <v>1410</v>
      </c>
      <c r="L74" s="24">
        <f t="shared" si="4"/>
        <v>110</v>
      </c>
      <c r="M74" s="24">
        <f t="shared" si="5"/>
        <v>1190</v>
      </c>
      <c r="N74" s="25"/>
      <c r="O74" s="26"/>
      <c r="Q74" s="27"/>
      <c r="R74" s="26"/>
    </row>
    <row r="75" spans="2:18" x14ac:dyDescent="0.3">
      <c r="B75" s="32" t="s">
        <v>108</v>
      </c>
      <c r="C75" s="66" t="s">
        <v>861</v>
      </c>
      <c r="D75" s="66" t="s">
        <v>109</v>
      </c>
      <c r="E75" s="62" t="s">
        <v>22</v>
      </c>
      <c r="F75" s="63">
        <v>44197</v>
      </c>
      <c r="G75" s="63">
        <v>44620</v>
      </c>
      <c r="H75" s="62" t="s">
        <v>35</v>
      </c>
      <c r="I75" s="2">
        <v>4</v>
      </c>
      <c r="J75" s="2">
        <v>950</v>
      </c>
      <c r="K75" s="2">
        <f t="shared" si="3"/>
        <v>1060</v>
      </c>
      <c r="L75" s="2">
        <f t="shared" si="4"/>
        <v>110</v>
      </c>
      <c r="M75" s="2">
        <f t="shared" si="5"/>
        <v>840</v>
      </c>
      <c r="N75" s="23"/>
      <c r="O75" s="26"/>
      <c r="Q75" s="27"/>
      <c r="R75" s="26"/>
    </row>
    <row r="76" spans="2:18" x14ac:dyDescent="0.3">
      <c r="B76" s="31" t="s">
        <v>110</v>
      </c>
      <c r="C76" s="67" t="s">
        <v>861</v>
      </c>
      <c r="D76" s="67" t="s">
        <v>111</v>
      </c>
      <c r="E76" s="60" t="s">
        <v>22</v>
      </c>
      <c r="F76" s="61">
        <v>44197</v>
      </c>
      <c r="G76" s="61">
        <v>44620</v>
      </c>
      <c r="H76" s="60" t="s">
        <v>35</v>
      </c>
      <c r="I76" s="24">
        <v>3</v>
      </c>
      <c r="J76" s="24">
        <v>1000</v>
      </c>
      <c r="K76" s="24">
        <f t="shared" si="3"/>
        <v>1110</v>
      </c>
      <c r="L76" s="24">
        <f t="shared" si="4"/>
        <v>110</v>
      </c>
      <c r="M76" s="24">
        <f t="shared" si="5"/>
        <v>890</v>
      </c>
      <c r="N76" s="25" t="s">
        <v>897</v>
      </c>
      <c r="O76" s="26"/>
      <c r="Q76" s="27"/>
      <c r="R76" s="26"/>
    </row>
    <row r="77" spans="2:18" x14ac:dyDescent="0.3">
      <c r="B77" s="32" t="s">
        <v>112</v>
      </c>
      <c r="C77" s="66" t="s">
        <v>861</v>
      </c>
      <c r="D77" s="66" t="s">
        <v>113</v>
      </c>
      <c r="E77" s="62" t="s">
        <v>22</v>
      </c>
      <c r="F77" s="63">
        <v>44197</v>
      </c>
      <c r="G77" s="63">
        <v>44620</v>
      </c>
      <c r="H77" s="62" t="s">
        <v>35</v>
      </c>
      <c r="I77" s="2">
        <v>4</v>
      </c>
      <c r="J77" s="2">
        <v>1000</v>
      </c>
      <c r="K77" s="2">
        <f t="shared" si="3"/>
        <v>1110</v>
      </c>
      <c r="L77" s="2">
        <f t="shared" si="4"/>
        <v>110</v>
      </c>
      <c r="M77" s="2">
        <f t="shared" si="5"/>
        <v>890</v>
      </c>
      <c r="N77" s="23"/>
    </row>
    <row r="78" spans="2:18" x14ac:dyDescent="0.3">
      <c r="B78" s="31" t="s">
        <v>159</v>
      </c>
      <c r="C78" s="67" t="s">
        <v>861</v>
      </c>
      <c r="D78" s="67" t="s">
        <v>742</v>
      </c>
      <c r="E78" s="60" t="s">
        <v>22</v>
      </c>
      <c r="F78" s="61">
        <v>44197</v>
      </c>
      <c r="G78" s="61">
        <v>44620</v>
      </c>
      <c r="H78" s="60" t="s">
        <v>207</v>
      </c>
      <c r="I78" s="24">
        <v>4</v>
      </c>
      <c r="J78" s="24">
        <v>1200</v>
      </c>
      <c r="K78" s="24">
        <f t="shared" si="3"/>
        <v>1310</v>
      </c>
      <c r="L78" s="24">
        <f t="shared" si="4"/>
        <v>110</v>
      </c>
      <c r="M78" s="24">
        <f t="shared" si="5"/>
        <v>1090</v>
      </c>
      <c r="N78" s="25"/>
    </row>
    <row r="79" spans="2:18" x14ac:dyDescent="0.3">
      <c r="B79" s="32" t="s">
        <v>114</v>
      </c>
      <c r="C79" s="66" t="s">
        <v>861</v>
      </c>
      <c r="D79" s="66" t="s">
        <v>115</v>
      </c>
      <c r="E79" s="62" t="s">
        <v>22</v>
      </c>
      <c r="F79" s="63">
        <v>44197</v>
      </c>
      <c r="G79" s="63">
        <v>44620</v>
      </c>
      <c r="H79" s="62" t="s">
        <v>35</v>
      </c>
      <c r="I79" s="2">
        <v>4</v>
      </c>
      <c r="J79" s="2">
        <v>980</v>
      </c>
      <c r="K79" s="2">
        <f t="shared" si="3"/>
        <v>1090</v>
      </c>
      <c r="L79" s="2">
        <f t="shared" si="4"/>
        <v>110</v>
      </c>
      <c r="M79" s="2">
        <f t="shared" si="5"/>
        <v>870</v>
      </c>
      <c r="N79" s="23"/>
    </row>
    <row r="80" spans="2:18" x14ac:dyDescent="0.3">
      <c r="B80" s="31" t="s">
        <v>116</v>
      </c>
      <c r="C80" s="67" t="s">
        <v>861</v>
      </c>
      <c r="D80" s="67" t="s">
        <v>117</v>
      </c>
      <c r="E80" s="60" t="s">
        <v>22</v>
      </c>
      <c r="F80" s="61">
        <v>44197</v>
      </c>
      <c r="G80" s="61">
        <v>44620</v>
      </c>
      <c r="H80" s="60" t="s">
        <v>35</v>
      </c>
      <c r="I80" s="24">
        <v>3</v>
      </c>
      <c r="J80" s="24">
        <v>900</v>
      </c>
      <c r="K80" s="24">
        <f t="shared" si="3"/>
        <v>1010</v>
      </c>
      <c r="L80" s="24">
        <f t="shared" si="4"/>
        <v>110</v>
      </c>
      <c r="M80" s="24">
        <f t="shared" si="5"/>
        <v>790</v>
      </c>
      <c r="N80" s="54" t="s">
        <v>892</v>
      </c>
    </row>
    <row r="81" spans="2:18" x14ac:dyDescent="0.3">
      <c r="B81" s="32" t="s">
        <v>118</v>
      </c>
      <c r="C81" s="66" t="s">
        <v>861</v>
      </c>
      <c r="D81" s="66" t="s">
        <v>613</v>
      </c>
      <c r="E81" s="62" t="s">
        <v>22</v>
      </c>
      <c r="F81" s="63">
        <v>44197</v>
      </c>
      <c r="G81" s="63">
        <v>44620</v>
      </c>
      <c r="H81" s="62" t="s">
        <v>35</v>
      </c>
      <c r="I81" s="2">
        <v>3</v>
      </c>
      <c r="J81" s="2">
        <v>950</v>
      </c>
      <c r="K81" s="2">
        <f t="shared" si="3"/>
        <v>1060</v>
      </c>
      <c r="L81" s="2">
        <f t="shared" si="4"/>
        <v>110</v>
      </c>
      <c r="M81" s="2">
        <f t="shared" si="5"/>
        <v>840</v>
      </c>
      <c r="N81" s="55" t="s">
        <v>892</v>
      </c>
    </row>
    <row r="82" spans="2:18" x14ac:dyDescent="0.3">
      <c r="B82" s="31" t="s">
        <v>119</v>
      </c>
      <c r="C82" s="67" t="s">
        <v>861</v>
      </c>
      <c r="D82" s="67" t="s">
        <v>120</v>
      </c>
      <c r="E82" s="60" t="s">
        <v>22</v>
      </c>
      <c r="F82" s="61">
        <v>44197</v>
      </c>
      <c r="G82" s="61">
        <v>44620</v>
      </c>
      <c r="H82" s="60" t="s">
        <v>35</v>
      </c>
      <c r="I82" s="24">
        <v>3</v>
      </c>
      <c r="J82" s="24">
        <v>950</v>
      </c>
      <c r="K82" s="24">
        <f t="shared" si="3"/>
        <v>1060</v>
      </c>
      <c r="L82" s="24">
        <f t="shared" si="4"/>
        <v>110</v>
      </c>
      <c r="M82" s="24">
        <f t="shared" si="5"/>
        <v>840</v>
      </c>
      <c r="N82" s="25"/>
    </row>
    <row r="83" spans="2:18" x14ac:dyDescent="0.3">
      <c r="B83" s="32" t="s">
        <v>121</v>
      </c>
      <c r="C83" s="66" t="s">
        <v>861</v>
      </c>
      <c r="D83" s="66" t="s">
        <v>122</v>
      </c>
      <c r="E83" s="62" t="s">
        <v>22</v>
      </c>
      <c r="F83" s="63">
        <v>44197</v>
      </c>
      <c r="G83" s="63">
        <v>44620</v>
      </c>
      <c r="H83" s="62" t="s">
        <v>35</v>
      </c>
      <c r="I83" s="2">
        <v>4</v>
      </c>
      <c r="J83" s="2">
        <v>900</v>
      </c>
      <c r="K83" s="2">
        <f t="shared" si="3"/>
        <v>1010</v>
      </c>
      <c r="L83" s="2">
        <f t="shared" si="4"/>
        <v>110</v>
      </c>
      <c r="M83" s="2">
        <f t="shared" si="5"/>
        <v>790</v>
      </c>
      <c r="N83" s="23"/>
    </row>
    <row r="84" spans="2:18" x14ac:dyDescent="0.3">
      <c r="B84" s="31" t="s">
        <v>209</v>
      </c>
      <c r="C84" s="67" t="s">
        <v>861</v>
      </c>
      <c r="D84" s="67" t="s">
        <v>210</v>
      </c>
      <c r="E84" s="60" t="s">
        <v>22</v>
      </c>
      <c r="F84" s="61">
        <v>44197</v>
      </c>
      <c r="G84" s="61">
        <v>44620</v>
      </c>
      <c r="H84" s="60" t="s">
        <v>35</v>
      </c>
      <c r="I84" s="24">
        <v>4</v>
      </c>
      <c r="J84" s="24">
        <v>950</v>
      </c>
      <c r="K84" s="24">
        <f t="shared" si="3"/>
        <v>1060</v>
      </c>
      <c r="L84" s="24">
        <f t="shared" si="4"/>
        <v>110</v>
      </c>
      <c r="M84" s="24">
        <f t="shared" si="5"/>
        <v>840</v>
      </c>
      <c r="N84" s="54" t="s">
        <v>892</v>
      </c>
    </row>
    <row r="85" spans="2:18" x14ac:dyDescent="0.3">
      <c r="B85" s="32" t="s">
        <v>163</v>
      </c>
      <c r="C85" s="66" t="s">
        <v>861</v>
      </c>
      <c r="D85" s="66" t="s">
        <v>164</v>
      </c>
      <c r="E85" s="62" t="s">
        <v>22</v>
      </c>
      <c r="F85" s="63">
        <v>44197</v>
      </c>
      <c r="G85" s="63">
        <v>44620</v>
      </c>
      <c r="H85" s="62" t="s">
        <v>207</v>
      </c>
      <c r="I85" s="2">
        <v>3</v>
      </c>
      <c r="J85" s="2">
        <v>1250</v>
      </c>
      <c r="K85" s="2">
        <f t="shared" si="3"/>
        <v>1360</v>
      </c>
      <c r="L85" s="2">
        <f t="shared" si="4"/>
        <v>110</v>
      </c>
      <c r="M85" s="2">
        <f t="shared" si="5"/>
        <v>1140</v>
      </c>
      <c r="N85" s="23"/>
    </row>
    <row r="86" spans="2:18" x14ac:dyDescent="0.3">
      <c r="B86" s="31" t="s">
        <v>123</v>
      </c>
      <c r="C86" s="67" t="s">
        <v>861</v>
      </c>
      <c r="D86" s="67" t="s">
        <v>616</v>
      </c>
      <c r="E86" s="60" t="s">
        <v>22</v>
      </c>
      <c r="F86" s="61">
        <v>44197</v>
      </c>
      <c r="G86" s="61">
        <v>44620</v>
      </c>
      <c r="H86" s="60" t="s">
        <v>35</v>
      </c>
      <c r="I86" s="24">
        <v>3</v>
      </c>
      <c r="J86" s="24">
        <v>1250</v>
      </c>
      <c r="K86" s="24">
        <f t="shared" si="3"/>
        <v>1360</v>
      </c>
      <c r="L86" s="24">
        <f t="shared" si="4"/>
        <v>110</v>
      </c>
      <c r="M86" s="24">
        <f t="shared" si="5"/>
        <v>1140</v>
      </c>
      <c r="N86" s="54" t="s">
        <v>899</v>
      </c>
    </row>
    <row r="87" spans="2:18" x14ac:dyDescent="0.3">
      <c r="B87" s="32" t="s">
        <v>124</v>
      </c>
      <c r="C87" s="66" t="s">
        <v>861</v>
      </c>
      <c r="D87" s="66" t="s">
        <v>614</v>
      </c>
      <c r="E87" s="62" t="s">
        <v>22</v>
      </c>
      <c r="F87" s="63">
        <v>44197</v>
      </c>
      <c r="G87" s="63">
        <v>44620</v>
      </c>
      <c r="H87" s="62" t="s">
        <v>931</v>
      </c>
      <c r="I87" s="2">
        <v>3</v>
      </c>
      <c r="J87" s="2">
        <v>1200</v>
      </c>
      <c r="K87" s="2">
        <f t="shared" si="3"/>
        <v>1310</v>
      </c>
      <c r="L87" s="2">
        <f t="shared" si="4"/>
        <v>110</v>
      </c>
      <c r="M87" s="2">
        <f t="shared" si="5"/>
        <v>1090</v>
      </c>
      <c r="N87" s="54" t="s">
        <v>899</v>
      </c>
    </row>
    <row r="88" spans="2:18" x14ac:dyDescent="0.3">
      <c r="B88" s="32" t="s">
        <v>124</v>
      </c>
      <c r="C88" s="66" t="s">
        <v>861</v>
      </c>
      <c r="D88" s="66" t="s">
        <v>614</v>
      </c>
      <c r="E88" s="62" t="s">
        <v>22</v>
      </c>
      <c r="F88" s="63">
        <v>44197</v>
      </c>
      <c r="G88" s="63">
        <v>44620</v>
      </c>
      <c r="H88" s="62" t="s">
        <v>932</v>
      </c>
      <c r="I88" s="2">
        <v>3</v>
      </c>
      <c r="J88" s="2">
        <v>1230</v>
      </c>
      <c r="K88" s="2">
        <f t="shared" si="3"/>
        <v>1340</v>
      </c>
      <c r="L88" s="2">
        <f t="shared" si="4"/>
        <v>110</v>
      </c>
      <c r="M88" s="2">
        <f t="shared" si="5"/>
        <v>1120</v>
      </c>
      <c r="N88" s="54" t="s">
        <v>899</v>
      </c>
    </row>
    <row r="89" spans="2:18" x14ac:dyDescent="0.3">
      <c r="B89" s="31" t="s">
        <v>125</v>
      </c>
      <c r="C89" s="67" t="s">
        <v>861</v>
      </c>
      <c r="D89" s="67" t="s">
        <v>532</v>
      </c>
      <c r="E89" s="60" t="s">
        <v>22</v>
      </c>
      <c r="F89" s="61">
        <v>44197</v>
      </c>
      <c r="G89" s="61">
        <v>44620</v>
      </c>
      <c r="H89" s="60" t="s">
        <v>39</v>
      </c>
      <c r="I89" s="24">
        <v>3</v>
      </c>
      <c r="J89" s="24">
        <v>1144.8</v>
      </c>
      <c r="K89" s="24">
        <f t="shared" si="3"/>
        <v>1254.8</v>
      </c>
      <c r="L89" s="24">
        <f t="shared" si="4"/>
        <v>110</v>
      </c>
      <c r="M89" s="24">
        <f t="shared" si="5"/>
        <v>1034.8</v>
      </c>
      <c r="N89" s="25"/>
    </row>
    <row r="90" spans="2:18" x14ac:dyDescent="0.3">
      <c r="B90" s="32" t="s">
        <v>165</v>
      </c>
      <c r="C90" s="66" t="s">
        <v>861</v>
      </c>
      <c r="D90" s="66" t="s">
        <v>565</v>
      </c>
      <c r="E90" s="62" t="s">
        <v>22</v>
      </c>
      <c r="F90" s="63">
        <v>44197</v>
      </c>
      <c r="G90" s="63">
        <v>44620</v>
      </c>
      <c r="H90" s="62" t="s">
        <v>207</v>
      </c>
      <c r="I90" s="2">
        <v>4</v>
      </c>
      <c r="J90" s="2">
        <v>1100</v>
      </c>
      <c r="K90" s="2">
        <f t="shared" si="3"/>
        <v>1210</v>
      </c>
      <c r="L90" s="2">
        <f t="shared" si="4"/>
        <v>110</v>
      </c>
      <c r="M90" s="2">
        <f t="shared" si="5"/>
        <v>990</v>
      </c>
      <c r="N90" s="23"/>
    </row>
    <row r="91" spans="2:18" x14ac:dyDescent="0.3">
      <c r="B91" s="31" t="s">
        <v>129</v>
      </c>
      <c r="C91" s="67" t="s">
        <v>861</v>
      </c>
      <c r="D91" s="67" t="s">
        <v>622</v>
      </c>
      <c r="E91" s="60" t="s">
        <v>22</v>
      </c>
      <c r="F91" s="61">
        <v>44197</v>
      </c>
      <c r="G91" s="61">
        <v>44620</v>
      </c>
      <c r="H91" s="60" t="s">
        <v>35</v>
      </c>
      <c r="I91" s="24">
        <v>3</v>
      </c>
      <c r="J91" s="24">
        <v>1050</v>
      </c>
      <c r="K91" s="24">
        <f t="shared" si="3"/>
        <v>1160</v>
      </c>
      <c r="L91" s="24">
        <f t="shared" si="4"/>
        <v>110</v>
      </c>
      <c r="M91" s="24">
        <f t="shared" si="5"/>
        <v>940</v>
      </c>
      <c r="N91" s="25"/>
    </row>
    <row r="92" spans="2:18" x14ac:dyDescent="0.3">
      <c r="B92" s="32" t="s">
        <v>130</v>
      </c>
      <c r="C92" s="66" t="s">
        <v>861</v>
      </c>
      <c r="D92" s="66" t="s">
        <v>620</v>
      </c>
      <c r="E92" s="62" t="s">
        <v>22</v>
      </c>
      <c r="F92" s="63">
        <v>44197</v>
      </c>
      <c r="G92" s="63">
        <v>44620</v>
      </c>
      <c r="H92" s="62" t="s">
        <v>23</v>
      </c>
      <c r="I92" s="2">
        <v>3</v>
      </c>
      <c r="J92" s="2">
        <v>1200</v>
      </c>
      <c r="K92" s="2">
        <f t="shared" si="3"/>
        <v>1310</v>
      </c>
      <c r="L92" s="2">
        <f t="shared" si="4"/>
        <v>110</v>
      </c>
      <c r="M92" s="2">
        <f t="shared" si="5"/>
        <v>1090</v>
      </c>
      <c r="N92" s="23"/>
      <c r="O92" s="26"/>
      <c r="Q92" s="27"/>
      <c r="R92" s="26"/>
    </row>
    <row r="93" spans="2:18" x14ac:dyDescent="0.3">
      <c r="B93" s="31" t="s">
        <v>131</v>
      </c>
      <c r="C93" s="67" t="s">
        <v>861</v>
      </c>
      <c r="D93" s="67" t="s">
        <v>611</v>
      </c>
      <c r="E93" s="60" t="s">
        <v>22</v>
      </c>
      <c r="F93" s="61">
        <v>44197</v>
      </c>
      <c r="G93" s="61">
        <v>44620</v>
      </c>
      <c r="H93" s="60" t="s">
        <v>39</v>
      </c>
      <c r="I93" s="24">
        <v>3</v>
      </c>
      <c r="J93" s="24">
        <v>1350</v>
      </c>
      <c r="K93" s="24">
        <f t="shared" si="3"/>
        <v>1460</v>
      </c>
      <c r="L93" s="24">
        <f t="shared" si="4"/>
        <v>110</v>
      </c>
      <c r="M93" s="24">
        <f t="shared" si="5"/>
        <v>1240</v>
      </c>
      <c r="N93" s="25"/>
    </row>
    <row r="94" spans="2:18" x14ac:dyDescent="0.3">
      <c r="B94" s="32" t="s">
        <v>132</v>
      </c>
      <c r="C94" s="66" t="s">
        <v>861</v>
      </c>
      <c r="D94" s="66" t="s">
        <v>133</v>
      </c>
      <c r="E94" s="62" t="s">
        <v>22</v>
      </c>
      <c r="F94" s="63">
        <v>44197</v>
      </c>
      <c r="G94" s="63">
        <v>44620</v>
      </c>
      <c r="H94" s="62" t="s">
        <v>35</v>
      </c>
      <c r="I94" s="2">
        <v>3</v>
      </c>
      <c r="J94" s="2">
        <v>1100</v>
      </c>
      <c r="K94" s="2">
        <f t="shared" si="3"/>
        <v>1210</v>
      </c>
      <c r="L94" s="2">
        <f t="shared" si="4"/>
        <v>110</v>
      </c>
      <c r="M94" s="2">
        <f t="shared" si="5"/>
        <v>990</v>
      </c>
      <c r="N94" s="23"/>
    </row>
    <row r="95" spans="2:18" x14ac:dyDescent="0.3">
      <c r="B95" s="31" t="s">
        <v>134</v>
      </c>
      <c r="C95" s="67" t="s">
        <v>861</v>
      </c>
      <c r="D95" s="67" t="s">
        <v>135</v>
      </c>
      <c r="E95" s="60" t="s">
        <v>22</v>
      </c>
      <c r="F95" s="61">
        <v>44197</v>
      </c>
      <c r="G95" s="61">
        <v>44620</v>
      </c>
      <c r="H95" s="60" t="s">
        <v>35</v>
      </c>
      <c r="I95" s="24">
        <v>3</v>
      </c>
      <c r="J95" s="24">
        <v>1000</v>
      </c>
      <c r="K95" s="24">
        <f t="shared" si="3"/>
        <v>1110</v>
      </c>
      <c r="L95" s="24">
        <f t="shared" si="4"/>
        <v>110</v>
      </c>
      <c r="M95" s="24">
        <f t="shared" si="5"/>
        <v>890</v>
      </c>
      <c r="N95" s="25"/>
    </row>
    <row r="96" spans="2:18" x14ac:dyDescent="0.3">
      <c r="B96" s="32" t="s">
        <v>136</v>
      </c>
      <c r="C96" s="66" t="s">
        <v>861</v>
      </c>
      <c r="D96" s="66" t="s">
        <v>137</v>
      </c>
      <c r="E96" s="62" t="s">
        <v>22</v>
      </c>
      <c r="F96" s="63">
        <v>44197</v>
      </c>
      <c r="G96" s="63">
        <v>44620</v>
      </c>
      <c r="H96" s="62" t="s">
        <v>35</v>
      </c>
      <c r="I96" s="2">
        <v>3</v>
      </c>
      <c r="J96" s="2">
        <v>1300</v>
      </c>
      <c r="K96" s="2">
        <f t="shared" si="3"/>
        <v>1410</v>
      </c>
      <c r="L96" s="2">
        <f t="shared" si="4"/>
        <v>110</v>
      </c>
      <c r="M96" s="2">
        <f t="shared" si="5"/>
        <v>1190</v>
      </c>
      <c r="N96" s="23"/>
    </row>
    <row r="97" spans="2:14" x14ac:dyDescent="0.3">
      <c r="B97" s="31" t="s">
        <v>138</v>
      </c>
      <c r="C97" s="67" t="s">
        <v>861</v>
      </c>
      <c r="D97" s="67" t="s">
        <v>139</v>
      </c>
      <c r="E97" s="60" t="s">
        <v>22</v>
      </c>
      <c r="F97" s="61">
        <v>44197</v>
      </c>
      <c r="G97" s="61">
        <v>44620</v>
      </c>
      <c r="H97" s="60" t="s">
        <v>35</v>
      </c>
      <c r="I97" s="24">
        <v>4</v>
      </c>
      <c r="J97" s="24">
        <v>1420</v>
      </c>
      <c r="K97" s="24">
        <f t="shared" si="3"/>
        <v>1530</v>
      </c>
      <c r="L97" s="24">
        <f t="shared" si="4"/>
        <v>110</v>
      </c>
      <c r="M97" s="24">
        <f t="shared" si="5"/>
        <v>1310</v>
      </c>
      <c r="N97" s="25"/>
    </row>
    <row r="98" spans="2:14" x14ac:dyDescent="0.3">
      <c r="B98" s="32" t="s">
        <v>140</v>
      </c>
      <c r="C98" s="66" t="s">
        <v>861</v>
      </c>
      <c r="D98" s="66" t="s">
        <v>141</v>
      </c>
      <c r="E98" s="62" t="s">
        <v>22</v>
      </c>
      <c r="F98" s="63">
        <v>44197</v>
      </c>
      <c r="G98" s="63">
        <v>44620</v>
      </c>
      <c r="H98" s="62" t="s">
        <v>35</v>
      </c>
      <c r="I98" s="2">
        <v>3</v>
      </c>
      <c r="J98" s="2">
        <v>1000</v>
      </c>
      <c r="K98" s="2">
        <f t="shared" si="3"/>
        <v>1110</v>
      </c>
      <c r="L98" s="2">
        <f t="shared" si="4"/>
        <v>110</v>
      </c>
      <c r="M98" s="2">
        <f t="shared" si="5"/>
        <v>890</v>
      </c>
      <c r="N98" s="23"/>
    </row>
    <row r="99" spans="2:14" x14ac:dyDescent="0.3">
      <c r="B99" s="31" t="s">
        <v>142</v>
      </c>
      <c r="C99" s="67" t="s">
        <v>861</v>
      </c>
      <c r="D99" s="67" t="s">
        <v>629</v>
      </c>
      <c r="E99" s="60" t="s">
        <v>22</v>
      </c>
      <c r="F99" s="61">
        <v>44197</v>
      </c>
      <c r="G99" s="61">
        <v>44620</v>
      </c>
      <c r="H99" s="60" t="s">
        <v>35</v>
      </c>
      <c r="I99" s="24">
        <v>4</v>
      </c>
      <c r="J99" s="24">
        <v>880</v>
      </c>
      <c r="K99" s="24">
        <f t="shared" si="3"/>
        <v>990</v>
      </c>
      <c r="L99" s="24">
        <f t="shared" si="4"/>
        <v>110</v>
      </c>
      <c r="M99" s="24">
        <f t="shared" si="5"/>
        <v>770</v>
      </c>
      <c r="N99" s="25"/>
    </row>
    <row r="100" spans="2:14" x14ac:dyDescent="0.3">
      <c r="B100" s="32" t="s">
        <v>144</v>
      </c>
      <c r="C100" s="66" t="s">
        <v>861</v>
      </c>
      <c r="D100" s="66" t="s">
        <v>145</v>
      </c>
      <c r="E100" s="62" t="s">
        <v>22</v>
      </c>
      <c r="F100" s="63">
        <v>44197</v>
      </c>
      <c r="G100" s="63">
        <v>44620</v>
      </c>
      <c r="H100" s="62" t="s">
        <v>35</v>
      </c>
      <c r="I100" s="2">
        <v>4</v>
      </c>
      <c r="J100" s="2">
        <v>880</v>
      </c>
      <c r="K100" s="2">
        <f t="shared" si="3"/>
        <v>990</v>
      </c>
      <c r="L100" s="2">
        <f t="shared" si="4"/>
        <v>110</v>
      </c>
      <c r="M100" s="2">
        <f t="shared" si="5"/>
        <v>770</v>
      </c>
      <c r="N100" s="23"/>
    </row>
    <row r="101" spans="2:14" x14ac:dyDescent="0.3">
      <c r="B101" s="31" t="s">
        <v>146</v>
      </c>
      <c r="C101" s="67" t="s">
        <v>861</v>
      </c>
      <c r="D101" s="67" t="s">
        <v>633</v>
      </c>
      <c r="E101" s="60" t="s">
        <v>22</v>
      </c>
      <c r="F101" s="61">
        <v>44197</v>
      </c>
      <c r="G101" s="61">
        <v>44620</v>
      </c>
      <c r="H101" s="60" t="s">
        <v>35</v>
      </c>
      <c r="I101" s="24">
        <v>3</v>
      </c>
      <c r="J101" s="24">
        <v>1290</v>
      </c>
      <c r="K101" s="24">
        <f t="shared" si="3"/>
        <v>1400</v>
      </c>
      <c r="L101" s="24">
        <f t="shared" si="4"/>
        <v>110</v>
      </c>
      <c r="M101" s="24">
        <f t="shared" si="5"/>
        <v>1180</v>
      </c>
      <c r="N101" s="25"/>
    </row>
    <row r="102" spans="2:14" x14ac:dyDescent="0.3">
      <c r="B102" s="32" t="s">
        <v>147</v>
      </c>
      <c r="C102" s="66" t="s">
        <v>861</v>
      </c>
      <c r="D102" s="66" t="s">
        <v>628</v>
      </c>
      <c r="E102" s="62" t="s">
        <v>22</v>
      </c>
      <c r="F102" s="63">
        <v>44197</v>
      </c>
      <c r="G102" s="63">
        <v>44620</v>
      </c>
      <c r="H102" s="62" t="s">
        <v>35</v>
      </c>
      <c r="I102" s="2">
        <v>3</v>
      </c>
      <c r="J102" s="2">
        <v>920</v>
      </c>
      <c r="K102" s="2">
        <f t="shared" si="3"/>
        <v>1030</v>
      </c>
      <c r="L102" s="2">
        <f t="shared" si="4"/>
        <v>110</v>
      </c>
      <c r="M102" s="2">
        <f t="shared" si="5"/>
        <v>810</v>
      </c>
      <c r="N102" s="23"/>
    </row>
    <row r="103" spans="2:14" x14ac:dyDescent="0.3">
      <c r="B103" s="31" t="s">
        <v>169</v>
      </c>
      <c r="C103" s="67" t="s">
        <v>861</v>
      </c>
      <c r="D103" s="67" t="s">
        <v>637</v>
      </c>
      <c r="E103" s="60" t="s">
        <v>22</v>
      </c>
      <c r="F103" s="61">
        <v>44197</v>
      </c>
      <c r="G103" s="61">
        <v>44620</v>
      </c>
      <c r="H103" s="60" t="s">
        <v>35</v>
      </c>
      <c r="I103" s="24">
        <v>3</v>
      </c>
      <c r="J103" s="24">
        <v>900</v>
      </c>
      <c r="K103" s="24">
        <f t="shared" si="3"/>
        <v>1010</v>
      </c>
      <c r="L103" s="24">
        <f t="shared" si="4"/>
        <v>110</v>
      </c>
      <c r="M103" s="24">
        <f t="shared" si="5"/>
        <v>790</v>
      </c>
      <c r="N103" s="25"/>
    </row>
    <row r="104" spans="2:14" x14ac:dyDescent="0.3">
      <c r="B104" s="32" t="s">
        <v>149</v>
      </c>
      <c r="C104" s="66" t="s">
        <v>861</v>
      </c>
      <c r="D104" s="66" t="s">
        <v>636</v>
      </c>
      <c r="E104" s="62" t="s">
        <v>22</v>
      </c>
      <c r="F104" s="63">
        <v>44197</v>
      </c>
      <c r="G104" s="63">
        <v>44620</v>
      </c>
      <c r="H104" s="62" t="s">
        <v>35</v>
      </c>
      <c r="I104" s="2">
        <v>3</v>
      </c>
      <c r="J104" s="2">
        <v>800</v>
      </c>
      <c r="K104" s="2">
        <f t="shared" si="3"/>
        <v>910</v>
      </c>
      <c r="L104" s="2">
        <f t="shared" si="4"/>
        <v>110</v>
      </c>
      <c r="M104" s="2">
        <f t="shared" si="5"/>
        <v>690</v>
      </c>
      <c r="N104" s="23"/>
    </row>
    <row r="105" spans="2:14" x14ac:dyDescent="0.3">
      <c r="B105" s="31" t="s">
        <v>56</v>
      </c>
      <c r="C105" s="67" t="s">
        <v>861</v>
      </c>
      <c r="D105" s="67" t="s">
        <v>642</v>
      </c>
      <c r="E105" s="60" t="s">
        <v>204</v>
      </c>
      <c r="F105" s="61">
        <v>44289</v>
      </c>
      <c r="G105" s="61">
        <v>44304</v>
      </c>
      <c r="H105" s="60" t="s">
        <v>35</v>
      </c>
      <c r="I105" s="24">
        <v>2</v>
      </c>
      <c r="J105" s="24">
        <v>1490</v>
      </c>
      <c r="K105" s="24">
        <f t="shared" si="3"/>
        <v>1600</v>
      </c>
      <c r="L105" s="24">
        <f t="shared" si="4"/>
        <v>110</v>
      </c>
      <c r="M105" s="24">
        <f t="shared" si="5"/>
        <v>1380</v>
      </c>
      <c r="N105" s="25"/>
    </row>
    <row r="106" spans="2:14" x14ac:dyDescent="0.3">
      <c r="B106" s="31" t="s">
        <v>56</v>
      </c>
      <c r="C106" s="67" t="s">
        <v>861</v>
      </c>
      <c r="D106" s="67" t="s">
        <v>642</v>
      </c>
      <c r="E106" s="60" t="s">
        <v>204</v>
      </c>
      <c r="F106" s="61">
        <v>44388</v>
      </c>
      <c r="G106" s="61">
        <v>44059</v>
      </c>
      <c r="H106" s="60" t="s">
        <v>35</v>
      </c>
      <c r="I106" s="24">
        <v>2</v>
      </c>
      <c r="J106" s="24">
        <v>1490</v>
      </c>
      <c r="K106" s="24">
        <f t="shared" si="3"/>
        <v>1600</v>
      </c>
      <c r="L106" s="24">
        <f t="shared" si="4"/>
        <v>110</v>
      </c>
      <c r="M106" s="24">
        <f t="shared" si="5"/>
        <v>1380</v>
      </c>
      <c r="N106" s="25"/>
    </row>
    <row r="107" spans="2:14" x14ac:dyDescent="0.3">
      <c r="B107" s="31" t="s">
        <v>56</v>
      </c>
      <c r="C107" s="67" t="s">
        <v>861</v>
      </c>
      <c r="D107" s="67" t="s">
        <v>642</v>
      </c>
      <c r="E107" s="60" t="s">
        <v>204</v>
      </c>
      <c r="F107" s="61">
        <v>44554</v>
      </c>
      <c r="G107" s="61">
        <v>44561</v>
      </c>
      <c r="H107" s="60" t="s">
        <v>35</v>
      </c>
      <c r="I107" s="24">
        <v>2</v>
      </c>
      <c r="J107" s="24">
        <v>1490</v>
      </c>
      <c r="K107" s="24">
        <f t="shared" si="3"/>
        <v>1600</v>
      </c>
      <c r="L107" s="24">
        <f t="shared" si="4"/>
        <v>110</v>
      </c>
      <c r="M107" s="24">
        <f t="shared" si="5"/>
        <v>1380</v>
      </c>
      <c r="N107" s="25"/>
    </row>
    <row r="108" spans="2:14" x14ac:dyDescent="0.3">
      <c r="B108" s="31" t="s">
        <v>56</v>
      </c>
      <c r="C108" s="67" t="s">
        <v>861</v>
      </c>
      <c r="D108" s="67" t="s">
        <v>642</v>
      </c>
      <c r="E108" s="60" t="s">
        <v>205</v>
      </c>
      <c r="F108" s="61">
        <v>44197</v>
      </c>
      <c r="G108" s="61">
        <v>44288</v>
      </c>
      <c r="H108" s="60" t="s">
        <v>35</v>
      </c>
      <c r="I108" s="24">
        <v>3</v>
      </c>
      <c r="J108" s="24">
        <v>1010</v>
      </c>
      <c r="K108" s="24">
        <f t="shared" si="3"/>
        <v>1120</v>
      </c>
      <c r="L108" s="24">
        <f t="shared" si="4"/>
        <v>110</v>
      </c>
      <c r="M108" s="24">
        <f t="shared" si="5"/>
        <v>900</v>
      </c>
      <c r="N108" s="25"/>
    </row>
    <row r="109" spans="2:14" x14ac:dyDescent="0.3">
      <c r="B109" s="31" t="s">
        <v>56</v>
      </c>
      <c r="C109" s="67" t="s">
        <v>861</v>
      </c>
      <c r="D109" s="67" t="s">
        <v>642</v>
      </c>
      <c r="E109" s="60" t="s">
        <v>205</v>
      </c>
      <c r="F109" s="61">
        <v>44305</v>
      </c>
      <c r="G109" s="61">
        <v>44387</v>
      </c>
      <c r="H109" s="60" t="s">
        <v>35</v>
      </c>
      <c r="I109" s="24">
        <v>3</v>
      </c>
      <c r="J109" s="24">
        <v>1010</v>
      </c>
      <c r="K109" s="24">
        <f t="shared" si="3"/>
        <v>1120</v>
      </c>
      <c r="L109" s="24">
        <f t="shared" si="4"/>
        <v>110</v>
      </c>
      <c r="M109" s="24">
        <f t="shared" si="5"/>
        <v>900</v>
      </c>
      <c r="N109" s="25"/>
    </row>
    <row r="110" spans="2:14" x14ac:dyDescent="0.3">
      <c r="B110" s="31" t="s">
        <v>56</v>
      </c>
      <c r="C110" s="67" t="s">
        <v>861</v>
      </c>
      <c r="D110" s="67" t="s">
        <v>642</v>
      </c>
      <c r="E110" s="60" t="s">
        <v>205</v>
      </c>
      <c r="F110" s="61">
        <v>44425</v>
      </c>
      <c r="G110" s="61">
        <v>44553</v>
      </c>
      <c r="H110" s="60" t="s">
        <v>35</v>
      </c>
      <c r="I110" s="24">
        <v>3</v>
      </c>
      <c r="J110" s="24">
        <v>1010</v>
      </c>
      <c r="K110" s="24">
        <f t="shared" si="3"/>
        <v>1120</v>
      </c>
      <c r="L110" s="24">
        <f t="shared" si="4"/>
        <v>110</v>
      </c>
      <c r="M110" s="24">
        <f t="shared" si="5"/>
        <v>900</v>
      </c>
      <c r="N110" s="25"/>
    </row>
    <row r="111" spans="2:14" x14ac:dyDescent="0.3">
      <c r="B111" s="32" t="s">
        <v>57</v>
      </c>
      <c r="C111" s="66" t="s">
        <v>861</v>
      </c>
      <c r="D111" s="66" t="s">
        <v>639</v>
      </c>
      <c r="E111" s="62" t="s">
        <v>204</v>
      </c>
      <c r="F111" s="63">
        <v>44289</v>
      </c>
      <c r="G111" s="63">
        <v>44304</v>
      </c>
      <c r="H111" s="62" t="s">
        <v>35</v>
      </c>
      <c r="I111" s="2">
        <v>2</v>
      </c>
      <c r="J111" s="2">
        <v>1605</v>
      </c>
      <c r="K111" s="2">
        <f t="shared" si="3"/>
        <v>1715</v>
      </c>
      <c r="L111" s="2">
        <f t="shared" si="4"/>
        <v>110</v>
      </c>
      <c r="M111" s="2">
        <f t="shared" si="5"/>
        <v>1495</v>
      </c>
      <c r="N111" s="23"/>
    </row>
    <row r="112" spans="2:14" x14ac:dyDescent="0.3">
      <c r="B112" s="32" t="s">
        <v>57</v>
      </c>
      <c r="C112" s="66" t="s">
        <v>861</v>
      </c>
      <c r="D112" s="66" t="s">
        <v>639</v>
      </c>
      <c r="E112" s="62" t="s">
        <v>204</v>
      </c>
      <c r="F112" s="63">
        <v>44388</v>
      </c>
      <c r="G112" s="63">
        <v>44059</v>
      </c>
      <c r="H112" s="62" t="s">
        <v>35</v>
      </c>
      <c r="I112" s="2">
        <v>2</v>
      </c>
      <c r="J112" s="2">
        <v>1605</v>
      </c>
      <c r="K112" s="2">
        <f t="shared" si="3"/>
        <v>1715</v>
      </c>
      <c r="L112" s="2">
        <f t="shared" si="4"/>
        <v>110</v>
      </c>
      <c r="M112" s="2">
        <f t="shared" si="5"/>
        <v>1495</v>
      </c>
      <c r="N112" s="23"/>
    </row>
    <row r="113" spans="2:14" x14ac:dyDescent="0.3">
      <c r="B113" s="32" t="s">
        <v>57</v>
      </c>
      <c r="C113" s="66" t="s">
        <v>861</v>
      </c>
      <c r="D113" s="66" t="s">
        <v>639</v>
      </c>
      <c r="E113" s="62" t="s">
        <v>204</v>
      </c>
      <c r="F113" s="63">
        <v>44554</v>
      </c>
      <c r="G113" s="63">
        <v>44561</v>
      </c>
      <c r="H113" s="62" t="s">
        <v>35</v>
      </c>
      <c r="I113" s="2">
        <v>3</v>
      </c>
      <c r="J113" s="2">
        <v>1605</v>
      </c>
      <c r="K113" s="2">
        <f t="shared" si="3"/>
        <v>1715</v>
      </c>
      <c r="L113" s="2">
        <f t="shared" si="4"/>
        <v>110</v>
      </c>
      <c r="M113" s="2">
        <f t="shared" si="5"/>
        <v>1495</v>
      </c>
      <c r="N113" s="23"/>
    </row>
    <row r="114" spans="2:14" x14ac:dyDescent="0.3">
      <c r="B114" s="32" t="s">
        <v>57</v>
      </c>
      <c r="C114" s="66" t="s">
        <v>861</v>
      </c>
      <c r="D114" s="66" t="s">
        <v>639</v>
      </c>
      <c r="E114" s="62" t="s">
        <v>205</v>
      </c>
      <c r="F114" s="63">
        <v>44197</v>
      </c>
      <c r="G114" s="63">
        <v>44288</v>
      </c>
      <c r="H114" s="62" t="s">
        <v>35</v>
      </c>
      <c r="I114" s="2">
        <v>3</v>
      </c>
      <c r="J114" s="2">
        <v>1150</v>
      </c>
      <c r="K114" s="2">
        <f t="shared" si="3"/>
        <v>1260</v>
      </c>
      <c r="L114" s="2">
        <f t="shared" si="4"/>
        <v>110</v>
      </c>
      <c r="M114" s="2">
        <f t="shared" si="5"/>
        <v>1040</v>
      </c>
      <c r="N114" s="23"/>
    </row>
    <row r="115" spans="2:14" x14ac:dyDescent="0.3">
      <c r="B115" s="32" t="s">
        <v>57</v>
      </c>
      <c r="C115" s="66" t="s">
        <v>861</v>
      </c>
      <c r="D115" s="66" t="s">
        <v>639</v>
      </c>
      <c r="E115" s="62" t="s">
        <v>205</v>
      </c>
      <c r="F115" s="63">
        <v>44305</v>
      </c>
      <c r="G115" s="63">
        <v>44387</v>
      </c>
      <c r="H115" s="62" t="s">
        <v>35</v>
      </c>
      <c r="I115" s="2">
        <v>3</v>
      </c>
      <c r="J115" s="2">
        <v>1180</v>
      </c>
      <c r="K115" s="2">
        <f t="shared" si="3"/>
        <v>1290</v>
      </c>
      <c r="L115" s="2">
        <f t="shared" si="4"/>
        <v>110</v>
      </c>
      <c r="M115" s="2">
        <f t="shared" si="5"/>
        <v>1070</v>
      </c>
      <c r="N115" s="23"/>
    </row>
    <row r="116" spans="2:14" x14ac:dyDescent="0.3">
      <c r="B116" s="32" t="s">
        <v>57</v>
      </c>
      <c r="C116" s="66" t="s">
        <v>861</v>
      </c>
      <c r="D116" s="66" t="s">
        <v>639</v>
      </c>
      <c r="E116" s="62" t="s">
        <v>205</v>
      </c>
      <c r="F116" s="63">
        <v>44425</v>
      </c>
      <c r="G116" s="63">
        <v>44553</v>
      </c>
      <c r="H116" s="62" t="s">
        <v>35</v>
      </c>
      <c r="I116" s="2">
        <v>3</v>
      </c>
      <c r="J116" s="2">
        <v>1180</v>
      </c>
      <c r="K116" s="2">
        <f t="shared" si="3"/>
        <v>1290</v>
      </c>
      <c r="L116" s="2">
        <f t="shared" si="4"/>
        <v>110</v>
      </c>
      <c r="M116" s="2">
        <f t="shared" si="5"/>
        <v>1070</v>
      </c>
      <c r="N116" s="23"/>
    </row>
    <row r="117" spans="2:14" x14ac:dyDescent="0.3">
      <c r="B117" s="31" t="s">
        <v>153</v>
      </c>
      <c r="C117" s="67" t="s">
        <v>861</v>
      </c>
      <c r="D117" s="67" t="s">
        <v>154</v>
      </c>
      <c r="E117" s="60" t="s">
        <v>22</v>
      </c>
      <c r="F117" s="61">
        <v>44197</v>
      </c>
      <c r="G117" s="61">
        <v>44620</v>
      </c>
      <c r="H117" s="60" t="s">
        <v>35</v>
      </c>
      <c r="I117" s="24">
        <v>3</v>
      </c>
      <c r="J117" s="24">
        <v>1000</v>
      </c>
      <c r="K117" s="24">
        <f t="shared" si="3"/>
        <v>1110</v>
      </c>
      <c r="L117" s="24">
        <f t="shared" si="4"/>
        <v>110</v>
      </c>
      <c r="M117" s="24">
        <f t="shared" si="5"/>
        <v>890</v>
      </c>
      <c r="N117" s="25"/>
    </row>
    <row r="118" spans="2:14" x14ac:dyDescent="0.3">
      <c r="B118" s="144" t="s">
        <v>155</v>
      </c>
      <c r="C118" s="66" t="s">
        <v>861</v>
      </c>
      <c r="D118" s="66" t="s">
        <v>648</v>
      </c>
      <c r="E118" s="62" t="s">
        <v>22</v>
      </c>
      <c r="F118" s="63">
        <v>44197</v>
      </c>
      <c r="G118" s="63">
        <v>44620</v>
      </c>
      <c r="H118" s="62" t="s">
        <v>35</v>
      </c>
      <c r="I118" s="2">
        <v>3</v>
      </c>
      <c r="J118" s="2">
        <v>1050</v>
      </c>
      <c r="K118" s="2">
        <f t="shared" si="3"/>
        <v>1160</v>
      </c>
      <c r="L118" s="2">
        <f t="shared" si="4"/>
        <v>110</v>
      </c>
      <c r="M118" s="2">
        <f t="shared" si="5"/>
        <v>940</v>
      </c>
      <c r="N118" s="23"/>
    </row>
    <row r="119" spans="2:14" x14ac:dyDescent="0.3">
      <c r="B119" s="31" t="s">
        <v>168</v>
      </c>
      <c r="C119" s="67" t="s">
        <v>861</v>
      </c>
      <c r="D119" s="67" t="s">
        <v>877</v>
      </c>
      <c r="E119" s="60" t="s">
        <v>22</v>
      </c>
      <c r="F119" s="61">
        <v>44197</v>
      </c>
      <c r="G119" s="61">
        <v>44620</v>
      </c>
      <c r="H119" s="60" t="s">
        <v>35</v>
      </c>
      <c r="I119" s="24">
        <v>3</v>
      </c>
      <c r="J119" s="24">
        <v>920</v>
      </c>
      <c r="K119" s="24">
        <f t="shared" si="3"/>
        <v>1030</v>
      </c>
      <c r="L119" s="24">
        <f t="shared" si="4"/>
        <v>110</v>
      </c>
      <c r="M119" s="24">
        <f t="shared" si="5"/>
        <v>810</v>
      </c>
      <c r="N119" s="25"/>
    </row>
    <row r="120" spans="2:14" x14ac:dyDescent="0.3">
      <c r="B120" s="32" t="s">
        <v>193</v>
      </c>
      <c r="C120" s="66" t="s">
        <v>863</v>
      </c>
      <c r="D120" s="66" t="s">
        <v>651</v>
      </c>
      <c r="E120" s="62" t="s">
        <v>22</v>
      </c>
      <c r="F120" s="63">
        <v>44197</v>
      </c>
      <c r="G120" s="63">
        <v>44620</v>
      </c>
      <c r="H120" s="62" t="s">
        <v>333</v>
      </c>
      <c r="I120" s="2">
        <v>4</v>
      </c>
      <c r="J120" s="2">
        <v>1170</v>
      </c>
      <c r="K120" s="2">
        <f t="shared" si="3"/>
        <v>1304</v>
      </c>
      <c r="L120" s="2">
        <f t="shared" si="4"/>
        <v>134</v>
      </c>
      <c r="M120" s="2">
        <f t="shared" si="5"/>
        <v>1036</v>
      </c>
      <c r="N120" s="23"/>
    </row>
    <row r="121" spans="2:14" x14ac:dyDescent="0.3">
      <c r="B121" s="32" t="s">
        <v>193</v>
      </c>
      <c r="C121" s="66" t="s">
        <v>863</v>
      </c>
      <c r="D121" s="66" t="s">
        <v>651</v>
      </c>
      <c r="E121" s="62" t="s">
        <v>22</v>
      </c>
      <c r="F121" s="63">
        <v>44197</v>
      </c>
      <c r="G121" s="63">
        <v>44620</v>
      </c>
      <c r="H121" s="62" t="s">
        <v>334</v>
      </c>
      <c r="I121" s="2">
        <v>4</v>
      </c>
      <c r="J121" s="2">
        <v>1370</v>
      </c>
      <c r="K121" s="2">
        <f t="shared" si="3"/>
        <v>1504</v>
      </c>
      <c r="L121" s="2">
        <f t="shared" si="4"/>
        <v>134</v>
      </c>
      <c r="M121" s="2">
        <f t="shared" si="5"/>
        <v>1236</v>
      </c>
      <c r="N121" s="23"/>
    </row>
    <row r="122" spans="2:14" x14ac:dyDescent="0.3">
      <c r="B122" s="31" t="s">
        <v>337</v>
      </c>
      <c r="C122" s="67" t="s">
        <v>863</v>
      </c>
      <c r="D122" s="67" t="s">
        <v>389</v>
      </c>
      <c r="E122" s="60" t="s">
        <v>22</v>
      </c>
      <c r="F122" s="61">
        <v>44197</v>
      </c>
      <c r="G122" s="61">
        <v>44620</v>
      </c>
      <c r="H122" s="60" t="s">
        <v>335</v>
      </c>
      <c r="I122" s="24">
        <v>4</v>
      </c>
      <c r="J122" s="24">
        <v>1220</v>
      </c>
      <c r="K122" s="24">
        <f t="shared" si="3"/>
        <v>1354</v>
      </c>
      <c r="L122" s="24">
        <f t="shared" si="4"/>
        <v>134</v>
      </c>
      <c r="M122" s="24">
        <f t="shared" si="5"/>
        <v>1086</v>
      </c>
      <c r="N122" s="25"/>
    </row>
    <row r="123" spans="2:14" x14ac:dyDescent="0.3">
      <c r="B123" s="32" t="s">
        <v>339</v>
      </c>
      <c r="C123" s="66" t="s">
        <v>863</v>
      </c>
      <c r="D123" s="66" t="s">
        <v>387</v>
      </c>
      <c r="E123" s="62" t="s">
        <v>22</v>
      </c>
      <c r="F123" s="63">
        <v>44197</v>
      </c>
      <c r="G123" s="63">
        <v>44620</v>
      </c>
      <c r="H123" s="62" t="s">
        <v>35</v>
      </c>
      <c r="I123" s="2">
        <v>4</v>
      </c>
      <c r="J123" s="2">
        <v>800</v>
      </c>
      <c r="K123" s="2">
        <f t="shared" si="3"/>
        <v>934</v>
      </c>
      <c r="L123" s="2">
        <f t="shared" si="4"/>
        <v>134</v>
      </c>
      <c r="M123" s="2">
        <f t="shared" si="5"/>
        <v>666</v>
      </c>
      <c r="N123" s="23"/>
    </row>
    <row r="124" spans="2:14" x14ac:dyDescent="0.3">
      <c r="B124" s="31" t="s">
        <v>180</v>
      </c>
      <c r="C124" s="67" t="s">
        <v>863</v>
      </c>
      <c r="D124" s="67" t="s">
        <v>653</v>
      </c>
      <c r="E124" s="60" t="s">
        <v>22</v>
      </c>
      <c r="F124" s="61">
        <v>44197</v>
      </c>
      <c r="G124" s="61">
        <v>44620</v>
      </c>
      <c r="H124" s="60" t="s">
        <v>933</v>
      </c>
      <c r="I124" s="24">
        <v>4</v>
      </c>
      <c r="J124" s="24">
        <v>922</v>
      </c>
      <c r="K124" s="24">
        <f t="shared" si="3"/>
        <v>1056</v>
      </c>
      <c r="L124" s="24">
        <f t="shared" si="4"/>
        <v>134</v>
      </c>
      <c r="M124" s="24">
        <f t="shared" si="5"/>
        <v>788</v>
      </c>
      <c r="N124" s="25"/>
    </row>
    <row r="125" spans="2:14" x14ac:dyDescent="0.3">
      <c r="B125" s="31" t="s">
        <v>180</v>
      </c>
      <c r="C125" s="67" t="s">
        <v>863</v>
      </c>
      <c r="D125" s="67" t="s">
        <v>653</v>
      </c>
      <c r="E125" s="60" t="s">
        <v>22</v>
      </c>
      <c r="F125" s="61">
        <v>44197</v>
      </c>
      <c r="G125" s="61">
        <v>44620</v>
      </c>
      <c r="H125" s="60" t="s">
        <v>335</v>
      </c>
      <c r="I125" s="24">
        <v>4</v>
      </c>
      <c r="J125" s="24">
        <v>1072</v>
      </c>
      <c r="K125" s="24">
        <f t="shared" si="3"/>
        <v>1206</v>
      </c>
      <c r="L125" s="24">
        <f t="shared" si="4"/>
        <v>134</v>
      </c>
      <c r="M125" s="24">
        <f t="shared" si="5"/>
        <v>938</v>
      </c>
      <c r="N125" s="25"/>
    </row>
    <row r="126" spans="2:14" x14ac:dyDescent="0.3">
      <c r="B126" s="32" t="s">
        <v>201</v>
      </c>
      <c r="C126" s="66" t="s">
        <v>863</v>
      </c>
      <c r="D126" s="66" t="s">
        <v>654</v>
      </c>
      <c r="E126" s="62" t="s">
        <v>22</v>
      </c>
      <c r="F126" s="63">
        <v>44197</v>
      </c>
      <c r="G126" s="63">
        <v>44620</v>
      </c>
      <c r="H126" s="62" t="s">
        <v>35</v>
      </c>
      <c r="I126" s="2">
        <v>3</v>
      </c>
      <c r="J126" s="2">
        <v>800</v>
      </c>
      <c r="K126" s="2">
        <f t="shared" si="3"/>
        <v>934</v>
      </c>
      <c r="L126" s="2">
        <f t="shared" si="4"/>
        <v>134</v>
      </c>
      <c r="M126" s="2">
        <f t="shared" si="5"/>
        <v>666</v>
      </c>
      <c r="N126" s="23"/>
    </row>
    <row r="127" spans="2:14" x14ac:dyDescent="0.3">
      <c r="B127" s="31" t="s">
        <v>199</v>
      </c>
      <c r="C127" s="67" t="s">
        <v>863</v>
      </c>
      <c r="D127" s="67" t="s">
        <v>662</v>
      </c>
      <c r="E127" s="60" t="s">
        <v>22</v>
      </c>
      <c r="F127" s="61">
        <v>44197</v>
      </c>
      <c r="G127" s="61">
        <v>44620</v>
      </c>
      <c r="H127" s="60" t="s">
        <v>333</v>
      </c>
      <c r="I127" s="24">
        <v>4</v>
      </c>
      <c r="J127" s="24">
        <v>1298</v>
      </c>
      <c r="K127" s="24">
        <f t="shared" si="3"/>
        <v>1432</v>
      </c>
      <c r="L127" s="24">
        <f t="shared" si="4"/>
        <v>134</v>
      </c>
      <c r="M127" s="24">
        <f t="shared" si="5"/>
        <v>1164</v>
      </c>
      <c r="N127" s="25"/>
    </row>
    <row r="128" spans="2:14" x14ac:dyDescent="0.3">
      <c r="B128" s="32" t="s">
        <v>195</v>
      </c>
      <c r="C128" s="66" t="s">
        <v>863</v>
      </c>
      <c r="D128" s="66" t="s">
        <v>655</v>
      </c>
      <c r="E128" s="62" t="s">
        <v>22</v>
      </c>
      <c r="F128" s="63">
        <v>44197</v>
      </c>
      <c r="G128" s="63">
        <v>44620</v>
      </c>
      <c r="H128" s="62" t="s">
        <v>333</v>
      </c>
      <c r="I128" s="2">
        <v>4</v>
      </c>
      <c r="J128" s="2">
        <v>1051</v>
      </c>
      <c r="K128" s="2">
        <f t="shared" si="3"/>
        <v>1185</v>
      </c>
      <c r="L128" s="2">
        <f t="shared" si="4"/>
        <v>134</v>
      </c>
      <c r="M128" s="2">
        <f t="shared" si="5"/>
        <v>917</v>
      </c>
      <c r="N128" s="23"/>
    </row>
    <row r="129" spans="2:18" x14ac:dyDescent="0.3">
      <c r="B129" s="31" t="s">
        <v>879</v>
      </c>
      <c r="C129" s="67" t="s">
        <v>863</v>
      </c>
      <c r="D129" s="67" t="s">
        <v>880</v>
      </c>
      <c r="E129" s="60" t="s">
        <v>22</v>
      </c>
      <c r="F129" s="61">
        <v>44197</v>
      </c>
      <c r="G129" s="61">
        <v>44620</v>
      </c>
      <c r="H129" s="60" t="s">
        <v>23</v>
      </c>
      <c r="I129" s="24">
        <v>4</v>
      </c>
      <c r="J129" s="24">
        <v>1250</v>
      </c>
      <c r="K129" s="24">
        <f t="shared" si="3"/>
        <v>1384</v>
      </c>
      <c r="L129" s="24">
        <f t="shared" si="4"/>
        <v>134</v>
      </c>
      <c r="M129" s="24">
        <f t="shared" si="5"/>
        <v>1116</v>
      </c>
      <c r="N129" s="25" t="s">
        <v>896</v>
      </c>
    </row>
    <row r="130" spans="2:18" x14ac:dyDescent="0.3">
      <c r="B130" s="32" t="s">
        <v>190</v>
      </c>
      <c r="C130" s="66" t="s">
        <v>863</v>
      </c>
      <c r="D130" s="66" t="s">
        <v>191</v>
      </c>
      <c r="E130" s="62" t="s">
        <v>22</v>
      </c>
      <c r="F130" s="63">
        <v>44197</v>
      </c>
      <c r="G130" s="63">
        <v>44620</v>
      </c>
      <c r="H130" s="62" t="s">
        <v>35</v>
      </c>
      <c r="I130" s="2">
        <v>4</v>
      </c>
      <c r="J130" s="2">
        <v>1000</v>
      </c>
      <c r="K130" s="2">
        <f t="shared" ref="K130:K152" si="6">J130+L130</f>
        <v>1134</v>
      </c>
      <c r="L130" s="2">
        <f t="shared" ref="L130:L145" si="7">IF(C130="AQ",205,IF(C130="FAG",170,IF(C130="FA",143,IF(C130="FI",110,IF(C130="G",134,0)))))</f>
        <v>134</v>
      </c>
      <c r="M130" s="2">
        <f t="shared" ref="M130:M152" si="8">J130-L130</f>
        <v>866</v>
      </c>
      <c r="N130" s="23"/>
      <c r="O130" s="26"/>
      <c r="Q130" s="27"/>
      <c r="R130" s="26"/>
    </row>
    <row r="131" spans="2:18" x14ac:dyDescent="0.3">
      <c r="B131" s="31" t="s">
        <v>214</v>
      </c>
      <c r="C131" s="67" t="s">
        <v>863</v>
      </c>
      <c r="D131" s="67" t="s">
        <v>865</v>
      </c>
      <c r="E131" s="60"/>
      <c r="F131" s="61">
        <v>44197</v>
      </c>
      <c r="G131" s="61">
        <v>44620</v>
      </c>
      <c r="H131" s="60" t="s">
        <v>333</v>
      </c>
      <c r="I131" s="24">
        <v>4</v>
      </c>
      <c r="J131" s="24">
        <v>0</v>
      </c>
      <c r="K131" s="24">
        <f t="shared" si="6"/>
        <v>134</v>
      </c>
      <c r="L131" s="24">
        <f t="shared" si="7"/>
        <v>134</v>
      </c>
      <c r="M131" s="24">
        <f t="shared" si="8"/>
        <v>-134</v>
      </c>
      <c r="N131" s="25"/>
    </row>
    <row r="132" spans="2:18" x14ac:dyDescent="0.3">
      <c r="B132" s="32" t="s">
        <v>184</v>
      </c>
      <c r="C132" s="66" t="s">
        <v>863</v>
      </c>
      <c r="D132" s="66" t="s">
        <v>809</v>
      </c>
      <c r="E132" s="62" t="s">
        <v>22</v>
      </c>
      <c r="F132" s="63">
        <v>44197</v>
      </c>
      <c r="G132" s="63">
        <v>44620</v>
      </c>
      <c r="H132" s="62" t="s">
        <v>333</v>
      </c>
      <c r="I132" s="2">
        <v>4</v>
      </c>
      <c r="J132" s="2">
        <v>1062</v>
      </c>
      <c r="K132" s="2">
        <f t="shared" si="6"/>
        <v>1196</v>
      </c>
      <c r="L132" s="2">
        <f t="shared" si="7"/>
        <v>134</v>
      </c>
      <c r="M132" s="2">
        <f t="shared" si="8"/>
        <v>928</v>
      </c>
      <c r="N132" s="23"/>
    </row>
    <row r="133" spans="2:18" x14ac:dyDescent="0.3">
      <c r="B133" s="31" t="s">
        <v>192</v>
      </c>
      <c r="C133" s="67" t="s">
        <v>863</v>
      </c>
      <c r="D133" s="67" t="s">
        <v>663</v>
      </c>
      <c r="E133" s="60" t="s">
        <v>22</v>
      </c>
      <c r="F133" s="61">
        <v>44197</v>
      </c>
      <c r="G133" s="61">
        <v>44620</v>
      </c>
      <c r="H133" s="60" t="s">
        <v>333</v>
      </c>
      <c r="I133" s="24">
        <v>4</v>
      </c>
      <c r="J133" s="24">
        <v>1305</v>
      </c>
      <c r="K133" s="24">
        <f t="shared" si="6"/>
        <v>1439</v>
      </c>
      <c r="L133" s="24">
        <f t="shared" si="7"/>
        <v>134</v>
      </c>
      <c r="M133" s="24">
        <f t="shared" si="8"/>
        <v>1171</v>
      </c>
      <c r="N133" s="25"/>
    </row>
    <row r="134" spans="2:18" x14ac:dyDescent="0.3">
      <c r="B134" s="31" t="s">
        <v>192</v>
      </c>
      <c r="C134" s="67" t="s">
        <v>863</v>
      </c>
      <c r="D134" s="67" t="s">
        <v>663</v>
      </c>
      <c r="E134" s="98" t="s">
        <v>22</v>
      </c>
      <c r="F134" s="61">
        <v>44197</v>
      </c>
      <c r="G134" s="61">
        <v>44620</v>
      </c>
      <c r="H134" s="98" t="s">
        <v>857</v>
      </c>
      <c r="I134" s="24">
        <v>4</v>
      </c>
      <c r="J134" s="24">
        <v>1755</v>
      </c>
      <c r="K134" s="24">
        <f t="shared" ref="K134" si="9">J134+L134</f>
        <v>1889</v>
      </c>
      <c r="L134" s="24">
        <f t="shared" ref="L134" si="10">IF(C134="AQ",205,IF(C134="FAG",170,IF(C134="FA",143,IF(C134="FI",110,IF(C134="G",134,0)))))</f>
        <v>134</v>
      </c>
      <c r="M134" s="24">
        <f t="shared" ref="M134" si="11">J134-L134</f>
        <v>1621</v>
      </c>
      <c r="N134" s="25"/>
    </row>
    <row r="135" spans="2:18" x14ac:dyDescent="0.3">
      <c r="B135" s="32" t="s">
        <v>342</v>
      </c>
      <c r="C135" s="66" t="s">
        <v>863</v>
      </c>
      <c r="D135" s="66" t="s">
        <v>394</v>
      </c>
      <c r="E135" s="62" t="s">
        <v>22</v>
      </c>
      <c r="F135" s="63">
        <v>44197</v>
      </c>
      <c r="G135" s="63">
        <v>44620</v>
      </c>
      <c r="H135" s="62" t="s">
        <v>333</v>
      </c>
      <c r="I135" s="2">
        <v>4</v>
      </c>
      <c r="J135" s="2">
        <v>1435</v>
      </c>
      <c r="K135" s="2">
        <f t="shared" si="6"/>
        <v>1569</v>
      </c>
      <c r="L135" s="2">
        <f t="shared" si="7"/>
        <v>134</v>
      </c>
      <c r="M135" s="2">
        <f t="shared" si="8"/>
        <v>1301</v>
      </c>
      <c r="N135" s="23"/>
    </row>
    <row r="136" spans="2:18" x14ac:dyDescent="0.3">
      <c r="B136" s="31" t="s">
        <v>351</v>
      </c>
      <c r="C136" s="67" t="s">
        <v>863</v>
      </c>
      <c r="D136" s="67" t="s">
        <v>866</v>
      </c>
      <c r="E136" s="60" t="s">
        <v>22</v>
      </c>
      <c r="F136" s="61">
        <v>44197</v>
      </c>
      <c r="G136" s="61">
        <v>44620</v>
      </c>
      <c r="H136" s="60" t="s">
        <v>333</v>
      </c>
      <c r="I136" s="24">
        <v>4</v>
      </c>
      <c r="J136" s="24">
        <v>1155</v>
      </c>
      <c r="K136" s="24">
        <f t="shared" si="6"/>
        <v>1289</v>
      </c>
      <c r="L136" s="24">
        <f t="shared" si="7"/>
        <v>134</v>
      </c>
      <c r="M136" s="24">
        <f t="shared" si="8"/>
        <v>1021</v>
      </c>
      <c r="N136" s="25"/>
    </row>
    <row r="137" spans="2:18" x14ac:dyDescent="0.3">
      <c r="B137" s="31" t="s">
        <v>351</v>
      </c>
      <c r="C137" s="67" t="s">
        <v>863</v>
      </c>
      <c r="D137" s="67" t="s">
        <v>866</v>
      </c>
      <c r="E137" s="60" t="s">
        <v>22</v>
      </c>
      <c r="F137" s="61">
        <v>44197</v>
      </c>
      <c r="G137" s="61">
        <v>44620</v>
      </c>
      <c r="H137" s="60" t="s">
        <v>335</v>
      </c>
      <c r="I137" s="24">
        <v>4</v>
      </c>
      <c r="J137" s="24">
        <v>1455</v>
      </c>
      <c r="K137" s="24">
        <f t="shared" si="6"/>
        <v>1589</v>
      </c>
      <c r="L137" s="24">
        <f t="shared" si="7"/>
        <v>134</v>
      </c>
      <c r="M137" s="24">
        <f t="shared" si="8"/>
        <v>1321</v>
      </c>
      <c r="N137" s="25"/>
    </row>
    <row r="138" spans="2:18" x14ac:dyDescent="0.3">
      <c r="B138" s="32" t="s">
        <v>186</v>
      </c>
      <c r="C138" s="66" t="s">
        <v>863</v>
      </c>
      <c r="D138" s="66" t="s">
        <v>187</v>
      </c>
      <c r="E138" s="62" t="s">
        <v>22</v>
      </c>
      <c r="F138" s="63">
        <v>44197</v>
      </c>
      <c r="G138" s="63">
        <v>44620</v>
      </c>
      <c r="H138" s="62" t="s">
        <v>35</v>
      </c>
      <c r="I138" s="2">
        <v>3</v>
      </c>
      <c r="J138" s="2">
        <v>1350</v>
      </c>
      <c r="K138" s="2">
        <f t="shared" si="6"/>
        <v>1484</v>
      </c>
      <c r="L138" s="2">
        <f t="shared" si="7"/>
        <v>134</v>
      </c>
      <c r="M138" s="2">
        <f t="shared" si="8"/>
        <v>1216</v>
      </c>
      <c r="N138" s="23"/>
    </row>
    <row r="139" spans="2:18" x14ac:dyDescent="0.3">
      <c r="B139" s="31" t="s">
        <v>338</v>
      </c>
      <c r="C139" s="67" t="s">
        <v>863</v>
      </c>
      <c r="D139" s="67" t="s">
        <v>200</v>
      </c>
      <c r="E139" s="60" t="s">
        <v>22</v>
      </c>
      <c r="F139" s="61">
        <v>44197</v>
      </c>
      <c r="G139" s="61">
        <v>44620</v>
      </c>
      <c r="H139" s="60" t="s">
        <v>333</v>
      </c>
      <c r="I139" s="24">
        <v>4</v>
      </c>
      <c r="J139" s="24">
        <v>1080</v>
      </c>
      <c r="K139" s="24">
        <f t="shared" si="6"/>
        <v>1214</v>
      </c>
      <c r="L139" s="24">
        <f t="shared" si="7"/>
        <v>134</v>
      </c>
      <c r="M139" s="24">
        <f t="shared" si="8"/>
        <v>946</v>
      </c>
      <c r="N139" s="25"/>
    </row>
    <row r="140" spans="2:18" x14ac:dyDescent="0.3">
      <c r="B140" s="32" t="s">
        <v>336</v>
      </c>
      <c r="C140" s="66" t="s">
        <v>863</v>
      </c>
      <c r="D140" s="66" t="s">
        <v>832</v>
      </c>
      <c r="E140" s="62" t="s">
        <v>22</v>
      </c>
      <c r="F140" s="63">
        <v>44197</v>
      </c>
      <c r="G140" s="63">
        <v>44620</v>
      </c>
      <c r="H140" s="62" t="s">
        <v>333</v>
      </c>
      <c r="I140" s="2">
        <v>4</v>
      </c>
      <c r="J140" s="2">
        <v>808</v>
      </c>
      <c r="K140" s="2">
        <f t="shared" si="6"/>
        <v>942</v>
      </c>
      <c r="L140" s="2">
        <f t="shared" si="7"/>
        <v>134</v>
      </c>
      <c r="M140" s="2">
        <f t="shared" si="8"/>
        <v>674</v>
      </c>
      <c r="N140" s="23"/>
    </row>
    <row r="141" spans="2:18" x14ac:dyDescent="0.3">
      <c r="B141" s="31" t="s">
        <v>197</v>
      </c>
      <c r="C141" s="67" t="s">
        <v>863</v>
      </c>
      <c r="D141" s="67" t="s">
        <v>665</v>
      </c>
      <c r="E141" s="60" t="s">
        <v>22</v>
      </c>
      <c r="F141" s="61">
        <v>44197</v>
      </c>
      <c r="G141" s="61">
        <v>44620</v>
      </c>
      <c r="H141" s="60" t="s">
        <v>333</v>
      </c>
      <c r="I141" s="24">
        <v>4</v>
      </c>
      <c r="J141" s="24">
        <v>1170</v>
      </c>
      <c r="K141" s="24">
        <f t="shared" si="6"/>
        <v>1304</v>
      </c>
      <c r="L141" s="24">
        <f t="shared" si="7"/>
        <v>134</v>
      </c>
      <c r="M141" s="24">
        <f t="shared" si="8"/>
        <v>1036</v>
      </c>
      <c r="N141" s="25"/>
    </row>
    <row r="142" spans="2:18" x14ac:dyDescent="0.3">
      <c r="B142" s="32" t="s">
        <v>212</v>
      </c>
      <c r="C142" s="66" t="s">
        <v>212</v>
      </c>
      <c r="D142" s="66" t="s">
        <v>888</v>
      </c>
      <c r="E142" s="62" t="s">
        <v>22</v>
      </c>
      <c r="F142" s="63">
        <v>44197</v>
      </c>
      <c r="G142" s="63">
        <v>44620</v>
      </c>
      <c r="H142" s="62" t="s">
        <v>908</v>
      </c>
      <c r="I142" s="2">
        <v>3</v>
      </c>
      <c r="J142" s="2">
        <v>1650</v>
      </c>
      <c r="K142" s="2">
        <f t="shared" si="6"/>
        <v>1793</v>
      </c>
      <c r="L142" s="2">
        <v>143</v>
      </c>
      <c r="M142" s="2">
        <f t="shared" si="8"/>
        <v>1507</v>
      </c>
      <c r="N142" s="23"/>
    </row>
    <row r="143" spans="2:18" x14ac:dyDescent="0.3">
      <c r="B143" s="31" t="s">
        <v>352</v>
      </c>
      <c r="C143" s="67" t="s">
        <v>863</v>
      </c>
      <c r="D143" s="67" t="s">
        <v>670</v>
      </c>
      <c r="E143" s="60" t="s">
        <v>22</v>
      </c>
      <c r="F143" s="61">
        <v>44197</v>
      </c>
      <c r="G143" s="61">
        <v>44620</v>
      </c>
      <c r="H143" s="60" t="s">
        <v>909</v>
      </c>
      <c r="I143" s="24">
        <v>4</v>
      </c>
      <c r="J143" s="24">
        <v>1831</v>
      </c>
      <c r="K143" s="24">
        <f t="shared" si="6"/>
        <v>1965</v>
      </c>
      <c r="L143" s="24">
        <f t="shared" si="7"/>
        <v>134</v>
      </c>
      <c r="M143" s="24">
        <f t="shared" si="8"/>
        <v>1697</v>
      </c>
      <c r="N143" s="25"/>
    </row>
    <row r="144" spans="2:18" x14ac:dyDescent="0.3">
      <c r="B144" s="31" t="s">
        <v>352</v>
      </c>
      <c r="C144" s="67" t="s">
        <v>863</v>
      </c>
      <c r="D144" s="67" t="s">
        <v>670</v>
      </c>
      <c r="E144" s="60" t="s">
        <v>22</v>
      </c>
      <c r="F144" s="61">
        <v>44197</v>
      </c>
      <c r="G144" s="61">
        <v>44620</v>
      </c>
      <c r="H144" s="60" t="s">
        <v>910</v>
      </c>
      <c r="I144" s="24">
        <v>4</v>
      </c>
      <c r="J144" s="24">
        <v>2531</v>
      </c>
      <c r="K144" s="24">
        <f t="shared" si="6"/>
        <v>2665</v>
      </c>
      <c r="L144" s="24">
        <f t="shared" si="7"/>
        <v>134</v>
      </c>
      <c r="M144" s="24">
        <f t="shared" si="8"/>
        <v>2397</v>
      </c>
      <c r="N144" s="25"/>
    </row>
    <row r="145" spans="2:14" x14ac:dyDescent="0.3">
      <c r="B145" s="32" t="s">
        <v>900</v>
      </c>
      <c r="C145" s="66" t="s">
        <v>863</v>
      </c>
      <c r="D145" s="66" t="s">
        <v>901</v>
      </c>
      <c r="E145" s="62" t="s">
        <v>22</v>
      </c>
      <c r="F145" s="63">
        <v>44197</v>
      </c>
      <c r="G145" s="63">
        <v>44620</v>
      </c>
      <c r="H145" s="62" t="s">
        <v>335</v>
      </c>
      <c r="I145" s="2">
        <v>4</v>
      </c>
      <c r="J145" s="2">
        <v>2025</v>
      </c>
      <c r="K145" s="2">
        <f t="shared" si="6"/>
        <v>2159</v>
      </c>
      <c r="L145" s="2">
        <f t="shared" si="7"/>
        <v>134</v>
      </c>
      <c r="M145" s="2">
        <f t="shared" si="8"/>
        <v>1891</v>
      </c>
      <c r="N145" s="23"/>
    </row>
    <row r="146" spans="2:14" s="99" customFormat="1" x14ac:dyDescent="0.3">
      <c r="B146" s="155" t="s">
        <v>928</v>
      </c>
      <c r="C146" s="137" t="s">
        <v>863</v>
      </c>
      <c r="D146" s="137" t="s">
        <v>927</v>
      </c>
      <c r="E146" s="131" t="s">
        <v>22</v>
      </c>
      <c r="F146" s="132">
        <v>44197</v>
      </c>
      <c r="G146" s="132">
        <v>44620</v>
      </c>
      <c r="H146" s="131" t="s">
        <v>333</v>
      </c>
      <c r="I146" s="24">
        <v>4</v>
      </c>
      <c r="J146" s="24">
        <v>1145</v>
      </c>
      <c r="K146" s="24">
        <f t="shared" ref="K146" si="12">J146+L146</f>
        <v>1279</v>
      </c>
      <c r="L146" s="24">
        <f t="shared" ref="L146" si="13">IF(C146="AQ",205,IF(C146="FAG",170,IF(C146="FA",143,IF(C146="FI",110,IF(C146="G",134,0)))))</f>
        <v>134</v>
      </c>
      <c r="M146" s="24">
        <f t="shared" ref="M146" si="14">J146-L146</f>
        <v>1011</v>
      </c>
      <c r="N146" s="25"/>
    </row>
    <row r="147" spans="2:14" s="99" customFormat="1" x14ac:dyDescent="0.3">
      <c r="B147" s="32" t="s">
        <v>915</v>
      </c>
      <c r="C147" s="66" t="s">
        <v>863</v>
      </c>
      <c r="D147" s="66" t="s">
        <v>916</v>
      </c>
      <c r="E147" s="153" t="s">
        <v>22</v>
      </c>
      <c r="F147" s="63">
        <v>44197</v>
      </c>
      <c r="G147" s="63">
        <v>44620</v>
      </c>
      <c r="H147" s="153" t="s">
        <v>934</v>
      </c>
      <c r="I147" s="2">
        <v>4</v>
      </c>
      <c r="J147" s="2">
        <v>2520</v>
      </c>
      <c r="K147" s="2">
        <f t="shared" ref="K147:K148" si="15">J147+L147</f>
        <v>2725</v>
      </c>
      <c r="L147" s="2">
        <v>205</v>
      </c>
      <c r="M147" s="2">
        <f t="shared" ref="M147:M148" si="16">J147-L147</f>
        <v>2315</v>
      </c>
      <c r="N147" s="23"/>
    </row>
    <row r="148" spans="2:14" s="99" customFormat="1" x14ac:dyDescent="0.3">
      <c r="B148" s="32" t="s">
        <v>915</v>
      </c>
      <c r="C148" s="66" t="s">
        <v>863</v>
      </c>
      <c r="D148" s="66" t="s">
        <v>916</v>
      </c>
      <c r="E148" s="153" t="s">
        <v>22</v>
      </c>
      <c r="F148" s="63">
        <v>44197</v>
      </c>
      <c r="G148" s="63">
        <v>44620</v>
      </c>
      <c r="H148" s="153" t="s">
        <v>917</v>
      </c>
      <c r="I148" s="2">
        <v>4</v>
      </c>
      <c r="J148" s="2">
        <v>3520</v>
      </c>
      <c r="K148" s="2">
        <f t="shared" si="15"/>
        <v>3725</v>
      </c>
      <c r="L148" s="2">
        <v>205</v>
      </c>
      <c r="M148" s="2">
        <f t="shared" si="16"/>
        <v>3315</v>
      </c>
      <c r="N148" s="23"/>
    </row>
    <row r="149" spans="2:14" s="99" customFormat="1" x14ac:dyDescent="0.3">
      <c r="B149" s="31" t="s">
        <v>924</v>
      </c>
      <c r="C149" s="137" t="s">
        <v>886</v>
      </c>
      <c r="D149" s="137" t="s">
        <v>925</v>
      </c>
      <c r="E149" s="131" t="s">
        <v>22</v>
      </c>
      <c r="F149" s="132">
        <v>44197</v>
      </c>
      <c r="G149" s="132">
        <v>44620</v>
      </c>
      <c r="H149" s="131" t="s">
        <v>926</v>
      </c>
      <c r="I149" s="24">
        <v>4</v>
      </c>
      <c r="J149" s="24">
        <v>2148.5</v>
      </c>
      <c r="K149" s="24">
        <f>J149+L149</f>
        <v>2353.5</v>
      </c>
      <c r="L149" s="24">
        <v>205</v>
      </c>
      <c r="M149" s="24">
        <f>J149-L149</f>
        <v>1943.5</v>
      </c>
      <c r="N149" s="25"/>
    </row>
    <row r="150" spans="2:14" s="99" customFormat="1" x14ac:dyDescent="0.3">
      <c r="B150" s="31" t="s">
        <v>922</v>
      </c>
      <c r="C150" s="137" t="s">
        <v>886</v>
      </c>
      <c r="D150" s="137" t="s">
        <v>923</v>
      </c>
      <c r="E150" s="131" t="s">
        <v>22</v>
      </c>
      <c r="F150" s="132">
        <v>44197</v>
      </c>
      <c r="G150" s="132">
        <v>44620</v>
      </c>
      <c r="H150" s="131" t="s">
        <v>333</v>
      </c>
      <c r="I150" s="24">
        <v>4</v>
      </c>
      <c r="J150" s="24">
        <v>1890</v>
      </c>
      <c r="K150" s="24">
        <f>J150+L150</f>
        <v>2095</v>
      </c>
      <c r="L150" s="24">
        <v>205</v>
      </c>
      <c r="M150" s="24">
        <f t="shared" ref="M150" si="17">J150-L150</f>
        <v>1685</v>
      </c>
      <c r="N150" s="25"/>
    </row>
    <row r="151" spans="2:14" x14ac:dyDescent="0.3">
      <c r="B151" s="32" t="s">
        <v>885</v>
      </c>
      <c r="C151" s="66" t="s">
        <v>886</v>
      </c>
      <c r="D151" s="66" t="s">
        <v>887</v>
      </c>
      <c r="E151" s="153" t="s">
        <v>22</v>
      </c>
      <c r="F151" s="63">
        <v>44197</v>
      </c>
      <c r="G151" s="63">
        <v>44620</v>
      </c>
      <c r="H151" s="153" t="s">
        <v>335</v>
      </c>
      <c r="I151" s="2">
        <v>4</v>
      </c>
      <c r="J151" s="2">
        <v>2196</v>
      </c>
      <c r="K151" s="2">
        <f t="shared" si="6"/>
        <v>2401</v>
      </c>
      <c r="L151" s="2">
        <v>205</v>
      </c>
      <c r="M151" s="2">
        <f t="shared" si="8"/>
        <v>1991</v>
      </c>
      <c r="N151" s="23"/>
    </row>
    <row r="152" spans="2:14" ht="15" thickBot="1" x14ac:dyDescent="0.35">
      <c r="B152" s="127" t="s">
        <v>885</v>
      </c>
      <c r="C152" s="128" t="s">
        <v>886</v>
      </c>
      <c r="D152" s="128" t="s">
        <v>887</v>
      </c>
      <c r="E152" s="154" t="s">
        <v>22</v>
      </c>
      <c r="F152" s="33">
        <v>44197</v>
      </c>
      <c r="G152" s="33">
        <v>44620</v>
      </c>
      <c r="H152" s="154" t="s">
        <v>902</v>
      </c>
      <c r="I152" s="34">
        <v>4</v>
      </c>
      <c r="J152" s="34">
        <v>3041</v>
      </c>
      <c r="K152" s="34">
        <f t="shared" si="6"/>
        <v>3246</v>
      </c>
      <c r="L152" s="34">
        <v>205</v>
      </c>
      <c r="M152" s="34">
        <f t="shared" si="8"/>
        <v>2836</v>
      </c>
      <c r="N152" s="35"/>
    </row>
  </sheetData>
  <autoFilter ref="B2:N152" xr:uid="{6CB92CE4-A97D-462B-A155-40A993BB7672}">
    <filterColumn colId="4" showButton="0"/>
  </autoFilter>
  <mergeCells count="12">
    <mergeCell ref="F2:G2"/>
    <mergeCell ref="B2:B3"/>
    <mergeCell ref="C2:C3"/>
    <mergeCell ref="D2:D3"/>
    <mergeCell ref="E2:E3"/>
    <mergeCell ref="H2:H3"/>
    <mergeCell ref="I2:I3"/>
    <mergeCell ref="N2:N3"/>
    <mergeCell ref="J2:J3"/>
    <mergeCell ref="K2:K3"/>
    <mergeCell ref="L2:L3"/>
    <mergeCell ref="M2:M3"/>
  </mergeCells>
  <conditionalFormatting sqref="B11 B13 B23 B27 B29 B31 B33 B35 B37 B109 B111 B115 B117 B119">
    <cfRule type="cellIs" dxfId="30" priority="29" operator="lessThan">
      <formula>0</formula>
    </cfRule>
  </conditionalFormatting>
  <conditionalFormatting sqref="B14 B16 B18 B20 B22">
    <cfRule type="cellIs" dxfId="29" priority="28" operator="lessThan">
      <formula>0</formula>
    </cfRule>
  </conditionalFormatting>
  <conditionalFormatting sqref="C39:D39 C41:D41 C43:D43 C45:D45 C47:D47 C49:D49 C51:D51 C53:D53 C55:D55 C57:D57 C59:D59 C61:D61 C63:D63">
    <cfRule type="cellIs" dxfId="28" priority="27" operator="lessThan">
      <formula>0</formula>
    </cfRule>
  </conditionalFormatting>
  <conditionalFormatting sqref="B39 B41 B43 B45 B47 B49 B51 B53 B55 B57 B59 B61 B63">
    <cfRule type="cellIs" dxfId="27" priority="26" operator="lessThan">
      <formula>0</formula>
    </cfRule>
  </conditionalFormatting>
  <conditionalFormatting sqref="C66:D66">
    <cfRule type="cellIs" dxfId="26" priority="25" operator="lessThan">
      <formula>0</formula>
    </cfRule>
  </conditionalFormatting>
  <conditionalFormatting sqref="B66">
    <cfRule type="cellIs" dxfId="25" priority="24" operator="lessThan">
      <formula>0</formula>
    </cfRule>
  </conditionalFormatting>
  <conditionalFormatting sqref="C68:D69">
    <cfRule type="cellIs" dxfId="24" priority="23" operator="lessThan">
      <formula>0</formula>
    </cfRule>
  </conditionalFormatting>
  <conditionalFormatting sqref="B68:B69">
    <cfRule type="cellIs" dxfId="23" priority="22" operator="lessThan">
      <formula>0</formula>
    </cfRule>
  </conditionalFormatting>
  <conditionalFormatting sqref="C71:D71 C73:D73 C75:D75 C77:D77 C79:D79 C81:D81 C83:D83 C85:D85">
    <cfRule type="cellIs" dxfId="22" priority="21" operator="lessThan">
      <formula>0</formula>
    </cfRule>
  </conditionalFormatting>
  <conditionalFormatting sqref="C87:D88">
    <cfRule type="cellIs" dxfId="21" priority="19" operator="lessThan">
      <formula>0</formula>
    </cfRule>
  </conditionalFormatting>
  <conditionalFormatting sqref="B87:B88">
    <cfRule type="cellIs" dxfId="20" priority="18" operator="lessThan">
      <formula>0</formula>
    </cfRule>
  </conditionalFormatting>
  <conditionalFormatting sqref="B90 B92 B94 B96 B98 B100 B102 B104">
    <cfRule type="cellIs" dxfId="19" priority="16" operator="lessThan">
      <formula>0</formula>
    </cfRule>
  </conditionalFormatting>
  <conditionalFormatting sqref="B112">
    <cfRule type="cellIs" dxfId="18" priority="15" operator="lessThan">
      <formula>0</formula>
    </cfRule>
  </conditionalFormatting>
  <conditionalFormatting sqref="C11:D11 C13:D13 C23:D23 C27:D27 C29:D29 C31:D31 C33:D33 C35:D35 C37:D37 C109:D109 C111:D111 C115:D115 C117:D117 C119:D119">
    <cfRule type="cellIs" dxfId="17" priority="31" operator="lessThan">
      <formula>0</formula>
    </cfRule>
  </conditionalFormatting>
  <conditionalFormatting sqref="C14:D14 C16:D16 C18:D18 C20:D20 C22:D22">
    <cfRule type="cellIs" dxfId="16" priority="30" operator="lessThan">
      <formula>0</formula>
    </cfRule>
  </conditionalFormatting>
  <conditionalFormatting sqref="B71 B73 B75 B77 B79 B81 B83 B85">
    <cfRule type="cellIs" dxfId="15" priority="20" operator="lessThan">
      <formula>0</formula>
    </cfRule>
  </conditionalFormatting>
  <conditionalFormatting sqref="C90:D90 C92:D92 C94:D94 C96:D96 C98:D98 C100:D100 C102:D102 C104:D104">
    <cfRule type="cellIs" dxfId="14" priority="17" operator="lessThan">
      <formula>0</formula>
    </cfRule>
  </conditionalFormatting>
  <conditionalFormatting sqref="B122">
    <cfRule type="cellIs" dxfId="13" priority="13" operator="lessThan">
      <formula>0</formula>
    </cfRule>
  </conditionalFormatting>
  <conditionalFormatting sqref="C122:D122">
    <cfRule type="cellIs" dxfId="12" priority="14" operator="lessThan">
      <formula>0</formula>
    </cfRule>
  </conditionalFormatting>
  <conditionalFormatting sqref="B124:B125">
    <cfRule type="cellIs" dxfId="11" priority="11" operator="lessThan">
      <formula>0</formula>
    </cfRule>
  </conditionalFormatting>
  <conditionalFormatting sqref="C124:D125">
    <cfRule type="cellIs" dxfId="10" priority="12" operator="lessThan">
      <formula>0</formula>
    </cfRule>
  </conditionalFormatting>
  <conditionalFormatting sqref="B127 B129 B131 B133">
    <cfRule type="cellIs" dxfId="9" priority="9" operator="lessThan">
      <formula>0</formula>
    </cfRule>
  </conditionalFormatting>
  <conditionalFormatting sqref="C127:D127 C129:D129 C131:D131 C133:D133">
    <cfRule type="cellIs" dxfId="8" priority="10" operator="lessThan">
      <formula>0</formula>
    </cfRule>
  </conditionalFormatting>
  <conditionalFormatting sqref="B136:B137">
    <cfRule type="cellIs" dxfId="7" priority="7" operator="lessThan">
      <formula>0</formula>
    </cfRule>
  </conditionalFormatting>
  <conditionalFormatting sqref="C136:D137">
    <cfRule type="cellIs" dxfId="6" priority="8" operator="lessThan">
      <formula>0</formula>
    </cfRule>
  </conditionalFormatting>
  <conditionalFormatting sqref="B139 B141">
    <cfRule type="cellIs" dxfId="5" priority="5" operator="lessThan">
      <formula>0</formula>
    </cfRule>
  </conditionalFormatting>
  <conditionalFormatting sqref="C139:D139 C141:D141">
    <cfRule type="cellIs" dxfId="4" priority="6" operator="lessThan">
      <formula>0</formula>
    </cfRule>
  </conditionalFormatting>
  <conditionalFormatting sqref="B143:B144">
    <cfRule type="cellIs" dxfId="3" priority="3" operator="lessThan">
      <formula>0</formula>
    </cfRule>
  </conditionalFormatting>
  <conditionalFormatting sqref="C143:D144">
    <cfRule type="cellIs" dxfId="2" priority="4" operator="lessThan">
      <formula>0</formula>
    </cfRule>
  </conditionalFormatting>
  <conditionalFormatting sqref="B134">
    <cfRule type="cellIs" dxfId="1" priority="1" operator="lessThan">
      <formula>0</formula>
    </cfRule>
  </conditionalFormatting>
  <conditionalFormatting sqref="C134:D134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72D6-A458-4D8A-BBFF-57386AA43602}">
  <dimension ref="C2:H180"/>
  <sheetViews>
    <sheetView workbookViewId="0">
      <selection activeCell="D175" sqref="D175"/>
    </sheetView>
  </sheetViews>
  <sheetFormatPr defaultRowHeight="14.4" x14ac:dyDescent="0.3"/>
  <cols>
    <col min="3" max="3" width="42.5546875" bestFit="1" customWidth="1"/>
    <col min="4" max="4" width="42.5546875" customWidth="1"/>
    <col min="5" max="5" width="9.5546875" bestFit="1" customWidth="1"/>
    <col min="6" max="6" width="13.44140625" bestFit="1" customWidth="1"/>
    <col min="7" max="7" width="9.5546875" bestFit="1" customWidth="1"/>
    <col min="8" max="8" width="13.44140625" bestFit="1" customWidth="1"/>
  </cols>
  <sheetData>
    <row r="2" spans="3:8" x14ac:dyDescent="0.3">
      <c r="C2" s="3"/>
      <c r="D2" s="3"/>
      <c r="E2" s="4">
        <v>2019</v>
      </c>
      <c r="F2" s="5"/>
      <c r="G2" s="4">
        <v>2018</v>
      </c>
      <c r="H2" s="5"/>
    </row>
    <row r="3" spans="3:8" x14ac:dyDescent="0.3">
      <c r="C3" s="6" t="s">
        <v>353</v>
      </c>
      <c r="D3" s="22"/>
      <c r="E3" s="7" t="s">
        <v>354</v>
      </c>
      <c r="F3" s="7" t="s">
        <v>355</v>
      </c>
      <c r="G3" s="7" t="s">
        <v>354</v>
      </c>
      <c r="H3" s="7" t="s">
        <v>355</v>
      </c>
    </row>
    <row r="4" spans="3:8" x14ac:dyDescent="0.3">
      <c r="C4" s="8" t="s">
        <v>356</v>
      </c>
      <c r="D4" s="8" t="str">
        <f>VLOOKUP(C4,Hotel!$D$3:$E$756,2,FALSE)</f>
        <v>FIAPT</v>
      </c>
      <c r="E4" s="10">
        <v>3336</v>
      </c>
      <c r="F4" s="11">
        <v>6118589.3899999987</v>
      </c>
      <c r="G4" s="11">
        <v>3713</v>
      </c>
      <c r="H4" s="11">
        <v>6809445.6499999976</v>
      </c>
    </row>
    <row r="5" spans="3:8" x14ac:dyDescent="0.3">
      <c r="C5" s="9" t="s">
        <v>357</v>
      </c>
      <c r="D5" s="8" t="str">
        <f>VLOOKUP(C5,Hotel!$D$3:$E$756,2,FALSE)</f>
        <v>FAAG</v>
      </c>
      <c r="E5" s="12">
        <v>744</v>
      </c>
      <c r="F5" s="13">
        <v>1580576.1999999995</v>
      </c>
      <c r="G5" s="13">
        <v>1141</v>
      </c>
      <c r="H5" s="13">
        <v>2450635.08</v>
      </c>
    </row>
    <row r="6" spans="3:8" x14ac:dyDescent="0.3">
      <c r="C6" s="9" t="s">
        <v>358</v>
      </c>
      <c r="D6" s="8" t="str">
        <f>VLOOKUP(C6,Hotel!$D$3:$E$756,2,FALSE)</f>
        <v>FIAGS</v>
      </c>
      <c r="E6" s="12">
        <v>1585</v>
      </c>
      <c r="F6" s="13">
        <v>2201430.6800000002</v>
      </c>
      <c r="G6" s="13">
        <v>1625</v>
      </c>
      <c r="H6" s="13">
        <v>2641541.9899999998</v>
      </c>
    </row>
    <row r="7" spans="3:8" x14ac:dyDescent="0.3">
      <c r="C7" s="9" t="s">
        <v>359</v>
      </c>
      <c r="D7" s="8" t="str">
        <f>VLOOKUP(C7,Hotel!$D$3:$E$756,2,FALSE)</f>
        <v>FIAGP</v>
      </c>
      <c r="E7" s="12">
        <v>1520</v>
      </c>
      <c r="F7" s="13">
        <v>2238890.7200000002</v>
      </c>
      <c r="G7" s="13">
        <v>0</v>
      </c>
      <c r="H7" s="13">
        <v>0</v>
      </c>
    </row>
    <row r="8" spans="3:8" x14ac:dyDescent="0.3">
      <c r="C8" s="9" t="s">
        <v>360</v>
      </c>
      <c r="D8" s="8" t="str">
        <f>VLOOKUP(C8,Hotel!$D$3:$E$756,2,FALSE)</f>
        <v>AQCU</v>
      </c>
      <c r="E8" s="12">
        <v>20</v>
      </c>
      <c r="F8" s="13">
        <v>203199.03000000003</v>
      </c>
      <c r="G8" s="13">
        <v>44</v>
      </c>
      <c r="H8" s="13">
        <v>505633.88</v>
      </c>
    </row>
    <row r="9" spans="3:8" x14ac:dyDescent="0.3">
      <c r="C9" s="9" t="s">
        <v>361</v>
      </c>
      <c r="D9" s="8" t="str">
        <f>VLOOKUP(C9,Hotel!$D$3:$E$756,2,FALSE)</f>
        <v>FIBUE</v>
      </c>
      <c r="E9" s="12">
        <v>1087</v>
      </c>
      <c r="F9" s="13">
        <v>1515858.94</v>
      </c>
      <c r="G9" s="13">
        <v>1231</v>
      </c>
      <c r="H9" s="13">
        <v>1743823.4400000004</v>
      </c>
    </row>
    <row r="10" spans="3:8" x14ac:dyDescent="0.3">
      <c r="C10" s="9" t="s">
        <v>362</v>
      </c>
      <c r="D10" s="8" t="str">
        <f>VLOOKUP(C10,Hotel!$D$3:$E$756,2,FALSE)</f>
        <v>FICUC</v>
      </c>
      <c r="E10" s="12">
        <v>3404</v>
      </c>
      <c r="F10" s="13">
        <v>5578394.7999999998</v>
      </c>
      <c r="G10" s="13">
        <v>3010</v>
      </c>
      <c r="H10" s="13">
        <v>5505406.1499999976</v>
      </c>
    </row>
    <row r="11" spans="3:8" x14ac:dyDescent="0.3">
      <c r="C11" s="9" t="s">
        <v>363</v>
      </c>
      <c r="D11" s="8" t="str">
        <f>VLOOKUP(C11,Hotel!$D$3:$E$756,2,FALSE)</f>
        <v>FICEL</v>
      </c>
      <c r="E11" s="12">
        <v>1418</v>
      </c>
      <c r="F11" s="13">
        <v>1373546.2999999986</v>
      </c>
      <c r="G11" s="13">
        <v>1637</v>
      </c>
      <c r="H11" s="13">
        <v>1688427.1999999993</v>
      </c>
    </row>
    <row r="12" spans="3:8" x14ac:dyDescent="0.3">
      <c r="C12" s="9" t="s">
        <v>364</v>
      </c>
      <c r="D12" s="8" t="str">
        <f>VLOOKUP(C12,Hotel!$D$3:$E$756,2,FALSE)</f>
        <v>FICEN</v>
      </c>
      <c r="E12" s="12">
        <v>1266</v>
      </c>
      <c r="F12" s="13">
        <v>2123552.2399999998</v>
      </c>
      <c r="G12" s="13">
        <v>1480</v>
      </c>
      <c r="H12" s="13">
        <v>2460608.3000000003</v>
      </c>
    </row>
    <row r="13" spans="3:8" x14ac:dyDescent="0.3">
      <c r="C13" s="9" t="s">
        <v>365</v>
      </c>
      <c r="D13" s="8" t="str">
        <f>VLOOKUP(C13,Hotel!$D$3:$E$756,2,FALSE)</f>
        <v>FICHE</v>
      </c>
      <c r="E13" s="12">
        <v>1485</v>
      </c>
      <c r="F13" s="13">
        <v>2104224.8599999994</v>
      </c>
      <c r="G13" s="13">
        <v>1674</v>
      </c>
      <c r="H13" s="13">
        <v>2146800.15</v>
      </c>
    </row>
    <row r="14" spans="3:8" x14ac:dyDescent="0.3">
      <c r="C14" s="9" t="s">
        <v>366</v>
      </c>
      <c r="D14" s="8" t="str">
        <f>VLOOKUP(C14,Hotel!$D$3:$E$756,2,FALSE)</f>
        <v>FICHP</v>
      </c>
      <c r="E14" s="12">
        <v>2765</v>
      </c>
      <c r="F14" s="13">
        <v>3916818.9000000018</v>
      </c>
      <c r="G14" s="13">
        <v>1867</v>
      </c>
      <c r="H14" s="13">
        <v>2644704.3799999994</v>
      </c>
    </row>
    <row r="15" spans="3:8" x14ac:dyDescent="0.3">
      <c r="C15" s="9" t="s">
        <v>367</v>
      </c>
      <c r="D15" s="8" t="str">
        <f>VLOOKUP(C15,Hotel!$D$3:$E$756,2,FALSE)</f>
        <v>FICHI</v>
      </c>
      <c r="E15" s="12">
        <v>2864</v>
      </c>
      <c r="F15" s="13">
        <v>2906639.1399999987</v>
      </c>
      <c r="G15" s="13">
        <v>3682</v>
      </c>
      <c r="H15" s="13">
        <v>3714101.5199999968</v>
      </c>
    </row>
    <row r="16" spans="3:8" x14ac:dyDescent="0.3">
      <c r="C16" s="9" t="s">
        <v>368</v>
      </c>
      <c r="D16" s="8" t="str">
        <f>VLOOKUP(C16,Hotel!$D$3:$E$756,2,FALSE)</f>
        <v>FICDC</v>
      </c>
      <c r="E16" s="12">
        <v>1826</v>
      </c>
      <c r="F16" s="13">
        <v>1820655.3600000003</v>
      </c>
      <c r="G16" s="13">
        <v>1342</v>
      </c>
      <c r="H16" s="13">
        <v>1303430.4299999997</v>
      </c>
    </row>
    <row r="17" spans="3:8" x14ac:dyDescent="0.3">
      <c r="C17" s="9" t="s">
        <v>369</v>
      </c>
      <c r="D17" s="8" t="str">
        <f>VLOOKUP(C17,Hotel!$D$3:$E$756,2,FALSE)</f>
        <v>FICDJ</v>
      </c>
      <c r="E17" s="12">
        <v>4210</v>
      </c>
      <c r="F17" s="13">
        <v>4457630.7700000005</v>
      </c>
      <c r="G17" s="13">
        <v>5575</v>
      </c>
      <c r="H17" s="13">
        <v>5509534.7300000004</v>
      </c>
    </row>
    <row r="18" spans="3:8" x14ac:dyDescent="0.3">
      <c r="C18" s="9" t="s">
        <v>370</v>
      </c>
      <c r="D18" s="8" t="str">
        <f>VLOOKUP(C18,Hotel!$D$3:$E$756,2,FALSE)</f>
        <v>FICDO</v>
      </c>
      <c r="E18" s="12">
        <v>2060</v>
      </c>
      <c r="F18" s="13">
        <v>2712356.79</v>
      </c>
      <c r="G18" s="13">
        <v>2683</v>
      </c>
      <c r="H18" s="13">
        <v>3461216.4499999993</v>
      </c>
    </row>
    <row r="19" spans="3:8" x14ac:dyDescent="0.3">
      <c r="C19" s="9" t="s">
        <v>371</v>
      </c>
      <c r="D19" s="8" t="str">
        <f>VLOOKUP(C19,Hotel!$D$3:$E$756,2,FALSE)</f>
        <v>FICTZ</v>
      </c>
      <c r="E19" s="12">
        <v>2341</v>
      </c>
      <c r="F19" s="13">
        <v>2096804.3900000006</v>
      </c>
      <c r="G19" s="13">
        <v>2574</v>
      </c>
      <c r="H19" s="13">
        <v>2350128.7999999993</v>
      </c>
    </row>
    <row r="20" spans="3:8" x14ac:dyDescent="0.3">
      <c r="C20" s="9" t="s">
        <v>372</v>
      </c>
      <c r="D20" s="8" t="str">
        <f>VLOOKUP(C20,Hotel!$D$3:$E$756,2,FALSE)</f>
        <v>FICOL</v>
      </c>
      <c r="E20" s="12">
        <v>2842</v>
      </c>
      <c r="F20" s="13">
        <v>3383943.0100000002</v>
      </c>
      <c r="G20" s="13">
        <v>2554</v>
      </c>
      <c r="H20" s="13">
        <v>3064812.6600000006</v>
      </c>
    </row>
    <row r="21" spans="3:8" x14ac:dyDescent="0.3">
      <c r="C21" s="9" t="s">
        <v>373</v>
      </c>
      <c r="D21" s="8" t="str">
        <f>VLOOKUP(C21,Hotel!$D$3:$E$756,2,FALSE)</f>
        <v>FACC</v>
      </c>
      <c r="E21" s="12">
        <v>65</v>
      </c>
      <c r="F21" s="13">
        <v>458445.41999999993</v>
      </c>
      <c r="G21" s="13">
        <v>116</v>
      </c>
      <c r="H21" s="13">
        <v>791986.70000000007</v>
      </c>
    </row>
    <row r="22" spans="3:8" x14ac:dyDescent="0.3">
      <c r="C22" s="9" t="s">
        <v>374</v>
      </c>
      <c r="D22" s="8" t="str">
        <f>VLOOKUP(C22,Hotel!$D$3:$E$756,2,FALSE)</f>
        <v>FACR</v>
      </c>
      <c r="E22" s="12">
        <v>22</v>
      </c>
      <c r="F22" s="13">
        <v>113498.18</v>
      </c>
      <c r="G22" s="13">
        <v>20</v>
      </c>
      <c r="H22" s="13">
        <v>68760.929999999993</v>
      </c>
    </row>
    <row r="23" spans="3:8" x14ac:dyDescent="0.3">
      <c r="C23" s="9" t="s">
        <v>375</v>
      </c>
      <c r="D23" s="8" t="str">
        <f>VLOOKUP(C23,Hotel!$D$3:$E$756,2,FALSE)</f>
        <v>FICUA</v>
      </c>
      <c r="E23" s="12">
        <v>1646</v>
      </c>
      <c r="F23" s="13">
        <v>2958163.59</v>
      </c>
      <c r="G23" s="13">
        <v>1532</v>
      </c>
      <c r="H23" s="13">
        <v>2665596.1900000009</v>
      </c>
    </row>
    <row r="24" spans="3:8" x14ac:dyDescent="0.3">
      <c r="C24" s="9" t="s">
        <v>376</v>
      </c>
      <c r="D24" s="8" t="str">
        <f>VLOOKUP(C24,Hotel!$D$3:$E$756,2,FALSE)</f>
        <v>FICUE</v>
      </c>
      <c r="E24" s="12">
        <v>2339</v>
      </c>
      <c r="F24" s="13">
        <v>2830817.4699999969</v>
      </c>
      <c r="G24" s="13">
        <v>2500</v>
      </c>
      <c r="H24" s="13">
        <v>2950721.3400000008</v>
      </c>
    </row>
    <row r="25" spans="3:8" x14ac:dyDescent="0.3">
      <c r="C25" s="9" t="s">
        <v>377</v>
      </c>
      <c r="D25" s="8" t="str">
        <f>VLOOKUP(C25,Hotel!$D$3:$E$756,2,FALSE)</f>
        <v>FICUL</v>
      </c>
      <c r="E25" s="12">
        <v>4150</v>
      </c>
      <c r="F25" s="13">
        <v>5905593.0900000045</v>
      </c>
      <c r="G25" s="13">
        <v>4293</v>
      </c>
      <c r="H25" s="13">
        <v>6051508.4600000009</v>
      </c>
    </row>
    <row r="26" spans="3:8" x14ac:dyDescent="0.3">
      <c r="C26" s="9" t="s">
        <v>378</v>
      </c>
      <c r="D26" s="8" t="str">
        <f>VLOOKUP(C26,Hotel!$D$3:$E$756,2,FALSE)</f>
        <v>FIDUR</v>
      </c>
      <c r="E26" s="12">
        <v>2740</v>
      </c>
      <c r="F26" s="13">
        <v>3474796.4699999988</v>
      </c>
      <c r="G26" s="13">
        <v>2507</v>
      </c>
      <c r="H26" s="13">
        <v>3433630.78</v>
      </c>
    </row>
    <row r="27" spans="3:8" x14ac:dyDescent="0.3">
      <c r="C27" s="9" t="s">
        <v>379</v>
      </c>
      <c r="D27" s="8" t="s">
        <v>86</v>
      </c>
      <c r="E27" s="12">
        <v>1261</v>
      </c>
      <c r="F27" s="13">
        <v>1680955.5699999998</v>
      </c>
      <c r="G27" s="13">
        <v>1839</v>
      </c>
      <c r="H27" s="13">
        <v>2529488.4699999997</v>
      </c>
    </row>
    <row r="28" spans="3:8" x14ac:dyDescent="0.3">
      <c r="C28" s="9" t="s">
        <v>380</v>
      </c>
      <c r="D28" s="8" t="str">
        <f>VLOOKUP(C28,Hotel!$D$3:$E$756,2,FALSE)</f>
        <v>FAHP</v>
      </c>
      <c r="E28" s="12">
        <v>139</v>
      </c>
      <c r="F28" s="13">
        <v>329613.58000000007</v>
      </c>
      <c r="G28" s="13">
        <v>130</v>
      </c>
      <c r="H28" s="13">
        <v>262456.64</v>
      </c>
    </row>
    <row r="29" spans="3:8" x14ac:dyDescent="0.3">
      <c r="C29" s="9" t="s">
        <v>381</v>
      </c>
      <c r="D29" s="8" t="str">
        <f>VLOOKUP(C29,Hotel!$D$3:$E$756,2,FALSE)</f>
        <v>FAMM</v>
      </c>
      <c r="E29" s="12">
        <v>3132</v>
      </c>
      <c r="F29" s="13">
        <v>7059171.5099999998</v>
      </c>
      <c r="G29" s="13">
        <v>2658</v>
      </c>
      <c r="H29" s="13">
        <v>5419888.6899999995</v>
      </c>
    </row>
    <row r="30" spans="3:8" x14ac:dyDescent="0.3">
      <c r="C30" s="9" t="s">
        <v>382</v>
      </c>
      <c r="D30" s="8" t="str">
        <f>VLOOKUP(C30,Hotel!$D$3:$E$756,2,FALSE)</f>
        <v>FICCL</v>
      </c>
      <c r="E30" s="12">
        <v>206</v>
      </c>
      <c r="F30" s="13">
        <v>175448.84999999998</v>
      </c>
      <c r="G30" s="13">
        <v>56</v>
      </c>
      <c r="H30" s="13">
        <v>52421.36</v>
      </c>
    </row>
    <row r="31" spans="3:8" x14ac:dyDescent="0.3">
      <c r="C31" s="9" t="s">
        <v>383</v>
      </c>
      <c r="D31" s="8" t="str">
        <f>VLOOKUP(C31,Hotel!$D$3:$E$756,2,FALSE)</f>
        <v>FAXT</v>
      </c>
      <c r="E31" s="12">
        <v>2637</v>
      </c>
      <c r="F31" s="13">
        <v>7041779.1100000022</v>
      </c>
      <c r="G31" s="13">
        <v>3177</v>
      </c>
      <c r="H31" s="13">
        <v>7943212.9899999984</v>
      </c>
    </row>
    <row r="32" spans="3:8" x14ac:dyDescent="0.3">
      <c r="C32" s="9" t="s">
        <v>384</v>
      </c>
      <c r="D32" s="8" t="str">
        <f>VLOOKUP(C32,Hotel!$D$3:$E$756,2,FALSE)</f>
        <v>FXMTC</v>
      </c>
      <c r="E32" s="12">
        <v>468</v>
      </c>
      <c r="F32" s="13">
        <v>631591.94999999995</v>
      </c>
      <c r="G32" s="13">
        <v>0</v>
      </c>
      <c r="H32" s="13">
        <v>0</v>
      </c>
    </row>
    <row r="33" spans="3:8" x14ac:dyDescent="0.3">
      <c r="C33" s="9" t="s">
        <v>385</v>
      </c>
      <c r="D33" s="8" t="str">
        <f>VLOOKUP(C33,Hotel!$D$3:$E$756,2,FALSE)</f>
        <v>FXQOC</v>
      </c>
      <c r="E33" s="12">
        <v>1046</v>
      </c>
      <c r="F33" s="13">
        <v>1546692.7100000004</v>
      </c>
      <c r="G33" s="13">
        <v>40</v>
      </c>
      <c r="H33" s="13">
        <v>55729.68</v>
      </c>
    </row>
    <row r="34" spans="3:8" x14ac:dyDescent="0.3">
      <c r="C34" s="9" t="s">
        <v>210</v>
      </c>
      <c r="D34" s="8" t="str">
        <f>VLOOKUP(C34,Hotel!$D$3:$E$756,2,FALSE)</f>
        <v>FIPPB</v>
      </c>
      <c r="E34" s="12">
        <v>568</v>
      </c>
      <c r="F34" s="13">
        <v>891368.99000000011</v>
      </c>
      <c r="G34" s="13">
        <v>0</v>
      </c>
      <c r="H34" s="13">
        <v>0</v>
      </c>
    </row>
    <row r="35" spans="3:8" x14ac:dyDescent="0.3">
      <c r="C35" s="9" t="s">
        <v>386</v>
      </c>
      <c r="D35" s="8" t="str">
        <f>VLOOKUP(C35,Hotel!$D$3:$E$756,2,FALSE)</f>
        <v>GCAMM</v>
      </c>
      <c r="E35" s="12">
        <v>691</v>
      </c>
      <c r="F35" s="13">
        <v>942152.1399999999</v>
      </c>
      <c r="G35" s="13">
        <v>884</v>
      </c>
      <c r="H35" s="13">
        <v>1179613.99</v>
      </c>
    </row>
    <row r="36" spans="3:8" x14ac:dyDescent="0.3">
      <c r="C36" s="9" t="s">
        <v>387</v>
      </c>
      <c r="D36" s="8" t="str">
        <f>VLOOKUP(C36,Hotel!$D$3:$E$756,2,FALSE)</f>
        <v>GCUCE</v>
      </c>
      <c r="E36" s="12">
        <v>78</v>
      </c>
      <c r="F36" s="13">
        <v>97418.97</v>
      </c>
      <c r="G36" s="13">
        <v>0</v>
      </c>
      <c r="H36" s="13">
        <v>0</v>
      </c>
    </row>
    <row r="37" spans="3:8" x14ac:dyDescent="0.3">
      <c r="C37" s="9" t="s">
        <v>388</v>
      </c>
      <c r="D37" s="8">
        <f>VLOOKUP(C37,Hotel!$D$3:$E$756,2,FALSE)</f>
        <v>0</v>
      </c>
      <c r="E37" s="12">
        <v>0</v>
      </c>
      <c r="F37" s="13">
        <v>0</v>
      </c>
      <c r="G37" s="13">
        <v>43</v>
      </c>
      <c r="H37" s="13">
        <v>46002.490000000005</v>
      </c>
    </row>
    <row r="38" spans="3:8" x14ac:dyDescent="0.3">
      <c r="C38" s="9" t="s">
        <v>389</v>
      </c>
      <c r="D38" s="8" t="str">
        <f>VLOOKUP(C38,Hotel!$D$3:$E$756,2,FALSE)</f>
        <v>GCJLI</v>
      </c>
      <c r="E38" s="12">
        <v>125</v>
      </c>
      <c r="F38" s="13">
        <v>140779.70999999996</v>
      </c>
      <c r="G38" s="13">
        <v>0</v>
      </c>
      <c r="H38" s="13">
        <v>0</v>
      </c>
    </row>
    <row r="39" spans="3:8" x14ac:dyDescent="0.3">
      <c r="C39" s="9" t="s">
        <v>390</v>
      </c>
      <c r="D39" s="8" t="str">
        <f>VLOOKUP(C39,Hotel!$D$3:$E$756,2,FALSE)</f>
        <v>GCONV</v>
      </c>
      <c r="E39" s="12">
        <v>768</v>
      </c>
      <c r="F39" s="13">
        <v>611156.89999999979</v>
      </c>
      <c r="G39" s="13">
        <v>720</v>
      </c>
      <c r="H39" s="13">
        <v>552301.7300000001</v>
      </c>
    </row>
    <row r="40" spans="3:8" x14ac:dyDescent="0.3">
      <c r="C40" s="9" t="s">
        <v>391</v>
      </c>
      <c r="D40" s="8" t="str">
        <f>VLOOKUP(C40,Hotel!$D$3:$E$756,2,FALSE)</f>
        <v>GCVPP</v>
      </c>
      <c r="E40" s="12">
        <v>221</v>
      </c>
      <c r="F40" s="13">
        <v>240512.50000000003</v>
      </c>
      <c r="G40" s="13">
        <v>256</v>
      </c>
      <c r="H40" s="13">
        <v>250289.11000000002</v>
      </c>
    </row>
    <row r="41" spans="3:8" x14ac:dyDescent="0.3">
      <c r="C41" s="9" t="s">
        <v>392</v>
      </c>
      <c r="D41" s="8" t="str">
        <f>VLOOKUP(C41,Hotel!$D$3:$E$756,2,FALSE)</f>
        <v>GGDCH</v>
      </c>
      <c r="E41" s="12">
        <v>703</v>
      </c>
      <c r="F41" s="13">
        <v>653281.58000000007</v>
      </c>
      <c r="G41" s="13">
        <v>320</v>
      </c>
      <c r="H41" s="13">
        <v>325413.01999999996</v>
      </c>
    </row>
    <row r="42" spans="3:8" x14ac:dyDescent="0.3">
      <c r="C42" s="9" t="s">
        <v>393</v>
      </c>
      <c r="D42" s="8" t="str">
        <f>VLOOKUP(C42,Hotel!$D$3:$E$756,2,FALSE)</f>
        <v>GLEUN</v>
      </c>
      <c r="E42" s="12">
        <v>542</v>
      </c>
      <c r="F42" s="13">
        <v>520031.99</v>
      </c>
      <c r="G42" s="13">
        <v>785</v>
      </c>
      <c r="H42" s="13">
        <v>719478.72000000009</v>
      </c>
    </row>
    <row r="43" spans="3:8" x14ac:dyDescent="0.3">
      <c r="C43" s="9" t="s">
        <v>394</v>
      </c>
      <c r="D43" s="8" t="str">
        <f>VLOOKUP(C43,Hotel!$D$3:$E$756,2,FALSE)</f>
        <v>GMZIC</v>
      </c>
      <c r="E43" s="12">
        <v>185</v>
      </c>
      <c r="F43" s="13">
        <v>265077.42</v>
      </c>
      <c r="G43" s="13">
        <v>0</v>
      </c>
      <c r="H43" s="13">
        <v>0</v>
      </c>
    </row>
    <row r="44" spans="3:8" x14ac:dyDescent="0.3">
      <c r="C44" s="9" t="s">
        <v>395</v>
      </c>
      <c r="D44" s="8" t="str">
        <f>VLOOKUP(C44,Hotel!$D$3:$E$756,2,FALSE)</f>
        <v>GMEEC</v>
      </c>
      <c r="E44" s="12">
        <v>1323</v>
      </c>
      <c r="F44" s="13">
        <v>1563093.8899999997</v>
      </c>
      <c r="G44" s="13">
        <v>1193</v>
      </c>
      <c r="H44" s="13">
        <v>1366876.9100000001</v>
      </c>
    </row>
    <row r="45" spans="3:8" x14ac:dyDescent="0.3">
      <c r="C45" s="9" t="s">
        <v>396</v>
      </c>
      <c r="D45" s="8" t="str">
        <f>VLOOKUP(C45,Hotel!$D$3:$E$756,2,FALSE)</f>
        <v>GMTAN</v>
      </c>
      <c r="E45" s="12">
        <v>984</v>
      </c>
      <c r="F45" s="13">
        <v>1403485.6499999997</v>
      </c>
      <c r="G45" s="13">
        <v>1115</v>
      </c>
      <c r="H45" s="13">
        <v>1520509.5199999998</v>
      </c>
    </row>
    <row r="46" spans="3:8" x14ac:dyDescent="0.3">
      <c r="C46" s="9" t="s">
        <v>397</v>
      </c>
      <c r="D46" s="8" t="str">
        <f>VLOOKUP(C46,Hotel!$D$3:$E$756,2,FALSE)</f>
        <v>GMRBE</v>
      </c>
      <c r="E46" s="12">
        <v>1815</v>
      </c>
      <c r="F46" s="13">
        <v>2111500.9600000004</v>
      </c>
      <c r="G46" s="13">
        <v>1487</v>
      </c>
      <c r="H46" s="13">
        <v>1707850.73</v>
      </c>
    </row>
    <row r="47" spans="3:8" x14ac:dyDescent="0.3">
      <c r="C47" s="9" t="s">
        <v>191</v>
      </c>
      <c r="D47" s="8" t="str">
        <f>VLOOKUP(C47,Hotel!$D$3:$E$756,2,FALSE)</f>
        <v>GMPAC</v>
      </c>
      <c r="E47" s="12">
        <v>616</v>
      </c>
      <c r="F47" s="13">
        <v>667234.11</v>
      </c>
      <c r="G47" s="13">
        <v>642</v>
      </c>
      <c r="H47" s="13">
        <v>662588.64999999967</v>
      </c>
    </row>
    <row r="48" spans="3:8" x14ac:dyDescent="0.3">
      <c r="C48" s="9" t="s">
        <v>196</v>
      </c>
      <c r="D48" s="8" t="str">
        <f>VLOOKUP(C48,Hotel!$D$3:$E$756,2,FALSE)</f>
        <v>GMIXP</v>
      </c>
      <c r="E48" s="12">
        <v>712</v>
      </c>
      <c r="F48" s="13">
        <v>744039.22</v>
      </c>
      <c r="G48" s="13">
        <v>495</v>
      </c>
      <c r="H48" s="13">
        <v>558626.16999999981</v>
      </c>
    </row>
    <row r="49" spans="3:8" x14ac:dyDescent="0.3">
      <c r="C49" s="9" t="s">
        <v>398</v>
      </c>
      <c r="D49" s="8" t="str">
        <f>VLOOKUP(C49,Hotel!$D$3:$E$756,2,FALSE)</f>
        <v>GTMZD</v>
      </c>
      <c r="E49" s="12">
        <v>727</v>
      </c>
      <c r="F49" s="13">
        <v>923863.80000000016</v>
      </c>
      <c r="G49" s="13">
        <v>236</v>
      </c>
      <c r="H49" s="13">
        <v>289218.13</v>
      </c>
    </row>
    <row r="50" spans="3:8" x14ac:dyDescent="0.3">
      <c r="C50" s="9" t="s">
        <v>399</v>
      </c>
      <c r="D50" s="8" t="str">
        <f>VLOOKUP(C50,Hotel!$D$3:$E$756,2,FALSE)</f>
        <v>GTIOT</v>
      </c>
      <c r="E50" s="12">
        <v>1176</v>
      </c>
      <c r="F50" s="13">
        <v>1513790.8899999997</v>
      </c>
      <c r="G50" s="13">
        <v>2034</v>
      </c>
      <c r="H50" s="13">
        <v>2604305.1100000003</v>
      </c>
    </row>
    <row r="51" spans="3:8" x14ac:dyDescent="0.3">
      <c r="C51" s="9" t="s">
        <v>400</v>
      </c>
      <c r="D51" s="8" t="str">
        <f>VLOOKUP(C51,Hotel!$D$3:$E$756,2,FALSE)</f>
        <v>GTRHS</v>
      </c>
      <c r="E51" s="12">
        <v>321</v>
      </c>
      <c r="F51" s="13">
        <v>426513.66999999993</v>
      </c>
      <c r="G51" s="13">
        <v>287</v>
      </c>
      <c r="H51" s="13">
        <v>394423.65000000037</v>
      </c>
    </row>
    <row r="52" spans="3:8" x14ac:dyDescent="0.3">
      <c r="C52" s="9" t="s">
        <v>401</v>
      </c>
      <c r="D52" s="8" t="str">
        <f>VLOOKUP(C52,Hotel!$D$3:$E$756,2,FALSE)</f>
        <v>GVZBO</v>
      </c>
      <c r="E52" s="12">
        <v>422</v>
      </c>
      <c r="F52" s="13">
        <v>347753.98</v>
      </c>
      <c r="G52" s="13">
        <v>239</v>
      </c>
      <c r="H52" s="13">
        <v>192208.74000000002</v>
      </c>
    </row>
    <row r="53" spans="3:8" x14ac:dyDescent="0.3">
      <c r="C53" s="9" t="s">
        <v>198</v>
      </c>
      <c r="D53" s="8" t="str">
        <f>VLOOKUP(C53,Hotel!$D$3:$E$756,2,FALSE)</f>
        <v>GXANU</v>
      </c>
      <c r="E53" s="12">
        <v>520</v>
      </c>
      <c r="F53" s="13">
        <v>663534.78999999957</v>
      </c>
      <c r="G53" s="13">
        <v>615</v>
      </c>
      <c r="H53" s="13">
        <v>776293.03999999992</v>
      </c>
    </row>
    <row r="54" spans="3:8" x14ac:dyDescent="0.3">
      <c r="C54" s="9" t="s">
        <v>402</v>
      </c>
      <c r="D54" s="8" t="str">
        <f>VLOOKUP(C54,Hotel!$D$3:$E$756,2,FALSE)</f>
        <v>FAGC</v>
      </c>
      <c r="E54" s="12">
        <v>2600</v>
      </c>
      <c r="F54" s="13">
        <v>8493550.5799999945</v>
      </c>
      <c r="G54" s="13">
        <v>2150</v>
      </c>
      <c r="H54" s="13">
        <v>7080485.4200000064</v>
      </c>
    </row>
    <row r="55" spans="3:8" x14ac:dyDescent="0.3">
      <c r="C55" s="9" t="s">
        <v>403</v>
      </c>
      <c r="D55" s="8" t="str">
        <f>VLOOKUP(C55,Hotel!$D$3:$E$756,2,FALSE)</f>
        <v>FACB</v>
      </c>
      <c r="E55" s="12">
        <v>153</v>
      </c>
      <c r="F55" s="13">
        <v>1076787.1499999999</v>
      </c>
      <c r="G55" s="13">
        <v>223</v>
      </c>
      <c r="H55" s="13">
        <v>1563952.6400000001</v>
      </c>
    </row>
    <row r="56" spans="3:8" x14ac:dyDescent="0.3">
      <c r="C56" s="9" t="s">
        <v>404</v>
      </c>
      <c r="D56" s="8" t="str">
        <f>VLOOKUP(C56,Hotel!$D$3:$E$756,2,FALSE)</f>
        <v>FGPU</v>
      </c>
      <c r="E56" s="12">
        <v>924</v>
      </c>
      <c r="F56" s="13">
        <v>1956689.2099999997</v>
      </c>
      <c r="G56" s="13">
        <v>972</v>
      </c>
      <c r="H56" s="13">
        <v>1959812.3799999994</v>
      </c>
    </row>
    <row r="57" spans="3:8" x14ac:dyDescent="0.3">
      <c r="C57" s="9" t="s">
        <v>405</v>
      </c>
      <c r="D57" s="8" t="str">
        <f>VLOOKUP(C57,Hotel!$D$3:$E$756,2,FALSE)</f>
        <v>FAGG</v>
      </c>
      <c r="E57" s="12">
        <v>1456</v>
      </c>
      <c r="F57" s="13">
        <v>3559064.9100000015</v>
      </c>
      <c r="G57" s="13">
        <v>2007</v>
      </c>
      <c r="H57" s="13">
        <v>4641340.870000001</v>
      </c>
    </row>
    <row r="58" spans="3:8" x14ac:dyDescent="0.3">
      <c r="C58" s="9" t="s">
        <v>406</v>
      </c>
      <c r="D58" s="8" t="str">
        <f>VLOOKUP(C58,Hotel!$D$3:$E$756,2,FALSE)</f>
        <v>FALC</v>
      </c>
      <c r="E58" s="12">
        <v>6</v>
      </c>
      <c r="F58" s="13">
        <v>66366.2</v>
      </c>
      <c r="G58" s="13">
        <v>5</v>
      </c>
      <c r="H58" s="13">
        <v>243774.94</v>
      </c>
    </row>
    <row r="59" spans="3:8" x14ac:dyDescent="0.3">
      <c r="C59" s="9" t="s">
        <v>407</v>
      </c>
      <c r="D59" s="8" t="str">
        <f>VLOOKUP(C59,Hotel!$D$3:$E$756,2,FALSE)</f>
        <v>FGMV</v>
      </c>
      <c r="E59" s="12">
        <v>1705</v>
      </c>
      <c r="F59" s="13">
        <v>4939933.009999997</v>
      </c>
      <c r="G59" s="13">
        <v>1518</v>
      </c>
      <c r="H59" s="13">
        <v>4117531.21</v>
      </c>
    </row>
    <row r="60" spans="3:8" x14ac:dyDescent="0.3">
      <c r="C60" s="9" t="s">
        <v>408</v>
      </c>
      <c r="D60" s="8" t="str">
        <f>VLOOKUP(C60,Hotel!$D$3:$E$756,2,FALSE)</f>
        <v>FGPV</v>
      </c>
      <c r="E60" s="12">
        <v>9</v>
      </c>
      <c r="F60" s="13">
        <v>61712.55</v>
      </c>
      <c r="G60" s="13">
        <v>26</v>
      </c>
      <c r="H60" s="13">
        <v>169612.56999999998</v>
      </c>
    </row>
    <row r="61" spans="3:8" x14ac:dyDescent="0.3">
      <c r="C61" s="9" t="s">
        <v>409</v>
      </c>
      <c r="D61" s="8" t="str">
        <f>VLOOKUP(C61,Hotel!$D$3:$E$756,2,FALSE)</f>
        <v>FIGDL</v>
      </c>
      <c r="E61" s="12">
        <v>3382</v>
      </c>
      <c r="F61" s="13">
        <v>4776633.8000000007</v>
      </c>
      <c r="G61" s="13">
        <v>3212</v>
      </c>
      <c r="H61" s="13">
        <v>4623998.01</v>
      </c>
    </row>
    <row r="62" spans="3:8" x14ac:dyDescent="0.3">
      <c r="C62" s="9" t="s">
        <v>410</v>
      </c>
      <c r="D62" s="8" t="str">
        <f>VLOOKUP(C62,Hotel!$D$3:$E$756,2,FALSE)</f>
        <v>FAGD</v>
      </c>
      <c r="E62" s="12">
        <v>3411</v>
      </c>
      <c r="F62" s="13">
        <v>5893134.8000000054</v>
      </c>
      <c r="G62" s="13">
        <v>3092</v>
      </c>
      <c r="H62" s="13">
        <v>5862305.5799999963</v>
      </c>
    </row>
    <row r="63" spans="3:8" x14ac:dyDescent="0.3">
      <c r="C63" s="9" t="s">
        <v>411</v>
      </c>
      <c r="D63" s="8" t="str">
        <f>VLOOKUP(C63,Hotel!$D$3:$E$756,2,FALSE)</f>
        <v>FAHG</v>
      </c>
      <c r="E63" s="12">
        <v>144</v>
      </c>
      <c r="F63" s="13">
        <v>292312.14</v>
      </c>
      <c r="G63" s="13">
        <v>149</v>
      </c>
      <c r="H63" s="13">
        <v>278990.69</v>
      </c>
    </row>
    <row r="64" spans="3:8" x14ac:dyDescent="0.3">
      <c r="C64" s="9" t="s">
        <v>412</v>
      </c>
      <c r="D64" s="8" t="str">
        <f>VLOOKUP(C64,Hotel!$D$3:$E$756,2,FALSE)</f>
        <v>FAHE</v>
      </c>
      <c r="E64" s="12">
        <v>1732</v>
      </c>
      <c r="F64" s="13">
        <v>2670171.3200000003</v>
      </c>
      <c r="G64" s="13">
        <v>2167</v>
      </c>
      <c r="H64" s="13">
        <v>3108856.7999999993</v>
      </c>
    </row>
    <row r="65" spans="3:8" x14ac:dyDescent="0.3">
      <c r="C65" s="9" t="s">
        <v>413</v>
      </c>
      <c r="D65" s="8" t="str">
        <f>VLOOKUP(C65,Hotel!$D$3:$E$756,2,FALSE)</f>
        <v>FIHER</v>
      </c>
      <c r="E65" s="12">
        <v>3316</v>
      </c>
      <c r="F65" s="13">
        <v>3810177.24</v>
      </c>
      <c r="G65" s="13">
        <v>4381</v>
      </c>
      <c r="H65" s="13">
        <v>4819452.9000000004</v>
      </c>
    </row>
    <row r="66" spans="3:8" x14ac:dyDescent="0.3">
      <c r="C66" s="9" t="s">
        <v>414</v>
      </c>
      <c r="D66" s="8" t="str">
        <f>VLOOKUP(C66,Hotel!$D$3:$E$756,2,FALSE)</f>
        <v>HIMER</v>
      </c>
      <c r="E66" s="12">
        <v>1738</v>
      </c>
      <c r="F66" s="13">
        <v>2248432.9400000004</v>
      </c>
      <c r="G66" s="13">
        <v>2099</v>
      </c>
      <c r="H66" s="13">
        <v>2600707.6700000004</v>
      </c>
    </row>
    <row r="67" spans="3:8" x14ac:dyDescent="0.3">
      <c r="C67" s="9" t="s">
        <v>415</v>
      </c>
      <c r="D67" s="8" t="str">
        <f>VLOOKUP(C67,Hotel!$D$3:$E$756,2,FALSE)</f>
        <v>FIINS</v>
      </c>
      <c r="E67" s="12">
        <v>2897</v>
      </c>
      <c r="F67" s="13">
        <v>5263088.7699999958</v>
      </c>
      <c r="G67" s="13">
        <v>3092</v>
      </c>
      <c r="H67" s="13">
        <v>5493006.4399999967</v>
      </c>
    </row>
    <row r="68" spans="3:8" x14ac:dyDescent="0.3">
      <c r="C68" s="9" t="s">
        <v>416</v>
      </c>
      <c r="D68" s="8" t="str">
        <f>VLOOKUP(C68,Hotel!$D$3:$E$756,2,FALSE)</f>
        <v>EXKO</v>
      </c>
      <c r="E68" s="12">
        <v>18</v>
      </c>
      <c r="F68" s="13">
        <v>85454.670000000013</v>
      </c>
      <c r="G68" s="13">
        <v>20</v>
      </c>
      <c r="H68" s="13">
        <v>91739.65</v>
      </c>
    </row>
    <row r="69" spans="3:8" x14ac:dyDescent="0.3">
      <c r="C69" s="9" t="s">
        <v>417</v>
      </c>
      <c r="D69" s="8" t="str">
        <f>VLOOKUP(C69,Hotel!$D$3:$E$756,2,FALSE)</f>
        <v>CCPC</v>
      </c>
      <c r="E69" s="12">
        <v>12</v>
      </c>
      <c r="F69" s="13">
        <v>47173.579999999994</v>
      </c>
      <c r="G69" s="13">
        <v>21</v>
      </c>
      <c r="H69" s="13">
        <v>93124.650000000009</v>
      </c>
    </row>
    <row r="70" spans="3:8" x14ac:dyDescent="0.3">
      <c r="C70" s="9" t="s">
        <v>418</v>
      </c>
      <c r="D70" s="8" t="str">
        <f>VLOOKUP(C70,Hotel!$D$3:$E$756,2,FALSE)</f>
        <v>FILEO</v>
      </c>
      <c r="E70" s="12">
        <v>3112</v>
      </c>
      <c r="F70" s="13">
        <v>3729453.5800000019</v>
      </c>
      <c r="G70" s="13">
        <v>2857</v>
      </c>
      <c r="H70" s="13">
        <v>3584699.1300000004</v>
      </c>
    </row>
    <row r="71" spans="3:8" x14ac:dyDescent="0.3">
      <c r="C71" s="9" t="s">
        <v>419</v>
      </c>
      <c r="D71" s="8" t="str">
        <f>VLOOKUP(C71,Hotel!$D$3:$E$756,2,FALSE)</f>
        <v>AQBO</v>
      </c>
      <c r="E71" s="12">
        <v>343</v>
      </c>
      <c r="F71" s="13">
        <v>1594796.1600000001</v>
      </c>
      <c r="G71" s="13">
        <v>299</v>
      </c>
      <c r="H71" s="13">
        <v>1471279.06</v>
      </c>
    </row>
    <row r="72" spans="3:8" x14ac:dyDescent="0.3">
      <c r="C72" s="9" t="s">
        <v>420</v>
      </c>
      <c r="D72" s="8" t="str">
        <f>VLOOKUP(C72,Hotel!$D$3:$E$756,2,FALSE)</f>
        <v>AQMV</v>
      </c>
      <c r="E72" s="12">
        <v>496</v>
      </c>
      <c r="F72" s="13">
        <v>2512394.0799999996</v>
      </c>
      <c r="G72" s="13">
        <v>297</v>
      </c>
      <c r="H72" s="13">
        <v>1529442.2699999996</v>
      </c>
    </row>
    <row r="73" spans="3:8" x14ac:dyDescent="0.3">
      <c r="C73" s="9" t="s">
        <v>421</v>
      </c>
      <c r="D73" s="8" t="str">
        <f>VLOOKUP(C73,Hotel!$D$3:$E$756,2,FALSE)</f>
        <v>AQSM</v>
      </c>
      <c r="E73" s="12">
        <v>132</v>
      </c>
      <c r="F73" s="13">
        <v>1321719.8899999999</v>
      </c>
      <c r="G73" s="13">
        <v>0</v>
      </c>
      <c r="H73" s="13">
        <v>0</v>
      </c>
    </row>
    <row r="74" spans="3:8" x14ac:dyDescent="0.3">
      <c r="C74" s="9" t="s">
        <v>422</v>
      </c>
      <c r="D74" s="8" t="str">
        <f>VLOOKUP(C74,Hotel!$D$3:$E$756,2,FALSE)</f>
        <v>FLCDC</v>
      </c>
      <c r="E74" s="12">
        <v>304</v>
      </c>
      <c r="F74" s="13">
        <v>307233</v>
      </c>
      <c r="G74" s="13">
        <v>345</v>
      </c>
      <c r="H74" s="13">
        <v>332143.32999999996</v>
      </c>
    </row>
    <row r="75" spans="3:8" x14ac:dyDescent="0.3">
      <c r="C75" s="9" t="s">
        <v>423</v>
      </c>
      <c r="D75" s="8" t="str">
        <f>VLOOKUP(C75,Hotel!$D$3:$E$756,2,FALSE)</f>
        <v>FLIRT</v>
      </c>
      <c r="E75" s="12">
        <v>0</v>
      </c>
      <c r="F75" s="13">
        <v>0</v>
      </c>
      <c r="G75" s="13">
        <v>392</v>
      </c>
      <c r="H75" s="13">
        <v>440317.67999999993</v>
      </c>
    </row>
    <row r="76" spans="3:8" x14ac:dyDescent="0.3">
      <c r="C76" s="9" t="s">
        <v>424</v>
      </c>
      <c r="D76" s="8" t="str">
        <f>VLOOKUP(C76,Hotel!$D$3:$E$756,2,FALSE)</f>
        <v>FIMOC</v>
      </c>
      <c r="E76" s="12">
        <v>2977</v>
      </c>
      <c r="F76" s="13">
        <v>4254445.5000000009</v>
      </c>
      <c r="G76" s="13">
        <v>2819</v>
      </c>
      <c r="H76" s="13">
        <v>3546337.3999999985</v>
      </c>
    </row>
    <row r="77" spans="3:8" x14ac:dyDescent="0.3">
      <c r="C77" s="9" t="s">
        <v>425</v>
      </c>
      <c r="D77" s="8" t="str">
        <f>VLOOKUP(C77,Hotel!$D$3:$E$756,2,FALSE)</f>
        <v>FAMD</v>
      </c>
      <c r="E77" s="12">
        <v>2207</v>
      </c>
      <c r="F77" s="13">
        <v>4239486.3200000031</v>
      </c>
      <c r="G77" s="13">
        <v>2911</v>
      </c>
      <c r="H77" s="13">
        <v>5048149.0899999989</v>
      </c>
    </row>
    <row r="78" spans="3:8" x14ac:dyDescent="0.3">
      <c r="C78" s="9" t="s">
        <v>426</v>
      </c>
      <c r="D78" s="8" t="str">
        <f>VLOOKUP(C78,Hotel!$D$3:$E$756,2,FALSE)</f>
        <v>FIMER</v>
      </c>
      <c r="E78" s="12">
        <v>3372</v>
      </c>
      <c r="F78" s="13">
        <v>4323163.7299999986</v>
      </c>
      <c r="G78" s="13">
        <v>4869</v>
      </c>
      <c r="H78" s="13">
        <v>5724628.7699999968</v>
      </c>
    </row>
    <row r="79" spans="3:8" x14ac:dyDescent="0.3">
      <c r="C79" s="9" t="s">
        <v>427</v>
      </c>
      <c r="D79" s="8" t="str">
        <f>VLOOKUP(C79,Hotel!$D$3:$E$756,2,FALSE)</f>
        <v>FIMEX</v>
      </c>
      <c r="E79" s="12">
        <v>3654</v>
      </c>
      <c r="F79" s="13">
        <v>4768628.72</v>
      </c>
      <c r="G79" s="13">
        <v>3908</v>
      </c>
      <c r="H79" s="13">
        <v>4891222.4099999974</v>
      </c>
    </row>
    <row r="80" spans="3:8" x14ac:dyDescent="0.3">
      <c r="C80" s="9" t="s">
        <v>428</v>
      </c>
      <c r="D80" s="8" t="str">
        <f>VLOOKUP(C80,Hotel!$D$3:$E$756,2,FALSE)</f>
        <v>FAXS</v>
      </c>
      <c r="E80" s="12">
        <v>1075</v>
      </c>
      <c r="F80" s="13">
        <v>2188984.96</v>
      </c>
      <c r="G80" s="13">
        <v>13</v>
      </c>
      <c r="H80" s="13">
        <v>21420.71</v>
      </c>
    </row>
    <row r="81" spans="3:8" x14ac:dyDescent="0.3">
      <c r="C81" s="9" t="s">
        <v>429</v>
      </c>
      <c r="D81" s="8" t="str">
        <f>VLOOKUP(C81,Hotel!$D$3:$E$756,2,FALSE)</f>
        <v>FIMNC</v>
      </c>
      <c r="E81" s="12">
        <v>1251</v>
      </c>
      <c r="F81" s="13">
        <v>1649569.2799999996</v>
      </c>
      <c r="G81" s="13">
        <v>982</v>
      </c>
      <c r="H81" s="13">
        <v>1230202.1800000009</v>
      </c>
    </row>
    <row r="82" spans="3:8" x14ac:dyDescent="0.3">
      <c r="C82" s="9" t="s">
        <v>430</v>
      </c>
      <c r="D82" s="8" t="str">
        <f>VLOOKUP(C82,Hotel!$D$3:$E$756,2,FALSE)</f>
        <v>FIMTX</v>
      </c>
      <c r="E82" s="12">
        <v>2742</v>
      </c>
      <c r="F82" s="13">
        <v>3965541.4600000009</v>
      </c>
      <c r="G82" s="13">
        <v>3322</v>
      </c>
      <c r="H82" s="13">
        <v>4865853.4799999995</v>
      </c>
    </row>
    <row r="83" spans="3:8" x14ac:dyDescent="0.3">
      <c r="C83" s="9" t="s">
        <v>431</v>
      </c>
      <c r="D83" s="8" t="str">
        <f>VLOOKUP(C83,Hotel!$D$3:$E$756,2,FALSE)</f>
        <v>FIMTF</v>
      </c>
      <c r="E83" s="12">
        <v>2084</v>
      </c>
      <c r="F83" s="13">
        <v>2996265.5099999984</v>
      </c>
      <c r="G83" s="13">
        <v>3143</v>
      </c>
      <c r="H83" s="13">
        <v>4343868.5299999984</v>
      </c>
    </row>
    <row r="84" spans="3:8" x14ac:dyDescent="0.3">
      <c r="C84" s="9" t="s">
        <v>432</v>
      </c>
      <c r="D84" s="8" t="str">
        <f>VLOOKUP(C84,Hotel!$D$3:$E$756,2,FALSE)</f>
        <v>FIMTT</v>
      </c>
      <c r="E84" s="12">
        <v>2682</v>
      </c>
      <c r="F84" s="13">
        <v>4411866.0700000012</v>
      </c>
      <c r="G84" s="13">
        <v>2915</v>
      </c>
      <c r="H84" s="13">
        <v>4578148.0999999996</v>
      </c>
    </row>
    <row r="85" spans="3:8" x14ac:dyDescent="0.3">
      <c r="C85" s="9" t="s">
        <v>433</v>
      </c>
      <c r="D85" s="8" t="str">
        <f>VLOOKUP(C85,Hotel!$D$3:$E$756,2,FALSE)</f>
        <v>FIMTV</v>
      </c>
      <c r="E85" s="12">
        <v>5582</v>
      </c>
      <c r="F85" s="13">
        <v>8680557.1699999962</v>
      </c>
      <c r="G85" s="13">
        <v>5163</v>
      </c>
      <c r="H85" s="13">
        <v>7975612.5499999998</v>
      </c>
    </row>
    <row r="86" spans="3:8" x14ac:dyDescent="0.3">
      <c r="C86" s="9" t="s">
        <v>434</v>
      </c>
      <c r="D86" s="8" t="str">
        <f>VLOOKUP(C86,Hotel!$D$3:$E$756,2,FALSE)</f>
        <v>FIMOA</v>
      </c>
      <c r="E86" s="12">
        <v>1355</v>
      </c>
      <c r="F86" s="13">
        <v>1593037.0600000003</v>
      </c>
      <c r="G86" s="13">
        <v>872</v>
      </c>
      <c r="H86" s="13">
        <v>921488.23999999964</v>
      </c>
    </row>
    <row r="87" spans="3:8" x14ac:dyDescent="0.3">
      <c r="C87" s="9" t="s">
        <v>435</v>
      </c>
      <c r="D87" s="8" t="str">
        <f>VLOOKUP(C87,Hotel!$D$3:$E$756,2,FALSE)</f>
        <v>FINAU</v>
      </c>
      <c r="E87" s="12">
        <v>1505</v>
      </c>
      <c r="F87" s="13">
        <v>2082501.030000001</v>
      </c>
      <c r="G87" s="13">
        <v>1719</v>
      </c>
      <c r="H87" s="13">
        <v>2283386.9099999992</v>
      </c>
    </row>
    <row r="88" spans="3:8" x14ac:dyDescent="0.3">
      <c r="C88" s="9" t="s">
        <v>436</v>
      </c>
      <c r="D88" s="8" t="str">
        <f>VLOOKUP(C88,Hotel!$D$3:$E$756,2,FALSE)</f>
        <v>FINOG</v>
      </c>
      <c r="E88" s="12">
        <v>1882</v>
      </c>
      <c r="F88" s="13">
        <v>2354756.4499999997</v>
      </c>
      <c r="G88" s="13">
        <v>2011</v>
      </c>
      <c r="H88" s="13">
        <v>2409774.0899999989</v>
      </c>
    </row>
    <row r="89" spans="3:8" x14ac:dyDescent="0.3">
      <c r="C89" s="9" t="s">
        <v>437</v>
      </c>
      <c r="D89" s="8" t="str">
        <f>VLOOKUP(C89,Hotel!$D$3:$E$756,2,FALSE)</f>
        <v>FINVL</v>
      </c>
      <c r="E89" s="12">
        <v>1245</v>
      </c>
      <c r="F89" s="13">
        <v>1323354.8900000004</v>
      </c>
      <c r="G89" s="13">
        <v>1171</v>
      </c>
      <c r="H89" s="13">
        <v>1147377</v>
      </c>
    </row>
    <row r="90" spans="3:8" x14ac:dyDescent="0.3">
      <c r="C90" s="9" t="s">
        <v>438</v>
      </c>
      <c r="D90" s="8" t="str">
        <f>VLOOKUP(C90,Hotel!$D$3:$E$756,2,FALSE)</f>
        <v>FIOAX</v>
      </c>
      <c r="E90" s="12">
        <v>1939</v>
      </c>
      <c r="F90" s="13">
        <v>2653145.6399999997</v>
      </c>
      <c r="G90" s="13">
        <v>2283</v>
      </c>
      <c r="H90" s="13">
        <v>3003367.53</v>
      </c>
    </row>
    <row r="91" spans="3:8" x14ac:dyDescent="0.3">
      <c r="C91" s="9" t="s">
        <v>221</v>
      </c>
      <c r="D91" s="8" t="str">
        <f>VLOOKUP(C91,Hotel!$D$3:$E$756,2,FALSE)</f>
        <v>1ACCM</v>
      </c>
      <c r="E91" s="12">
        <v>1575</v>
      </c>
      <c r="F91" s="13">
        <v>1407505.2700000005</v>
      </c>
      <c r="G91" s="13">
        <v>2050</v>
      </c>
      <c r="H91" s="13">
        <v>1884691.61</v>
      </c>
    </row>
    <row r="92" spans="3:8" x14ac:dyDescent="0.3">
      <c r="C92" s="9" t="s">
        <v>299</v>
      </c>
      <c r="D92" s="8" t="str">
        <f>VLOOKUP(C92,Hotel!$D$3:$E$756,2,FALSE)</f>
        <v>1ACDI</v>
      </c>
      <c r="E92" s="12">
        <v>505</v>
      </c>
      <c r="F92" s="13">
        <v>526139.78</v>
      </c>
      <c r="G92" s="13">
        <v>29</v>
      </c>
      <c r="H92" s="13">
        <v>46173.45</v>
      </c>
    </row>
    <row r="93" spans="3:8" x14ac:dyDescent="0.3">
      <c r="C93" s="9" t="s">
        <v>225</v>
      </c>
      <c r="D93" s="8" t="str">
        <f>VLOOKUP(C93,Hotel!$D$3:$E$756,2,FALSE)</f>
        <v>1AGSM</v>
      </c>
      <c r="E93" s="12">
        <v>1956</v>
      </c>
      <c r="F93" s="13">
        <v>1821641.7600000002</v>
      </c>
      <c r="G93" s="13">
        <v>2321</v>
      </c>
      <c r="H93" s="13">
        <v>2100591.71</v>
      </c>
    </row>
    <row r="94" spans="3:8" x14ac:dyDescent="0.3">
      <c r="C94" s="9" t="s">
        <v>439</v>
      </c>
      <c r="D94" s="8" t="str">
        <f>VLOOKUP(C94,Hotel!$D$3:$E$756,2,FALSE)</f>
        <v>1AGCI</v>
      </c>
      <c r="E94" s="12">
        <v>1338</v>
      </c>
      <c r="F94" s="13">
        <v>961677.18</v>
      </c>
      <c r="G94" s="13">
        <v>1305</v>
      </c>
      <c r="H94" s="13">
        <v>1068604.8299999998</v>
      </c>
    </row>
    <row r="95" spans="3:8" x14ac:dyDescent="0.3">
      <c r="C95" s="9" t="s">
        <v>235</v>
      </c>
      <c r="D95" s="8" t="str">
        <f>VLOOKUP(C95,Hotel!$D$3:$E$756,2,FALSE)</f>
        <v>1CUCE</v>
      </c>
      <c r="E95" s="12">
        <v>3337</v>
      </c>
      <c r="F95" s="13">
        <v>3236354.32</v>
      </c>
      <c r="G95" s="13">
        <v>2987</v>
      </c>
      <c r="H95" s="13">
        <v>2711244.0300000003</v>
      </c>
    </row>
    <row r="96" spans="3:8" x14ac:dyDescent="0.3">
      <c r="C96" s="9" t="s">
        <v>229</v>
      </c>
      <c r="D96" s="8" t="str">
        <f>VLOOKUP(C96,Hotel!$D$3:$E$756,2,FALSE)</f>
        <v>1CLPT</v>
      </c>
      <c r="E96" s="12">
        <v>460</v>
      </c>
      <c r="F96" s="13">
        <v>314738.45</v>
      </c>
      <c r="G96" s="13">
        <v>732</v>
      </c>
      <c r="H96" s="13">
        <v>505484.54999999993</v>
      </c>
    </row>
    <row r="97" spans="3:8" x14ac:dyDescent="0.3">
      <c r="C97" s="9" t="s">
        <v>292</v>
      </c>
      <c r="D97" s="8" t="str">
        <f>VLOOKUP(C97,Hotel!$D$3:$E$756,2,FALSE)</f>
        <v>1CHPJ</v>
      </c>
      <c r="E97" s="12">
        <v>1903</v>
      </c>
      <c r="F97" s="13">
        <v>1605235.6300000004</v>
      </c>
      <c r="G97" s="13">
        <v>1235</v>
      </c>
      <c r="H97" s="13">
        <v>1060550.2399999998</v>
      </c>
    </row>
    <row r="98" spans="3:8" x14ac:dyDescent="0.3">
      <c r="C98" s="9" t="s">
        <v>440</v>
      </c>
      <c r="D98" s="8" t="str">
        <f>VLOOKUP(C98,Hotel!$D$3:$E$756,2,FALSE)</f>
        <v>1XALA</v>
      </c>
      <c r="E98" s="12">
        <v>3210</v>
      </c>
      <c r="F98" s="13">
        <v>3125360.77</v>
      </c>
      <c r="G98" s="13">
        <v>2211</v>
      </c>
      <c r="H98" s="13">
        <v>2295864.8699999996</v>
      </c>
    </row>
    <row r="99" spans="3:8" x14ac:dyDescent="0.3">
      <c r="C99" s="9" t="s">
        <v>441</v>
      </c>
      <c r="D99" s="8" t="str">
        <f>VLOOKUP(C99,Hotel!$D$3:$E$756,2,FALSE)</f>
        <v>1XRAZ</v>
      </c>
      <c r="E99" s="12">
        <v>497</v>
      </c>
      <c r="F99" s="13">
        <v>443457.02999999997</v>
      </c>
      <c r="G99" s="13">
        <v>123</v>
      </c>
      <c r="H99" s="13">
        <v>125032.98000000001</v>
      </c>
    </row>
    <row r="100" spans="3:8" x14ac:dyDescent="0.3">
      <c r="C100" s="9" t="s">
        <v>227</v>
      </c>
      <c r="D100" s="8" t="str">
        <f>VLOOKUP(C100,Hotel!$D$3:$E$756,2,FALSE)</f>
        <v>1CDCC</v>
      </c>
      <c r="E100" s="12">
        <v>1184</v>
      </c>
      <c r="F100" s="13">
        <v>740848.66</v>
      </c>
      <c r="G100" s="13">
        <v>920</v>
      </c>
      <c r="H100" s="13">
        <v>611330.20000000007</v>
      </c>
    </row>
    <row r="101" spans="3:8" x14ac:dyDescent="0.3">
      <c r="C101" s="9" t="s">
        <v>231</v>
      </c>
      <c r="D101" s="8" t="str">
        <f>VLOOKUP(C101,Hotel!$D$3:$E$756,2,FALSE)</f>
        <v>1CTFR</v>
      </c>
      <c r="E101" s="12">
        <v>1108</v>
      </c>
      <c r="F101" s="13">
        <v>676317.37000000011</v>
      </c>
      <c r="G101" s="13">
        <v>1043</v>
      </c>
      <c r="H101" s="13">
        <v>634663.81000000006</v>
      </c>
    </row>
    <row r="102" spans="3:8" x14ac:dyDescent="0.3">
      <c r="C102" s="9" t="s">
        <v>442</v>
      </c>
      <c r="D102" s="8" t="str">
        <f>VLOOKUP(C102,Hotel!$D$3:$E$756,2,FALSE)</f>
        <v>1XCUA</v>
      </c>
      <c r="E102" s="12">
        <v>2542</v>
      </c>
      <c r="F102" s="13">
        <v>2208502.7199999997</v>
      </c>
      <c r="G102" s="13">
        <v>2137</v>
      </c>
      <c r="H102" s="13">
        <v>2020472.19</v>
      </c>
    </row>
    <row r="103" spans="3:8" x14ac:dyDescent="0.3">
      <c r="C103" s="9" t="s">
        <v>233</v>
      </c>
      <c r="D103" s="8" t="str">
        <f>VLOOKUP(C103,Hotel!$D$3:$E$756,2,FALSE)</f>
        <v>1XCUA</v>
      </c>
      <c r="E103" s="12">
        <v>1664</v>
      </c>
      <c r="F103" s="13">
        <v>1539138.8799999997</v>
      </c>
      <c r="G103" s="13">
        <v>1720</v>
      </c>
      <c r="H103" s="13">
        <v>1553835.2599999993</v>
      </c>
    </row>
    <row r="104" spans="3:8" x14ac:dyDescent="0.3">
      <c r="C104" s="9" t="s">
        <v>237</v>
      </c>
      <c r="D104" s="8" t="str">
        <f>VLOOKUP(C104,Hotel!$D$3:$E$756,2,FALSE)</f>
        <v>1CULF</v>
      </c>
      <c r="E104" s="12">
        <v>2437</v>
      </c>
      <c r="F104" s="13">
        <v>2305918.310000001</v>
      </c>
      <c r="G104" s="13">
        <v>2136</v>
      </c>
      <c r="H104" s="13">
        <v>2013910.7399999998</v>
      </c>
    </row>
    <row r="105" spans="3:8" x14ac:dyDescent="0.3">
      <c r="C105" s="9" t="s">
        <v>283</v>
      </c>
      <c r="D105" s="8" t="str">
        <f>VLOOKUP(C105,Hotel!$D$3:$E$756,2,FALSE)</f>
        <v>1DURP</v>
      </c>
      <c r="E105" s="12">
        <v>2081</v>
      </c>
      <c r="F105" s="13">
        <v>1745155.5400000005</v>
      </c>
      <c r="G105" s="13">
        <v>1654</v>
      </c>
      <c r="H105" s="13">
        <v>1243522.2299999995</v>
      </c>
    </row>
    <row r="106" spans="3:8" x14ac:dyDescent="0.3">
      <c r="C106" s="9" t="s">
        <v>239</v>
      </c>
      <c r="D106" s="8" t="str">
        <f>VLOOKUP(C106,Hotel!$D$3:$E$756,2,FALSE)</f>
        <v>1GDCE</v>
      </c>
      <c r="E106" s="12">
        <v>1873</v>
      </c>
      <c r="F106" s="13">
        <v>1788258.0999999994</v>
      </c>
      <c r="G106" s="13">
        <v>1271</v>
      </c>
      <c r="H106" s="13">
        <v>1164402.0000000002</v>
      </c>
    </row>
    <row r="107" spans="3:8" x14ac:dyDescent="0.3">
      <c r="C107" s="9" t="s">
        <v>288</v>
      </c>
      <c r="D107" s="8" t="str">
        <f>VLOOKUP(C107,Hotel!$D$3:$E$756,2,FALSE)</f>
        <v>1GDEX</v>
      </c>
      <c r="E107" s="12">
        <v>2639</v>
      </c>
      <c r="F107" s="13">
        <v>2547307.1899999995</v>
      </c>
      <c r="G107" s="13">
        <v>3269</v>
      </c>
      <c r="H107" s="13">
        <v>2892021.62</v>
      </c>
    </row>
    <row r="108" spans="3:8" x14ac:dyDescent="0.3">
      <c r="C108" s="9" t="s">
        <v>241</v>
      </c>
      <c r="D108" s="8" t="str">
        <f>VLOOKUP(C108,Hotel!$D$3:$E$756,2,FALSE)</f>
        <v>1GDPN</v>
      </c>
      <c r="E108" s="12">
        <v>816</v>
      </c>
      <c r="F108" s="13">
        <v>717465.05</v>
      </c>
      <c r="G108" s="13">
        <v>983</v>
      </c>
      <c r="H108" s="13">
        <v>923475.67000000027</v>
      </c>
    </row>
    <row r="109" spans="3:8" x14ac:dyDescent="0.3">
      <c r="C109" s="9" t="s">
        <v>443</v>
      </c>
      <c r="D109" s="8" t="str">
        <f>VLOOKUP(C109,Hotel!$D$3:$E$756,2,FALSE)</f>
        <v>1GDPV</v>
      </c>
      <c r="E109" s="12">
        <v>1646</v>
      </c>
      <c r="F109" s="13">
        <v>1291864.55</v>
      </c>
      <c r="G109" s="13">
        <v>1445</v>
      </c>
      <c r="H109" s="13">
        <v>1241849.9000000004</v>
      </c>
    </row>
    <row r="110" spans="3:8" x14ac:dyDescent="0.3">
      <c r="C110" s="9" t="s">
        <v>244</v>
      </c>
      <c r="D110" s="8" t="str">
        <f>VLOOKUP(C110,Hotel!$D$3:$E$756,2,FALSE)</f>
        <v>1GDTA</v>
      </c>
      <c r="E110" s="12">
        <v>2315</v>
      </c>
      <c r="F110" s="13">
        <v>1953124.4099999995</v>
      </c>
      <c r="G110" s="13">
        <v>2266</v>
      </c>
      <c r="H110" s="13">
        <v>2070872.7300000007</v>
      </c>
    </row>
    <row r="111" spans="3:8" x14ac:dyDescent="0.3">
      <c r="C111" s="9" t="s">
        <v>246</v>
      </c>
      <c r="D111" s="8" t="str">
        <f>VLOOKUP(C111,Hotel!$D$3:$E$756,2,FALSE)</f>
        <v>1IRTE</v>
      </c>
      <c r="E111" s="12">
        <v>363</v>
      </c>
      <c r="F111" s="13">
        <v>244353.31999999998</v>
      </c>
      <c r="G111" s="13">
        <v>817</v>
      </c>
      <c r="H111" s="13">
        <v>640381.33000000007</v>
      </c>
    </row>
    <row r="112" spans="3:8" x14ac:dyDescent="0.3">
      <c r="C112" s="9" t="s">
        <v>258</v>
      </c>
      <c r="D112" s="8" t="str">
        <f>VLOOKUP(C112,Hotel!$D$3:$E$756,2,FALSE)</f>
        <v>1PAZC</v>
      </c>
      <c r="E112" s="12">
        <v>1670</v>
      </c>
      <c r="F112" s="13">
        <v>1443312.92</v>
      </c>
      <c r="G112" s="13">
        <v>1709</v>
      </c>
      <c r="H112" s="13">
        <v>1497222.1200000003</v>
      </c>
    </row>
    <row r="113" spans="3:8" x14ac:dyDescent="0.3">
      <c r="C113" s="9" t="s">
        <v>290</v>
      </c>
      <c r="D113" s="8" t="str">
        <f>VLOOKUP(C113,Hotel!$D$3:$E$756,2,FALSE)</f>
        <v>1LEAN</v>
      </c>
      <c r="E113" s="12">
        <v>974</v>
      </c>
      <c r="F113" s="13">
        <v>693374.91999999981</v>
      </c>
      <c r="G113" s="13">
        <v>857</v>
      </c>
      <c r="H113" s="13">
        <v>741885.5399999998</v>
      </c>
    </row>
    <row r="114" spans="3:8" x14ac:dyDescent="0.3">
      <c r="C114" s="9" t="s">
        <v>250</v>
      </c>
      <c r="D114" s="8" t="str">
        <f>VLOOKUP(C114,Hotel!$D$3:$E$756,2,FALSE)</f>
        <v>1LEPO</v>
      </c>
      <c r="E114" s="12">
        <v>2445</v>
      </c>
      <c r="F114" s="13">
        <v>1814799.7900000005</v>
      </c>
      <c r="G114" s="13">
        <v>1334</v>
      </c>
      <c r="H114" s="13">
        <v>1137914.53</v>
      </c>
    </row>
    <row r="115" spans="3:8" x14ac:dyDescent="0.3">
      <c r="C115" s="9" t="s">
        <v>286</v>
      </c>
      <c r="D115" s="8" t="str">
        <f>VLOOKUP(C115,Hotel!$D$3:$E$756,2,FALSE)</f>
        <v>1MXNO</v>
      </c>
      <c r="E115" s="12">
        <v>1116</v>
      </c>
      <c r="F115" s="13">
        <v>1030239.1099999998</v>
      </c>
      <c r="G115" s="13">
        <v>1103</v>
      </c>
      <c r="H115" s="13">
        <v>828377.97999999986</v>
      </c>
    </row>
    <row r="116" spans="3:8" x14ac:dyDescent="0.3">
      <c r="C116" s="9" t="s">
        <v>252</v>
      </c>
      <c r="D116" s="8" t="str">
        <f>VLOOKUP(C116,Hotel!$D$3:$E$756,2,FALSE)</f>
        <v>1MNCN</v>
      </c>
      <c r="E116" s="12">
        <v>1046</v>
      </c>
      <c r="F116" s="13">
        <v>876322.51000000013</v>
      </c>
      <c r="G116" s="13">
        <v>1257</v>
      </c>
      <c r="H116" s="13">
        <v>1010662.2899999999</v>
      </c>
    </row>
    <row r="117" spans="3:8" x14ac:dyDescent="0.3">
      <c r="C117" s="9" t="s">
        <v>254</v>
      </c>
      <c r="D117" s="8" t="str">
        <f>VLOOKUP(C117,Hotel!$D$3:$E$756,2,FALSE)</f>
        <v>1MTAP</v>
      </c>
      <c r="E117" s="12">
        <v>1707</v>
      </c>
      <c r="F117" s="13">
        <v>1636866.1199999999</v>
      </c>
      <c r="G117" s="13">
        <v>1693</v>
      </c>
      <c r="H117" s="13">
        <v>1561718.52</v>
      </c>
    </row>
    <row r="118" spans="3:8" x14ac:dyDescent="0.3">
      <c r="C118" s="9" t="s">
        <v>444</v>
      </c>
      <c r="D118" s="8" t="str">
        <f>VLOOKUP(C118,Hotel!$D$3:$E$756,2,FALSE)</f>
        <v>1MTTE</v>
      </c>
      <c r="E118" s="12">
        <v>2665</v>
      </c>
      <c r="F118" s="13">
        <v>2700664.72</v>
      </c>
      <c r="G118" s="13">
        <v>223</v>
      </c>
      <c r="H118" s="13">
        <v>246431.94</v>
      </c>
    </row>
    <row r="119" spans="3:8" x14ac:dyDescent="0.3">
      <c r="C119" s="9" t="s">
        <v>256</v>
      </c>
      <c r="D119" s="8" t="str">
        <f>VLOOKUP(C119,Hotel!$D$3:$E$756,2,FALSE)</f>
        <v>1OACE</v>
      </c>
      <c r="E119" s="12">
        <v>2099</v>
      </c>
      <c r="F119" s="13">
        <v>1676678.1599999995</v>
      </c>
      <c r="G119" s="13">
        <v>1564</v>
      </c>
      <c r="H119" s="13">
        <v>1340283.3999999997</v>
      </c>
    </row>
    <row r="120" spans="3:8" x14ac:dyDescent="0.3">
      <c r="C120" s="9" t="s">
        <v>445</v>
      </c>
      <c r="D120" s="8" t="str">
        <f>VLOOKUP(C120,Hotel!$D$3:$E$756,2,FALSE)</f>
        <v>1XPAT</v>
      </c>
      <c r="E120" s="12">
        <v>3229</v>
      </c>
      <c r="F120" s="13">
        <v>4132055.3799999994</v>
      </c>
      <c r="G120" s="13">
        <v>3872</v>
      </c>
      <c r="H120" s="13">
        <v>4286751.7300000004</v>
      </c>
    </row>
    <row r="121" spans="3:8" x14ac:dyDescent="0.3">
      <c r="C121" s="9" t="s">
        <v>446</v>
      </c>
      <c r="D121" s="8" t="str">
        <f>VLOOKUP(C121,Hotel!$D$3:$E$756,2,FALSE)</f>
        <v>1XSUR</v>
      </c>
      <c r="E121" s="12">
        <v>1506</v>
      </c>
      <c r="F121" s="13">
        <v>1698040.1999999997</v>
      </c>
      <c r="G121" s="13">
        <v>2601</v>
      </c>
      <c r="H121" s="13">
        <v>2685382.22</v>
      </c>
    </row>
    <row r="122" spans="3:8" x14ac:dyDescent="0.3">
      <c r="C122" s="9" t="s">
        <v>447</v>
      </c>
      <c r="D122" s="8" t="str">
        <f>VLOOKUP(C122,Hotel!$D$3:$E$756,2,FALSE)</f>
        <v>1PCCE</v>
      </c>
      <c r="E122" s="12">
        <v>1637</v>
      </c>
      <c r="F122" s="13">
        <v>1541170.1000000006</v>
      </c>
      <c r="G122" s="13">
        <v>1309</v>
      </c>
      <c r="H122" s="13">
        <v>1231958.9099999999</v>
      </c>
    </row>
    <row r="123" spans="3:8" x14ac:dyDescent="0.3">
      <c r="C123" s="9" t="s">
        <v>448</v>
      </c>
      <c r="D123" s="8" t="str">
        <f>VLOOKUP(C123,Hotel!$D$3:$E$756,2,FALSE)</f>
        <v>1PUFI</v>
      </c>
      <c r="E123" s="12">
        <v>780</v>
      </c>
      <c r="F123" s="13">
        <v>535498.74</v>
      </c>
      <c r="G123" s="13">
        <v>965</v>
      </c>
      <c r="H123" s="13">
        <v>704967.66999999993</v>
      </c>
    </row>
    <row r="124" spans="3:8" x14ac:dyDescent="0.3">
      <c r="C124" s="9" t="s">
        <v>449</v>
      </c>
      <c r="D124" s="8" t="str">
        <f>VLOOKUP(C124,Hotel!$D$3:$E$756,2,FALSE)</f>
        <v>1PUPE</v>
      </c>
      <c r="E124" s="12">
        <v>444</v>
      </c>
      <c r="F124" s="13">
        <v>376125.07</v>
      </c>
      <c r="G124" s="13">
        <v>168</v>
      </c>
      <c r="H124" s="13">
        <v>143143.16999999998</v>
      </c>
    </row>
    <row r="125" spans="3:8" x14ac:dyDescent="0.3">
      <c r="C125" s="9" t="s">
        <v>450</v>
      </c>
      <c r="D125" s="8" t="str">
        <f>VLOOKUP(C125,Hotel!$D$3:$E$756,2,FALSE)</f>
        <v>1PUSR</v>
      </c>
      <c r="E125" s="12">
        <v>1233</v>
      </c>
      <c r="F125" s="13">
        <v>830125.57000000007</v>
      </c>
      <c r="G125" s="13">
        <v>888</v>
      </c>
      <c r="H125" s="13">
        <v>735861.15</v>
      </c>
    </row>
    <row r="126" spans="3:8" x14ac:dyDescent="0.3">
      <c r="C126" s="9" t="s">
        <v>262</v>
      </c>
      <c r="D126" s="8" t="str">
        <f>VLOOKUP(C126,Hotel!$D$3:$E$756,2,FALSE)</f>
        <v>1PVAP</v>
      </c>
      <c r="E126" s="12">
        <v>1887</v>
      </c>
      <c r="F126" s="13">
        <v>1681404.5199999993</v>
      </c>
      <c r="G126" s="13">
        <v>1684</v>
      </c>
      <c r="H126" s="13">
        <v>1563262.86</v>
      </c>
    </row>
    <row r="127" spans="3:8" x14ac:dyDescent="0.3">
      <c r="C127" s="9" t="s">
        <v>451</v>
      </c>
      <c r="D127" s="8" t="str">
        <f>VLOOKUP(C127,Hotel!$D$3:$E$756,2,FALSE)</f>
        <v>1QOAP</v>
      </c>
      <c r="E127" s="12">
        <v>743</v>
      </c>
      <c r="F127" s="13">
        <v>630243.73000000033</v>
      </c>
      <c r="G127" s="13">
        <v>1175</v>
      </c>
      <c r="H127" s="13">
        <v>964126.64000000013</v>
      </c>
    </row>
    <row r="128" spans="3:8" x14ac:dyDescent="0.3">
      <c r="C128" s="9" t="s">
        <v>452</v>
      </c>
      <c r="D128" s="8" t="str">
        <f>VLOOKUP(C128,Hotel!$D$3:$E$756,2,FALSE)</f>
        <v>1QOCS</v>
      </c>
      <c r="E128" s="12">
        <v>1603</v>
      </c>
      <c r="F128" s="13">
        <v>1499823.96</v>
      </c>
      <c r="G128" s="13">
        <v>2203</v>
      </c>
      <c r="H128" s="13">
        <v>1900229.6899999997</v>
      </c>
    </row>
    <row r="129" spans="3:8" x14ac:dyDescent="0.3">
      <c r="C129" s="9" t="s">
        <v>453</v>
      </c>
      <c r="D129" s="8" t="str">
        <f>VLOOKUP(C129,Hotel!$D$3:$E$756,2,FALSE)</f>
        <v>1QOPG</v>
      </c>
      <c r="E129" s="12">
        <v>2440</v>
      </c>
      <c r="F129" s="13">
        <v>2307903.4700000011</v>
      </c>
      <c r="G129" s="13">
        <v>2353</v>
      </c>
      <c r="H129" s="13">
        <v>2131096.9700000007</v>
      </c>
    </row>
    <row r="130" spans="3:8" x14ac:dyDescent="0.3">
      <c r="C130" s="9" t="s">
        <v>267</v>
      </c>
      <c r="D130" s="8" t="str">
        <f>VLOOKUP(C130,Hotel!$D$3:$E$756,2,FALSE)</f>
        <v>1REVA</v>
      </c>
      <c r="E130" s="12">
        <v>461</v>
      </c>
      <c r="F130" s="13">
        <v>356729.07</v>
      </c>
      <c r="G130" s="13">
        <v>939</v>
      </c>
      <c r="H130" s="13">
        <v>697348.7</v>
      </c>
    </row>
    <row r="131" spans="3:8" x14ac:dyDescent="0.3">
      <c r="C131" s="9" t="s">
        <v>454</v>
      </c>
      <c r="D131" s="8" t="str">
        <f>VLOOKUP(C131,Hotel!$D$3:$E$756,2,FALSE)</f>
        <v>1SLMO</v>
      </c>
      <c r="E131" s="12">
        <v>0</v>
      </c>
      <c r="F131" s="13">
        <v>0</v>
      </c>
      <c r="G131" s="13">
        <v>36</v>
      </c>
      <c r="H131" s="13">
        <v>23268.82</v>
      </c>
    </row>
    <row r="132" spans="3:8" x14ac:dyDescent="0.3">
      <c r="C132" s="9" t="s">
        <v>270</v>
      </c>
      <c r="D132" s="8" t="str">
        <f>VLOOKUP(C132,Hotel!$D$3:$E$756,2,FALSE)</f>
        <v>1SAMR</v>
      </c>
      <c r="E132" s="12">
        <v>1480</v>
      </c>
      <c r="F132" s="13">
        <v>1048730.4900000002</v>
      </c>
      <c r="G132" s="13">
        <v>1026</v>
      </c>
      <c r="H132" s="13">
        <v>745535.62</v>
      </c>
    </row>
    <row r="133" spans="3:8" x14ac:dyDescent="0.3">
      <c r="C133" s="9" t="s">
        <v>455</v>
      </c>
      <c r="D133" s="8" t="str">
        <f>VLOOKUP(C133,Hotel!$D$3:$E$756,2,FALSE)</f>
        <v>1SADE</v>
      </c>
      <c r="E133" s="12">
        <v>290</v>
      </c>
      <c r="F133" s="13">
        <v>198014.25</v>
      </c>
      <c r="G133" s="13">
        <v>754</v>
      </c>
      <c r="H133" s="13">
        <v>564613.56999999995</v>
      </c>
    </row>
    <row r="134" spans="3:8" x14ac:dyDescent="0.3">
      <c r="C134" s="9" t="s">
        <v>456</v>
      </c>
      <c r="D134" s="8" t="str">
        <f>VLOOKUP(C134,Hotel!$D$3:$E$756,2,FALSE)</f>
        <v>1SLGL</v>
      </c>
      <c r="E134" s="12">
        <v>2238</v>
      </c>
      <c r="F134" s="13">
        <v>2119010.7200000002</v>
      </c>
      <c r="G134" s="13">
        <v>1857</v>
      </c>
      <c r="H134" s="13">
        <v>1622772.3999999994</v>
      </c>
    </row>
    <row r="135" spans="3:8" x14ac:dyDescent="0.3">
      <c r="C135" s="9" t="s">
        <v>272</v>
      </c>
      <c r="D135" s="8" t="str">
        <f>VLOOKUP(C135,Hotel!$D$3:$E$756,2,FALSE)</f>
        <v>1SIAP</v>
      </c>
      <c r="E135" s="12">
        <v>231</v>
      </c>
      <c r="F135" s="13">
        <v>164286.25</v>
      </c>
      <c r="G135" s="13">
        <v>410</v>
      </c>
      <c r="H135" s="13">
        <v>268858.03000000003</v>
      </c>
    </row>
    <row r="136" spans="3:8" x14ac:dyDescent="0.3">
      <c r="C136" s="9" t="s">
        <v>457</v>
      </c>
      <c r="D136" s="8" t="str">
        <f>VLOOKUP(C136,Hotel!$D$3:$E$756,2,FALSE)</f>
        <v>1TIOT</v>
      </c>
      <c r="E136" s="12">
        <v>2340</v>
      </c>
      <c r="F136" s="13">
        <v>2256864.9299999997</v>
      </c>
      <c r="G136" s="13">
        <v>0</v>
      </c>
      <c r="H136" s="13">
        <v>0</v>
      </c>
    </row>
    <row r="137" spans="3:8" x14ac:dyDescent="0.3">
      <c r="C137" s="9" t="s">
        <v>458</v>
      </c>
      <c r="D137" s="8" t="str">
        <f>VLOOKUP(C137,Hotel!$D$3:$E$756,2,FALSE)</f>
        <v>1TOAP</v>
      </c>
      <c r="E137" s="12">
        <v>1100</v>
      </c>
      <c r="F137" s="13">
        <v>815053.99</v>
      </c>
      <c r="G137" s="13">
        <v>569</v>
      </c>
      <c r="H137" s="13">
        <v>421101.0799999999</v>
      </c>
    </row>
    <row r="138" spans="3:8" x14ac:dyDescent="0.3">
      <c r="C138" s="9" t="s">
        <v>459</v>
      </c>
      <c r="D138" s="8" t="str">
        <f>VLOOKUP(C138,Hotel!$D$3:$E$756,2,FALSE)</f>
        <v>1VL2M</v>
      </c>
      <c r="E138" s="12">
        <v>1242</v>
      </c>
      <c r="F138" s="13">
        <v>921064.87999999989</v>
      </c>
      <c r="G138" s="13">
        <v>1277</v>
      </c>
      <c r="H138" s="13">
        <v>889135.84999999986</v>
      </c>
    </row>
    <row r="139" spans="3:8" x14ac:dyDescent="0.3">
      <c r="C139" s="9" t="s">
        <v>277</v>
      </c>
      <c r="D139" s="8" t="str">
        <f>VLOOKUP(C139,Hotel!$D$3:$E$756,2,FALSE)</f>
        <v>1VLCE</v>
      </c>
      <c r="E139" s="12">
        <v>1127</v>
      </c>
      <c r="F139" s="13">
        <v>700296.93</v>
      </c>
      <c r="G139" s="13">
        <v>1047</v>
      </c>
      <c r="H139" s="13">
        <v>725272.05999999994</v>
      </c>
    </row>
    <row r="140" spans="3:8" x14ac:dyDescent="0.3">
      <c r="C140" s="9" t="s">
        <v>248</v>
      </c>
      <c r="D140" s="8" t="str">
        <f>VLOOKUP(C140,Hotel!$D$3:$E$756,2,FALSE)</f>
        <v>1XLPA</v>
      </c>
      <c r="E140" s="12">
        <v>899</v>
      </c>
      <c r="F140" s="13">
        <v>558448.66</v>
      </c>
      <c r="G140" s="13">
        <v>761</v>
      </c>
      <c r="H140" s="13">
        <v>511958.24</v>
      </c>
    </row>
    <row r="141" spans="3:8" x14ac:dyDescent="0.3">
      <c r="C141" s="9" t="s">
        <v>460</v>
      </c>
      <c r="D141" s="8" t="str">
        <f>VLOOKUP(C141,Hotel!$D$3:$E$756,2,FALSE)</f>
        <v>FIPA2</v>
      </c>
      <c r="E141" s="12">
        <v>1832</v>
      </c>
      <c r="F141" s="13">
        <v>2325209.3399999994</v>
      </c>
      <c r="G141" s="13">
        <v>2135</v>
      </c>
      <c r="H141" s="13">
        <v>2603120.0500000003</v>
      </c>
    </row>
    <row r="142" spans="3:8" x14ac:dyDescent="0.3">
      <c r="C142" s="9" t="s">
        <v>461</v>
      </c>
      <c r="D142" s="8" t="str">
        <f>VLOOKUP(C142,Hotel!$D$3:$E$756,2,FALSE)</f>
        <v>FISUR</v>
      </c>
      <c r="E142" s="12">
        <v>1813</v>
      </c>
      <c r="F142" s="13">
        <v>2836970.8800000018</v>
      </c>
      <c r="G142" s="13">
        <v>2744</v>
      </c>
      <c r="H142" s="13">
        <v>4172240.5900000003</v>
      </c>
    </row>
    <row r="143" spans="3:8" x14ac:dyDescent="0.3">
      <c r="C143" s="9" t="s">
        <v>462</v>
      </c>
      <c r="D143" s="8" t="str">
        <f>VLOOKUP(C143,Hotel!$D$3:$E$756,2,FALSE)</f>
        <v>FIPER</v>
      </c>
      <c r="E143" s="12">
        <v>1301</v>
      </c>
      <c r="F143" s="13">
        <v>1764465.5199999998</v>
      </c>
      <c r="G143" s="13">
        <v>2154</v>
      </c>
      <c r="H143" s="13">
        <v>2850680.7499999991</v>
      </c>
    </row>
    <row r="144" spans="3:8" x14ac:dyDescent="0.3">
      <c r="C144" s="9" t="s">
        <v>463</v>
      </c>
      <c r="D144" s="8" t="str">
        <f>VLOOKUP(C144,Hotel!$D$3:$E$756,2,FALSE)</f>
        <v>FIPCD</v>
      </c>
      <c r="E144" s="12">
        <v>1296</v>
      </c>
      <c r="F144" s="13">
        <v>2162383.54</v>
      </c>
      <c r="G144" s="13">
        <v>920</v>
      </c>
      <c r="H144" s="13">
        <v>1726541.5999999982</v>
      </c>
    </row>
    <row r="145" spans="3:8" x14ac:dyDescent="0.3">
      <c r="C145" s="9" t="s">
        <v>464</v>
      </c>
      <c r="D145" s="8" t="str">
        <f>VLOOKUP(C145,Hotel!$D$3:$E$756,2,FALSE)</f>
        <v>FIPLC</v>
      </c>
      <c r="E145" s="12">
        <v>1262</v>
      </c>
      <c r="F145" s="13">
        <v>1705454.7700000009</v>
      </c>
      <c r="G145" s="13">
        <v>1529</v>
      </c>
      <c r="H145" s="13">
        <v>2001912.5400000003</v>
      </c>
    </row>
    <row r="146" spans="3:8" x14ac:dyDescent="0.3">
      <c r="C146" s="9" t="s">
        <v>465</v>
      </c>
      <c r="D146" s="8" t="str">
        <f>VLOOKUP(C146,Hotel!$D$3:$E$756,2,FALSE)</f>
        <v>FIPOZ</v>
      </c>
      <c r="E146" s="12">
        <v>2089</v>
      </c>
      <c r="F146" s="13">
        <v>2167485.9599999995</v>
      </c>
      <c r="G146" s="13">
        <v>2097</v>
      </c>
      <c r="H146" s="13">
        <v>2163461.2599999974</v>
      </c>
    </row>
    <row r="147" spans="3:8" x14ac:dyDescent="0.3">
      <c r="C147" s="9" t="s">
        <v>466</v>
      </c>
      <c r="D147" s="8" t="str">
        <f>VLOOKUP(C147,Hotel!$D$3:$E$756,2,FALSE)</f>
        <v>FIPFI</v>
      </c>
      <c r="E147" s="12">
        <v>1941</v>
      </c>
      <c r="F147" s="13">
        <v>2134306.27</v>
      </c>
      <c r="G147" s="13">
        <v>2299</v>
      </c>
      <c r="H147" s="13">
        <v>2617433.1099999994</v>
      </c>
    </row>
    <row r="148" spans="3:8" x14ac:dyDescent="0.3">
      <c r="C148" s="9" t="s">
        <v>467</v>
      </c>
      <c r="D148" s="8" t="str">
        <f>VLOOKUP(C148,Hotel!$D$3:$E$756,2,FALSE)</f>
        <v>FIPLA</v>
      </c>
      <c r="E148" s="12">
        <v>1709</v>
      </c>
      <c r="F148" s="13">
        <v>2304193.89</v>
      </c>
      <c r="G148" s="13">
        <v>1889</v>
      </c>
      <c r="H148" s="13">
        <v>2580450.2400000002</v>
      </c>
    </row>
    <row r="149" spans="3:8" x14ac:dyDescent="0.3">
      <c r="C149" s="9" t="s">
        <v>468</v>
      </c>
      <c r="D149" s="8" t="str">
        <f>VLOOKUP(C149,Hotel!$D$3:$E$756,2,FALSE)</f>
        <v>FAPV</v>
      </c>
      <c r="E149" s="12">
        <v>24</v>
      </c>
      <c r="F149" s="13">
        <v>166473.60000000001</v>
      </c>
      <c r="G149" s="13">
        <v>40</v>
      </c>
      <c r="H149" s="13">
        <v>213616.91999999998</v>
      </c>
    </row>
    <row r="150" spans="3:8" x14ac:dyDescent="0.3">
      <c r="C150" s="9" t="s">
        <v>469</v>
      </c>
      <c r="D150" s="8" t="str">
        <f>VLOOKUP(C150,Hotel!$D$3:$E$756,2,FALSE)</f>
        <v>FIPVT</v>
      </c>
      <c r="E150" s="12">
        <v>1809</v>
      </c>
      <c r="F150" s="13">
        <v>2693388.6899999995</v>
      </c>
      <c r="G150" s="13">
        <v>1731</v>
      </c>
      <c r="H150" s="13">
        <v>2519477.459999999</v>
      </c>
    </row>
    <row r="151" spans="3:8" x14ac:dyDescent="0.3">
      <c r="C151" s="9" t="s">
        <v>470</v>
      </c>
      <c r="D151" s="8" t="str">
        <f>VLOOKUP(C151,Hotel!$D$3:$E$756,2,FALSE)</f>
        <v>FIQOS</v>
      </c>
      <c r="E151" s="12">
        <v>2878</v>
      </c>
      <c r="F151" s="13">
        <v>3871210.0300000003</v>
      </c>
      <c r="G151" s="13">
        <v>2850</v>
      </c>
      <c r="H151" s="13">
        <v>3688983.410000002</v>
      </c>
    </row>
    <row r="152" spans="3:8" x14ac:dyDescent="0.3">
      <c r="C152" s="9" t="s">
        <v>471</v>
      </c>
      <c r="D152" s="8" t="str">
        <f>VLOOKUP(C152,Hotel!$D$3:$E$756,2,FALSE)</f>
        <v>FAQO</v>
      </c>
      <c r="E152" s="12">
        <v>1262</v>
      </c>
      <c r="F152" s="13">
        <v>3010673.2800000021</v>
      </c>
      <c r="G152" s="13">
        <v>1484</v>
      </c>
      <c r="H152" s="13">
        <v>3429862.5599999991</v>
      </c>
    </row>
    <row r="153" spans="3:8" x14ac:dyDescent="0.3">
      <c r="C153" s="9" t="s">
        <v>472</v>
      </c>
      <c r="D153" s="8" t="str">
        <f>VLOOKUP(C153,Hotel!$D$3:$E$756,2,FALSE)</f>
        <v>FIQRO</v>
      </c>
      <c r="E153" s="12">
        <v>3952</v>
      </c>
      <c r="F153" s="13">
        <v>5335435.8399999915</v>
      </c>
      <c r="G153" s="13">
        <v>4134</v>
      </c>
      <c r="H153" s="13">
        <v>5349719.3900000006</v>
      </c>
    </row>
    <row r="154" spans="3:8" x14ac:dyDescent="0.3">
      <c r="C154" s="9" t="s">
        <v>473</v>
      </c>
      <c r="D154" s="8" t="str">
        <f>VLOOKUP(C154,Hotel!$D$3:$E$756,2,FALSE)</f>
        <v>FARF</v>
      </c>
      <c r="E154" s="12">
        <v>4058</v>
      </c>
      <c r="F154" s="13">
        <v>7870261.3000000017</v>
      </c>
      <c r="G154" s="13">
        <v>3994</v>
      </c>
      <c r="H154" s="13">
        <v>8006758.559999994</v>
      </c>
    </row>
    <row r="155" spans="3:8" x14ac:dyDescent="0.3">
      <c r="C155" s="9" t="s">
        <v>474</v>
      </c>
      <c r="D155" s="8" t="str">
        <f>VLOOKUP(C155,Hotel!$D$3:$E$756,2,FALSE)</f>
        <v>FISAL</v>
      </c>
      <c r="E155" s="12">
        <v>2503</v>
      </c>
      <c r="F155" s="13">
        <v>3421910.9899999974</v>
      </c>
      <c r="G155" s="13">
        <v>2369</v>
      </c>
      <c r="H155" s="13">
        <v>3378438.2500000005</v>
      </c>
    </row>
    <row r="156" spans="3:8" x14ac:dyDescent="0.3">
      <c r="C156" s="9" t="s">
        <v>475</v>
      </c>
      <c r="D156" s="8" t="str">
        <f>VLOOKUP(C156,Hotel!$D$3:$E$756,2,FALSE)</f>
        <v>FISCC</v>
      </c>
      <c r="E156" s="12">
        <v>593</v>
      </c>
      <c r="F156" s="13">
        <v>693937.97000000009</v>
      </c>
      <c r="G156" s="13">
        <v>711</v>
      </c>
      <c r="H156" s="13">
        <v>838539.36000000034</v>
      </c>
    </row>
    <row r="157" spans="3:8" x14ac:dyDescent="0.3">
      <c r="C157" s="9" t="s">
        <v>476</v>
      </c>
      <c r="D157" s="8" t="str">
        <f>VLOOKUP(C157,Hotel!$D$3:$E$756,2,FALSE)</f>
        <v>FISLP</v>
      </c>
      <c r="E157" s="12">
        <v>2073</v>
      </c>
      <c r="F157" s="13">
        <v>3594121.669999999</v>
      </c>
      <c r="G157" s="13">
        <v>2321</v>
      </c>
      <c r="H157" s="13">
        <v>4106418.5399999986</v>
      </c>
    </row>
    <row r="158" spans="3:8" x14ac:dyDescent="0.3">
      <c r="C158" s="9" t="s">
        <v>477</v>
      </c>
      <c r="D158" s="8" t="str">
        <f>VLOOKUP(C158,Hotel!$D$3:$E$756,2,FALSE)</f>
        <v>FISLO</v>
      </c>
      <c r="E158" s="12">
        <v>2221</v>
      </c>
      <c r="F158" s="13">
        <v>3288748.2999999984</v>
      </c>
      <c r="G158" s="13">
        <v>2435</v>
      </c>
      <c r="H158" s="13">
        <v>3808003.6100000008</v>
      </c>
    </row>
    <row r="159" spans="3:8" x14ac:dyDescent="0.3">
      <c r="C159" s="9" t="s">
        <v>478</v>
      </c>
      <c r="D159" s="8" t="str">
        <f>VLOOKUP(C159,Hotel!$D$3:$E$756,2,FALSE)</f>
        <v>FISIL</v>
      </c>
      <c r="E159" s="12">
        <v>1122</v>
      </c>
      <c r="F159" s="13">
        <v>1668824.3799999997</v>
      </c>
      <c r="G159" s="13">
        <v>894</v>
      </c>
      <c r="H159" s="13">
        <v>1247994.0800000003</v>
      </c>
    </row>
    <row r="160" spans="3:8" x14ac:dyDescent="0.3">
      <c r="C160" s="9" t="s">
        <v>479</v>
      </c>
      <c r="D160" s="8" t="str">
        <f>VLOOKUP(C160,Hotel!$D$3:$E$756,2,FALSE)</f>
        <v>FITAM</v>
      </c>
      <c r="E160" s="12">
        <v>2480</v>
      </c>
      <c r="F160" s="13">
        <v>3490826.6999999988</v>
      </c>
      <c r="G160" s="13">
        <v>2612</v>
      </c>
      <c r="H160" s="13">
        <v>3578767.6200000006</v>
      </c>
    </row>
    <row r="161" spans="3:8" x14ac:dyDescent="0.3">
      <c r="C161" s="9" t="s">
        <v>480</v>
      </c>
      <c r="D161" s="8" t="str">
        <f>VLOOKUP(C161,Hotel!$D$3:$E$756,2,FALSE)</f>
        <v>FITIN</v>
      </c>
      <c r="E161" s="12">
        <v>2772</v>
      </c>
      <c r="F161" s="13">
        <v>6164234.629999998</v>
      </c>
      <c r="G161" s="13">
        <v>3098</v>
      </c>
      <c r="H161" s="13">
        <v>6547848.5600000015</v>
      </c>
    </row>
    <row r="162" spans="3:8" x14ac:dyDescent="0.3">
      <c r="C162" s="9" t="s">
        <v>481</v>
      </c>
      <c r="D162" s="8" t="str">
        <f>VLOOKUP(C162,Hotel!$D$3:$E$756,2,FALSE)</f>
        <v>FITEP</v>
      </c>
      <c r="E162" s="12">
        <v>2630</v>
      </c>
      <c r="F162" s="13">
        <v>3017590.56</v>
      </c>
      <c r="G162" s="13">
        <v>2423</v>
      </c>
      <c r="H162" s="13">
        <v>2807351.3700000006</v>
      </c>
    </row>
    <row r="163" spans="3:8" x14ac:dyDescent="0.3">
      <c r="C163" s="9" t="s">
        <v>482</v>
      </c>
      <c r="D163" s="8" t="str">
        <f>VLOOKUP(C163,Hotel!$D$3:$E$756,2,FALSE)</f>
        <v>EXCZ</v>
      </c>
      <c r="E163" s="12">
        <v>10</v>
      </c>
      <c r="F163" s="13">
        <v>59593.64</v>
      </c>
      <c r="G163" s="13">
        <v>8</v>
      </c>
      <c r="H163" s="13">
        <v>19894.400000000001</v>
      </c>
    </row>
    <row r="164" spans="3:8" x14ac:dyDescent="0.3">
      <c r="C164" s="9" t="s">
        <v>483</v>
      </c>
      <c r="D164" s="8" t="str">
        <f>VLOOKUP(C164,Hotel!$D$3:$E$756,2,FALSE)</f>
        <v>FITIO</v>
      </c>
      <c r="E164" s="12">
        <v>3572</v>
      </c>
      <c r="F164" s="13">
        <v>5314600.1499999966</v>
      </c>
      <c r="G164" s="13">
        <v>4343</v>
      </c>
      <c r="H164" s="13">
        <v>6210005.7299999986</v>
      </c>
    </row>
    <row r="165" spans="3:8" x14ac:dyDescent="0.3">
      <c r="C165" s="9" t="s">
        <v>484</v>
      </c>
      <c r="D165" s="8" t="str">
        <f>VLOOKUP(C165,Hotel!$D$3:$E$756,2,FALSE)</f>
        <v>FITLA</v>
      </c>
      <c r="E165" s="12">
        <v>1788</v>
      </c>
      <c r="F165" s="13">
        <v>2270319.9600000014</v>
      </c>
      <c r="G165" s="13">
        <v>3391</v>
      </c>
      <c r="H165" s="13">
        <v>4094895.9000000008</v>
      </c>
    </row>
    <row r="166" spans="3:8" x14ac:dyDescent="0.3">
      <c r="C166" s="9" t="s">
        <v>485</v>
      </c>
      <c r="D166" s="8" t="str">
        <f>VLOOKUP(C166,Hotel!$D$3:$E$756,2,FALSE)</f>
        <v>FITOA</v>
      </c>
      <c r="E166" s="12">
        <v>1113</v>
      </c>
      <c r="F166" s="13">
        <v>1289882.8999999999</v>
      </c>
      <c r="G166" s="13">
        <v>1405</v>
      </c>
      <c r="H166" s="13">
        <v>1627219.4399999997</v>
      </c>
    </row>
    <row r="167" spans="3:8" x14ac:dyDescent="0.3">
      <c r="C167" s="9" t="s">
        <v>486</v>
      </c>
      <c r="D167" s="8" t="str">
        <f>VLOOKUP(C167,Hotel!$D$3:$E$756,2,FALSE)</f>
        <v>FITOC</v>
      </c>
      <c r="E167" s="12">
        <v>549</v>
      </c>
      <c r="F167" s="13">
        <v>653438.82999999984</v>
      </c>
      <c r="G167" s="13">
        <v>811</v>
      </c>
      <c r="H167" s="13">
        <v>911539.36999999953</v>
      </c>
    </row>
    <row r="168" spans="3:8" x14ac:dyDescent="0.3">
      <c r="C168" s="9" t="s">
        <v>487</v>
      </c>
      <c r="D168" s="8" t="str">
        <f>VLOOKUP(C168,Hotel!$D$3:$E$756,2,FALSE)</f>
        <v>FITOL</v>
      </c>
      <c r="E168" s="12">
        <v>2719</v>
      </c>
      <c r="F168" s="13">
        <v>3469172.290000001</v>
      </c>
      <c r="G168" s="13">
        <v>2306</v>
      </c>
      <c r="H168" s="13">
        <v>2839432.8199999984</v>
      </c>
    </row>
    <row r="169" spans="3:8" x14ac:dyDescent="0.3">
      <c r="C169" s="9" t="s">
        <v>488</v>
      </c>
      <c r="D169" s="8" t="str">
        <f>VLOOKUP(C169,Hotel!$D$3:$E$756,2,FALSE)</f>
        <v>FITOG</v>
      </c>
      <c r="E169" s="12">
        <v>3498</v>
      </c>
      <c r="F169" s="13">
        <v>5474230.8099999987</v>
      </c>
      <c r="G169" s="13">
        <v>3963</v>
      </c>
      <c r="H169" s="13">
        <v>5837596.4699999969</v>
      </c>
    </row>
    <row r="170" spans="3:8" x14ac:dyDescent="0.3">
      <c r="C170" s="9" t="s">
        <v>489</v>
      </c>
      <c r="D170" s="8" t="str">
        <f>VLOOKUP(C170,Hotel!$D$3:$E$756,2,FALSE)</f>
        <v>FITUF</v>
      </c>
      <c r="E170" s="12">
        <v>1437</v>
      </c>
      <c r="F170" s="13">
        <v>1508536.0600000005</v>
      </c>
      <c r="G170" s="13">
        <v>416</v>
      </c>
      <c r="H170" s="13">
        <v>449203.72</v>
      </c>
    </row>
    <row r="171" spans="3:8" x14ac:dyDescent="0.3">
      <c r="C171" s="9" t="s">
        <v>490</v>
      </c>
      <c r="D171" s="8" t="str">
        <f>VLOOKUP(C171,Hotel!$D$3:$E$756,2,FALSE)</f>
        <v>FITUX</v>
      </c>
      <c r="E171" s="12">
        <v>1725</v>
      </c>
      <c r="F171" s="13">
        <v>1642978.1500000004</v>
      </c>
      <c r="G171" s="13">
        <v>2559</v>
      </c>
      <c r="H171" s="13">
        <v>2504180.3100000015</v>
      </c>
    </row>
    <row r="172" spans="3:8" x14ac:dyDescent="0.3">
      <c r="C172" s="9" t="s">
        <v>491</v>
      </c>
      <c r="D172" s="8" t="str">
        <f>VLOOKUP(C172,Hotel!$D$3:$E$756,2,FALSE)</f>
        <v>FIVZP</v>
      </c>
      <c r="E172" s="12">
        <v>1957</v>
      </c>
      <c r="F172" s="13">
        <v>2615825.9100000011</v>
      </c>
      <c r="G172" s="13">
        <v>2157</v>
      </c>
      <c r="H172" s="13">
        <v>2880974.0799999996</v>
      </c>
    </row>
    <row r="173" spans="3:8" x14ac:dyDescent="0.3">
      <c r="C173" s="9" t="s">
        <v>492</v>
      </c>
      <c r="D173" s="8" t="str">
        <f>VLOOKUP(C173,Hotel!$D$3:$E$756,2,FALSE)</f>
        <v>FAVZ</v>
      </c>
      <c r="E173" s="12">
        <v>834</v>
      </c>
      <c r="F173" s="13">
        <v>1661031.8900000006</v>
      </c>
      <c r="G173" s="13">
        <v>1002</v>
      </c>
      <c r="H173" s="13">
        <v>1864955.4099999995</v>
      </c>
    </row>
    <row r="174" spans="3:8" x14ac:dyDescent="0.3">
      <c r="C174" s="9" t="s">
        <v>493</v>
      </c>
      <c r="D174" s="8" t="str">
        <f>VLOOKUP(C174,Hotel!$D$3:$E$756,2,FALSE)</f>
        <v>FIVZM</v>
      </c>
      <c r="E174" s="12">
        <v>1669</v>
      </c>
      <c r="F174" s="13">
        <v>1936544.9199999997</v>
      </c>
      <c r="G174" s="13">
        <v>1701</v>
      </c>
      <c r="H174" s="13">
        <v>2042417.9599999995</v>
      </c>
    </row>
    <row r="175" spans="3:8" x14ac:dyDescent="0.3">
      <c r="C175" s="9" t="s">
        <v>494</v>
      </c>
      <c r="D175" s="8" t="str">
        <f>VLOOKUP(C175,Hotel!$D$3:$E$756,2,FALSE)</f>
        <v>FIVIL</v>
      </c>
      <c r="E175" s="12">
        <v>3025</v>
      </c>
      <c r="F175" s="13">
        <v>3399226.9999999986</v>
      </c>
      <c r="G175" s="13">
        <v>3532</v>
      </c>
      <c r="H175" s="13">
        <v>3723441.04</v>
      </c>
    </row>
    <row r="176" spans="3:8" x14ac:dyDescent="0.3">
      <c r="C176" s="9" t="s">
        <v>495</v>
      </c>
      <c r="D176" s="8" t="str">
        <f>VLOOKUP(C176,Hotel!$D$3:$E$756,2,FALSE)</f>
        <v>FACA</v>
      </c>
      <c r="E176" s="12">
        <v>1114</v>
      </c>
      <c r="F176" s="13">
        <v>1646803.3</v>
      </c>
      <c r="G176" s="13">
        <v>1476</v>
      </c>
      <c r="H176" s="13">
        <v>2091151.8299999989</v>
      </c>
    </row>
    <row r="177" spans="3:8" x14ac:dyDescent="0.3">
      <c r="C177" s="9" t="s">
        <v>496</v>
      </c>
      <c r="D177" s="8" t="str">
        <f>VLOOKUP(C177,Hotel!$D$3:$E$756,2,FALSE)</f>
        <v>FACU</v>
      </c>
      <c r="E177" s="12">
        <v>90</v>
      </c>
      <c r="F177" s="13">
        <v>204040.49999999997</v>
      </c>
      <c r="G177" s="13">
        <v>183</v>
      </c>
      <c r="H177" s="13">
        <v>426090.58999999997</v>
      </c>
    </row>
    <row r="178" spans="3:8" x14ac:dyDescent="0.3">
      <c r="C178" s="9" t="s">
        <v>497</v>
      </c>
      <c r="D178" s="8" t="str">
        <f>VLOOKUP(C178,Hotel!$D$3:$E$756,2,FALSE)</f>
        <v>FAVL</v>
      </c>
      <c r="E178" s="12">
        <v>0</v>
      </c>
      <c r="F178" s="13">
        <v>0</v>
      </c>
      <c r="G178" s="13">
        <v>3</v>
      </c>
      <c r="H178" s="13">
        <v>37126.29</v>
      </c>
    </row>
    <row r="179" spans="3:8" x14ac:dyDescent="0.3">
      <c r="C179" s="9" t="s">
        <v>498</v>
      </c>
      <c r="D179" s="8" t="str">
        <f>VLOOKUP(C179,Hotel!$D$3:$E$756,2,FALSE)</f>
        <v>FIXAL</v>
      </c>
      <c r="E179" s="12">
        <v>2165</v>
      </c>
      <c r="F179" s="13">
        <v>2268725.9200000009</v>
      </c>
      <c r="G179" s="13">
        <v>2284</v>
      </c>
      <c r="H179" s="13">
        <v>2332215.4499999997</v>
      </c>
    </row>
    <row r="180" spans="3:8" x14ac:dyDescent="0.3">
      <c r="C180" s="9" t="s">
        <v>499</v>
      </c>
      <c r="D180" s="8" t="str">
        <f>VLOOKUP(C180,Hotel!$D$3:$E$756,2,FALSE)</f>
        <v>FIZAC</v>
      </c>
      <c r="E180" s="12">
        <v>2656</v>
      </c>
      <c r="F180" s="13">
        <v>3269871.2999999993</v>
      </c>
      <c r="G180" s="13">
        <v>3221</v>
      </c>
      <c r="H180" s="13">
        <v>4064650.19</v>
      </c>
    </row>
  </sheetData>
  <customSheetViews>
    <customSheetView guid="{DDA41374-8DC1-45BA-99E7-EFE0294229B6}" state="hidden">
      <selection activeCell="D175" sqref="D175"/>
      <pageMargins left="0.7" right="0.7" top="0.75" bottom="0.75" header="0.3" footer="0.3"/>
    </customSheetView>
    <customSheetView guid="{2502B023-4A34-4376-805D-E437C43CCD20}" state="hidden">
      <selection activeCell="D175" sqref="D175"/>
      <pageMargins left="0.7" right="0.7" top="0.75" bottom="0.75" header="0.3" footer="0.3"/>
    </customSheetView>
    <customSheetView guid="{19C201AB-1829-4CA2-8541-743E996130EE}" state="hidden">
      <selection activeCell="D175" sqref="D175"/>
      <pageMargins left="0.7" right="0.7" top="0.75" bottom="0.75" header="0.3" footer="0.3"/>
    </customSheetView>
    <customSheetView guid="{CC2F34E4-D5F4-4E8F-B831-25755116049D}" state="hidden">
      <selection activeCell="D175" sqref="D175"/>
      <pageMargins left="0.7" right="0.7" top="0.75" bottom="0.75" header="0.3" footer="0.3"/>
    </customSheetView>
    <customSheetView guid="{11461C5F-501A-40A1-9032-93D83160FC63}" state="hidden">
      <selection activeCell="D175" sqref="D175"/>
      <pageMargins left="0.7" right="0.7" top="0.75" bottom="0.75" header="0.3" footer="0.3"/>
    </customSheetView>
    <customSheetView guid="{341F12F0-8001-4427-B9AF-78B6E321E8FC}" state="hidden">
      <selection activeCell="D175" sqref="D175"/>
      <pageMargins left="0.7" right="0.7" top="0.75" bottom="0.75" header="0.3" footer="0.3"/>
    </customSheetView>
    <customSheetView guid="{DBF4FE61-B0F0-4470-91D4-6F232B670D0A}" state="hidden">
      <selection activeCell="D175" sqref="D175"/>
      <pageMargins left="0.7" right="0.7" top="0.75" bottom="0.75" header="0.3" footer="0.3"/>
    </customSheetView>
    <customSheetView guid="{ADF3D0CF-B4E5-404D-A09B-C7D510EBAB64}" state="hidden">
      <selection activeCell="D175" sqref="D175"/>
      <pageMargins left="0.7" right="0.7" top="0.75" bottom="0.75" header="0.3" footer="0.3"/>
    </customSheetView>
    <customSheetView guid="{39DA2D54-DBCD-45BB-95F3-554CDEC5CC3B}" state="hidden">
      <selection activeCell="D175" sqref="D175"/>
      <pageMargins left="0.7" right="0.7" top="0.75" bottom="0.75" header="0.3" footer="0.3"/>
    </customSheetView>
    <customSheetView guid="{F23A5B88-4BA2-464F-A20C-07DB723570AF}" state="hidden">
      <selection activeCell="D175" sqref="D17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E883-B058-4C04-9D0B-F1168B7E11DA}">
  <dimension ref="D1:E213"/>
  <sheetViews>
    <sheetView topLeftCell="A184" workbookViewId="0">
      <selection activeCell="D175" sqref="D175"/>
    </sheetView>
  </sheetViews>
  <sheetFormatPr defaultRowHeight="14.4" x14ac:dyDescent="0.3"/>
  <sheetData>
    <row r="1" spans="4:5" ht="15" thickBot="1" x14ac:dyDescent="0.35"/>
    <row r="2" spans="4:5" x14ac:dyDescent="0.3">
      <c r="D2" s="213" t="s">
        <v>215</v>
      </c>
      <c r="E2" s="215" t="s">
        <v>500</v>
      </c>
    </row>
    <row r="3" spans="4:5" x14ac:dyDescent="0.3">
      <c r="D3" s="214"/>
      <c r="E3" s="216"/>
    </row>
    <row r="4" spans="4:5" x14ac:dyDescent="0.3">
      <c r="D4" s="14" t="s">
        <v>42</v>
      </c>
      <c r="E4" s="15" t="s">
        <v>501</v>
      </c>
    </row>
    <row r="5" spans="4:5" x14ac:dyDescent="0.3">
      <c r="D5" s="16" t="s">
        <v>112</v>
      </c>
      <c r="E5" s="17" t="s">
        <v>501</v>
      </c>
    </row>
    <row r="6" spans="4:5" x14ac:dyDescent="0.3">
      <c r="D6" s="14" t="s">
        <v>146</v>
      </c>
      <c r="E6" s="15" t="s">
        <v>501</v>
      </c>
    </row>
    <row r="7" spans="4:5" x14ac:dyDescent="0.3">
      <c r="D7" s="16" t="s">
        <v>190</v>
      </c>
      <c r="E7" s="17" t="s">
        <v>501</v>
      </c>
    </row>
    <row r="8" spans="4:5" x14ac:dyDescent="0.3">
      <c r="D8" s="14" t="s">
        <v>188</v>
      </c>
      <c r="E8" s="15" t="s">
        <v>501</v>
      </c>
    </row>
    <row r="9" spans="4:5" x14ac:dyDescent="0.3">
      <c r="D9" s="16" t="s">
        <v>51</v>
      </c>
      <c r="E9" s="17" t="s">
        <v>501</v>
      </c>
    </row>
    <row r="10" spans="4:5" x14ac:dyDescent="0.3">
      <c r="D10" s="16" t="s">
        <v>51</v>
      </c>
      <c r="E10" s="17" t="s">
        <v>501</v>
      </c>
    </row>
    <row r="11" spans="4:5" x14ac:dyDescent="0.3">
      <c r="D11" s="14" t="s">
        <v>56</v>
      </c>
      <c r="E11" s="15" t="s">
        <v>501</v>
      </c>
    </row>
    <row r="12" spans="4:5" x14ac:dyDescent="0.3">
      <c r="D12" s="14" t="s">
        <v>56</v>
      </c>
      <c r="E12" s="15" t="s">
        <v>501</v>
      </c>
    </row>
    <row r="13" spans="4:5" x14ac:dyDescent="0.3">
      <c r="D13" s="16" t="s">
        <v>57</v>
      </c>
      <c r="E13" s="17" t="s">
        <v>501</v>
      </c>
    </row>
    <row r="14" spans="4:5" x14ac:dyDescent="0.3">
      <c r="D14" s="16" t="s">
        <v>57</v>
      </c>
      <c r="E14" s="17" t="s">
        <v>501</v>
      </c>
    </row>
    <row r="15" spans="4:5" x14ac:dyDescent="0.3">
      <c r="D15" s="14" t="s">
        <v>153</v>
      </c>
      <c r="E15" s="15" t="s">
        <v>501</v>
      </c>
    </row>
    <row r="16" spans="4:5" x14ac:dyDescent="0.3">
      <c r="D16" s="16" t="s">
        <v>502</v>
      </c>
      <c r="E16" s="17" t="s">
        <v>503</v>
      </c>
    </row>
    <row r="17" spans="4:5" x14ac:dyDescent="0.3">
      <c r="D17" s="14" t="s">
        <v>108</v>
      </c>
      <c r="E17" s="15" t="s">
        <v>503</v>
      </c>
    </row>
    <row r="18" spans="4:5" x14ac:dyDescent="0.3">
      <c r="D18" s="16" t="s">
        <v>165</v>
      </c>
      <c r="E18" s="17" t="s">
        <v>503</v>
      </c>
    </row>
    <row r="19" spans="4:5" x14ac:dyDescent="0.3">
      <c r="D19" s="14" t="s">
        <v>182</v>
      </c>
      <c r="E19" s="15" t="s">
        <v>503</v>
      </c>
    </row>
    <row r="20" spans="4:5" x14ac:dyDescent="0.3">
      <c r="D20" s="16" t="s">
        <v>127</v>
      </c>
      <c r="E20" s="17" t="s">
        <v>503</v>
      </c>
    </row>
    <row r="21" spans="4:5" x14ac:dyDescent="0.3">
      <c r="D21" s="14" t="s">
        <v>134</v>
      </c>
      <c r="E21" s="15" t="s">
        <v>503</v>
      </c>
    </row>
    <row r="22" spans="4:5" x14ac:dyDescent="0.3">
      <c r="D22" s="16" t="s">
        <v>155</v>
      </c>
      <c r="E22" s="17" t="s">
        <v>503</v>
      </c>
    </row>
    <row r="23" spans="4:5" x14ac:dyDescent="0.3">
      <c r="D23" s="14" t="s">
        <v>74</v>
      </c>
      <c r="E23" s="15" t="s">
        <v>503</v>
      </c>
    </row>
    <row r="24" spans="4:5" x14ac:dyDescent="0.3">
      <c r="D24" s="16" t="s">
        <v>61</v>
      </c>
      <c r="E24" s="17" t="s">
        <v>503</v>
      </c>
    </row>
    <row r="25" spans="4:5" x14ac:dyDescent="0.3">
      <c r="D25" s="14" t="s">
        <v>157</v>
      </c>
      <c r="E25" s="15" t="s">
        <v>503</v>
      </c>
    </row>
    <row r="26" spans="4:5" x14ac:dyDescent="0.3">
      <c r="D26" s="16" t="s">
        <v>168</v>
      </c>
      <c r="E26" s="17" t="s">
        <v>503</v>
      </c>
    </row>
    <row r="27" spans="4:5" x14ac:dyDescent="0.3">
      <c r="D27" s="14" t="s">
        <v>60</v>
      </c>
      <c r="E27" s="15" t="s">
        <v>503</v>
      </c>
    </row>
    <row r="28" spans="4:5" x14ac:dyDescent="0.3">
      <c r="D28" s="16" t="s">
        <v>504</v>
      </c>
      <c r="E28" s="17" t="s">
        <v>505</v>
      </c>
    </row>
    <row r="29" spans="4:5" x14ac:dyDescent="0.3">
      <c r="D29" s="14" t="s">
        <v>66</v>
      </c>
      <c r="E29" s="15" t="s">
        <v>505</v>
      </c>
    </row>
    <row r="30" spans="4:5" x14ac:dyDescent="0.3">
      <c r="D30" s="16" t="s">
        <v>110</v>
      </c>
      <c r="E30" s="17" t="s">
        <v>505</v>
      </c>
    </row>
    <row r="31" spans="4:5" x14ac:dyDescent="0.3">
      <c r="D31" s="14" t="s">
        <v>317</v>
      </c>
      <c r="E31" s="15" t="s">
        <v>505</v>
      </c>
    </row>
    <row r="32" spans="4:5" x14ac:dyDescent="0.3">
      <c r="D32" s="14" t="s">
        <v>317</v>
      </c>
      <c r="E32" s="15" t="s">
        <v>505</v>
      </c>
    </row>
    <row r="33" spans="4:5" x14ac:dyDescent="0.3">
      <c r="D33" s="16" t="s">
        <v>320</v>
      </c>
      <c r="E33" s="17" t="s">
        <v>505</v>
      </c>
    </row>
    <row r="34" spans="4:5" x14ac:dyDescent="0.3">
      <c r="D34" s="16" t="s">
        <v>320</v>
      </c>
      <c r="E34" s="17" t="s">
        <v>505</v>
      </c>
    </row>
    <row r="35" spans="4:5" x14ac:dyDescent="0.3">
      <c r="D35" s="14" t="s">
        <v>311</v>
      </c>
      <c r="E35" s="15" t="s">
        <v>505</v>
      </c>
    </row>
    <row r="36" spans="4:5" x14ac:dyDescent="0.3">
      <c r="D36" s="14" t="s">
        <v>311</v>
      </c>
      <c r="E36" s="15" t="s">
        <v>505</v>
      </c>
    </row>
    <row r="37" spans="4:5" x14ac:dyDescent="0.3">
      <c r="D37" s="16" t="s">
        <v>10</v>
      </c>
      <c r="E37" s="17" t="s">
        <v>505</v>
      </c>
    </row>
    <row r="38" spans="4:5" x14ac:dyDescent="0.3">
      <c r="D38" s="14" t="s">
        <v>15</v>
      </c>
      <c r="E38" s="15" t="s">
        <v>505</v>
      </c>
    </row>
    <row r="39" spans="4:5" x14ac:dyDescent="0.3">
      <c r="D39" s="16" t="s">
        <v>26</v>
      </c>
      <c r="E39" s="17" t="s">
        <v>506</v>
      </c>
    </row>
    <row r="40" spans="4:5" x14ac:dyDescent="0.3">
      <c r="D40" s="14" t="s">
        <v>37</v>
      </c>
      <c r="E40" s="15" t="s">
        <v>506</v>
      </c>
    </row>
    <row r="41" spans="4:5" x14ac:dyDescent="0.3">
      <c r="D41" s="16" t="s">
        <v>58</v>
      </c>
      <c r="E41" s="17" t="s">
        <v>506</v>
      </c>
    </row>
    <row r="42" spans="4:5" x14ac:dyDescent="0.3">
      <c r="D42" s="14" t="s">
        <v>88</v>
      </c>
      <c r="E42" s="15" t="s">
        <v>506</v>
      </c>
    </row>
    <row r="43" spans="4:5" x14ac:dyDescent="0.3">
      <c r="D43" s="16" t="s">
        <v>347</v>
      </c>
      <c r="E43" s="17" t="s">
        <v>506</v>
      </c>
    </row>
    <row r="44" spans="4:5" x14ac:dyDescent="0.3">
      <c r="D44" s="14" t="s">
        <v>201</v>
      </c>
      <c r="E44" s="15" t="s">
        <v>506</v>
      </c>
    </row>
    <row r="45" spans="4:5" x14ac:dyDescent="0.3">
      <c r="D45" s="16" t="s">
        <v>47</v>
      </c>
      <c r="E45" s="17" t="s">
        <v>506</v>
      </c>
    </row>
    <row r="46" spans="4:5" x14ac:dyDescent="0.3">
      <c r="D46" s="14" t="s">
        <v>345</v>
      </c>
      <c r="E46" s="15" t="s">
        <v>506</v>
      </c>
    </row>
    <row r="47" spans="4:5" x14ac:dyDescent="0.3">
      <c r="D47" s="16" t="s">
        <v>344</v>
      </c>
      <c r="E47" s="17" t="s">
        <v>506</v>
      </c>
    </row>
    <row r="48" spans="4:5" x14ac:dyDescent="0.3">
      <c r="D48" s="14" t="s">
        <v>53</v>
      </c>
      <c r="E48" s="15" t="s">
        <v>507</v>
      </c>
    </row>
    <row r="49" spans="4:5" x14ac:dyDescent="0.3">
      <c r="D49" s="16" t="s">
        <v>20</v>
      </c>
      <c r="E49" s="17" t="s">
        <v>507</v>
      </c>
    </row>
    <row r="50" spans="4:5" x14ac:dyDescent="0.3">
      <c r="D50" s="14" t="s">
        <v>308</v>
      </c>
      <c r="E50" s="15" t="s">
        <v>508</v>
      </c>
    </row>
    <row r="51" spans="4:5" x14ac:dyDescent="0.3">
      <c r="D51" s="14" t="s">
        <v>308</v>
      </c>
      <c r="E51" s="15" t="s">
        <v>508</v>
      </c>
    </row>
    <row r="52" spans="4:5" x14ac:dyDescent="0.3">
      <c r="D52" s="16" t="s">
        <v>208</v>
      </c>
      <c r="E52" s="17" t="s">
        <v>509</v>
      </c>
    </row>
    <row r="53" spans="4:5" x14ac:dyDescent="0.3">
      <c r="D53" s="14" t="s">
        <v>125</v>
      </c>
      <c r="E53" s="15" t="s">
        <v>509</v>
      </c>
    </row>
    <row r="54" spans="4:5" x14ac:dyDescent="0.3">
      <c r="D54" s="16" t="s">
        <v>36</v>
      </c>
      <c r="E54" s="17" t="s">
        <v>509</v>
      </c>
    </row>
    <row r="55" spans="4:5" x14ac:dyDescent="0.3">
      <c r="D55" s="14" t="s">
        <v>211</v>
      </c>
      <c r="E55" s="15" t="s">
        <v>509</v>
      </c>
    </row>
    <row r="56" spans="4:5" x14ac:dyDescent="0.3">
      <c r="D56" s="16" t="s">
        <v>97</v>
      </c>
      <c r="E56" s="17" t="s">
        <v>509</v>
      </c>
    </row>
    <row r="57" spans="4:5" x14ac:dyDescent="0.3">
      <c r="D57" s="16" t="s">
        <v>97</v>
      </c>
      <c r="E57" s="17" t="s">
        <v>509</v>
      </c>
    </row>
    <row r="58" spans="4:5" x14ac:dyDescent="0.3">
      <c r="D58" s="14" t="s">
        <v>99</v>
      </c>
      <c r="E58" s="15" t="s">
        <v>509</v>
      </c>
    </row>
    <row r="59" spans="4:5" x14ac:dyDescent="0.3">
      <c r="D59" s="16" t="s">
        <v>100</v>
      </c>
      <c r="E59" s="17" t="s">
        <v>509</v>
      </c>
    </row>
    <row r="60" spans="4:5" x14ac:dyDescent="0.3">
      <c r="D60" s="14" t="s">
        <v>102</v>
      </c>
      <c r="E60" s="15" t="s">
        <v>509</v>
      </c>
    </row>
    <row r="61" spans="4:5" x14ac:dyDescent="0.3">
      <c r="D61" s="16" t="s">
        <v>24</v>
      </c>
      <c r="E61" s="17" t="s">
        <v>509</v>
      </c>
    </row>
    <row r="62" spans="4:5" x14ac:dyDescent="0.3">
      <c r="D62" s="14" t="s">
        <v>28</v>
      </c>
      <c r="E62" s="15" t="s">
        <v>509</v>
      </c>
    </row>
    <row r="63" spans="4:5" x14ac:dyDescent="0.3">
      <c r="D63" s="16" t="s">
        <v>46</v>
      </c>
      <c r="E63" s="17" t="s">
        <v>510</v>
      </c>
    </row>
    <row r="64" spans="4:5" x14ac:dyDescent="0.3">
      <c r="D64" s="14" t="s">
        <v>212</v>
      </c>
      <c r="E64" s="15" t="s">
        <v>510</v>
      </c>
    </row>
    <row r="65" spans="4:5" x14ac:dyDescent="0.3">
      <c r="D65" s="16" t="s">
        <v>94</v>
      </c>
      <c r="E65" s="17" t="s">
        <v>510</v>
      </c>
    </row>
    <row r="66" spans="4:5" x14ac:dyDescent="0.3">
      <c r="D66" s="14" t="s">
        <v>16</v>
      </c>
      <c r="E66" s="15" t="s">
        <v>511</v>
      </c>
    </row>
    <row r="67" spans="4:5" x14ac:dyDescent="0.3">
      <c r="D67" s="14" t="s">
        <v>16</v>
      </c>
      <c r="E67" s="15" t="s">
        <v>511</v>
      </c>
    </row>
    <row r="68" spans="4:5" x14ac:dyDescent="0.3">
      <c r="D68" s="16" t="s">
        <v>512</v>
      </c>
      <c r="E68" s="17" t="s">
        <v>511</v>
      </c>
    </row>
    <row r="69" spans="4:5" x14ac:dyDescent="0.3">
      <c r="D69" s="16" t="s">
        <v>512</v>
      </c>
      <c r="E69" s="17" t="s">
        <v>511</v>
      </c>
    </row>
    <row r="70" spans="4:5" x14ac:dyDescent="0.3">
      <c r="D70" s="14" t="s">
        <v>513</v>
      </c>
      <c r="E70" s="15" t="s">
        <v>511</v>
      </c>
    </row>
    <row r="71" spans="4:5" x14ac:dyDescent="0.3">
      <c r="D71" s="14" t="s">
        <v>513</v>
      </c>
      <c r="E71" s="15" t="s">
        <v>511</v>
      </c>
    </row>
    <row r="72" spans="4:5" x14ac:dyDescent="0.3">
      <c r="D72" s="16" t="s">
        <v>25</v>
      </c>
      <c r="E72" s="17" t="s">
        <v>511</v>
      </c>
    </row>
    <row r="73" spans="4:5" x14ac:dyDescent="0.3">
      <c r="D73" s="14" t="s">
        <v>77</v>
      </c>
      <c r="E73" s="15" t="s">
        <v>514</v>
      </c>
    </row>
    <row r="74" spans="4:5" x14ac:dyDescent="0.3">
      <c r="D74" s="16" t="s">
        <v>159</v>
      </c>
      <c r="E74" s="17" t="s">
        <v>514</v>
      </c>
    </row>
    <row r="75" spans="4:5" x14ac:dyDescent="0.3">
      <c r="D75" s="14" t="s">
        <v>163</v>
      </c>
      <c r="E75" s="15" t="s">
        <v>514</v>
      </c>
    </row>
    <row r="76" spans="4:5" x14ac:dyDescent="0.3">
      <c r="D76" s="14" t="s">
        <v>163</v>
      </c>
      <c r="E76" s="15" t="s">
        <v>514</v>
      </c>
    </row>
    <row r="77" spans="4:5" x14ac:dyDescent="0.3">
      <c r="D77" s="16" t="s">
        <v>515</v>
      </c>
      <c r="E77" s="17" t="s">
        <v>514</v>
      </c>
    </row>
    <row r="78" spans="4:5" x14ac:dyDescent="0.3">
      <c r="D78" s="14" t="s">
        <v>516</v>
      </c>
      <c r="E78" s="15" t="s">
        <v>514</v>
      </c>
    </row>
    <row r="79" spans="4:5" x14ac:dyDescent="0.3">
      <c r="D79" s="16" t="s">
        <v>328</v>
      </c>
      <c r="E79" s="17" t="s">
        <v>514</v>
      </c>
    </row>
    <row r="80" spans="4:5" x14ac:dyDescent="0.3">
      <c r="D80" s="16" t="s">
        <v>328</v>
      </c>
      <c r="E80" s="17" t="s">
        <v>514</v>
      </c>
    </row>
    <row r="81" spans="4:5" x14ac:dyDescent="0.3">
      <c r="D81" s="14" t="s">
        <v>326</v>
      </c>
      <c r="E81" s="15" t="s">
        <v>514</v>
      </c>
    </row>
    <row r="82" spans="4:5" x14ac:dyDescent="0.3">
      <c r="D82" s="14" t="s">
        <v>326</v>
      </c>
      <c r="E82" s="15" t="s">
        <v>514</v>
      </c>
    </row>
    <row r="83" spans="4:5" x14ac:dyDescent="0.3">
      <c r="D83" s="16" t="s">
        <v>220</v>
      </c>
      <c r="E83" s="17" t="s">
        <v>517</v>
      </c>
    </row>
    <row r="84" spans="4:5" x14ac:dyDescent="0.3">
      <c r="D84" s="14" t="s">
        <v>298</v>
      </c>
      <c r="E84" s="15" t="s">
        <v>517</v>
      </c>
    </row>
    <row r="85" spans="4:5" x14ac:dyDescent="0.3">
      <c r="D85" s="16" t="s">
        <v>222</v>
      </c>
      <c r="E85" s="17" t="s">
        <v>517</v>
      </c>
    </row>
    <row r="86" spans="4:5" x14ac:dyDescent="0.3">
      <c r="D86" s="14" t="s">
        <v>224</v>
      </c>
      <c r="E86" s="15" t="s">
        <v>517</v>
      </c>
    </row>
    <row r="87" spans="4:5" x14ac:dyDescent="0.3">
      <c r="D87" s="16" t="s">
        <v>226</v>
      </c>
      <c r="E87" s="17" t="s">
        <v>517</v>
      </c>
    </row>
    <row r="88" spans="4:5" x14ac:dyDescent="0.3">
      <c r="D88" s="14" t="s">
        <v>291</v>
      </c>
      <c r="E88" s="15" t="s">
        <v>517</v>
      </c>
    </row>
    <row r="89" spans="4:5" x14ac:dyDescent="0.3">
      <c r="D89" s="16" t="s">
        <v>228</v>
      </c>
      <c r="E89" s="17" t="s">
        <v>517</v>
      </c>
    </row>
    <row r="90" spans="4:5" x14ac:dyDescent="0.3">
      <c r="D90" s="14" t="s">
        <v>230</v>
      </c>
      <c r="E90" s="15" t="s">
        <v>517</v>
      </c>
    </row>
    <row r="91" spans="4:5" x14ac:dyDescent="0.3">
      <c r="D91" s="16" t="s">
        <v>234</v>
      </c>
      <c r="E91" s="17" t="s">
        <v>517</v>
      </c>
    </row>
    <row r="92" spans="4:5" x14ac:dyDescent="0.3">
      <c r="D92" s="14" t="s">
        <v>236</v>
      </c>
      <c r="E92" s="15" t="s">
        <v>517</v>
      </c>
    </row>
    <row r="93" spans="4:5" x14ac:dyDescent="0.3">
      <c r="D93" s="16" t="s">
        <v>232</v>
      </c>
      <c r="E93" s="17" t="s">
        <v>517</v>
      </c>
    </row>
    <row r="94" spans="4:5" x14ac:dyDescent="0.3">
      <c r="D94" s="14" t="s">
        <v>282</v>
      </c>
      <c r="E94" s="15" t="s">
        <v>517</v>
      </c>
    </row>
    <row r="95" spans="4:5" x14ac:dyDescent="0.3">
      <c r="D95" s="16" t="s">
        <v>238</v>
      </c>
      <c r="E95" s="17" t="s">
        <v>517</v>
      </c>
    </row>
    <row r="96" spans="4:5" x14ac:dyDescent="0.3">
      <c r="D96" s="14" t="s">
        <v>287</v>
      </c>
      <c r="E96" s="15" t="s">
        <v>517</v>
      </c>
    </row>
    <row r="97" spans="4:5" x14ac:dyDescent="0.3">
      <c r="D97" s="16" t="s">
        <v>240</v>
      </c>
      <c r="E97" s="17" t="s">
        <v>517</v>
      </c>
    </row>
    <row r="98" spans="4:5" x14ac:dyDescent="0.3">
      <c r="D98" s="14" t="s">
        <v>242</v>
      </c>
      <c r="E98" s="15" t="s">
        <v>517</v>
      </c>
    </row>
    <row r="99" spans="4:5" x14ac:dyDescent="0.3">
      <c r="D99" s="16" t="s">
        <v>243</v>
      </c>
      <c r="E99" s="17" t="s">
        <v>517</v>
      </c>
    </row>
    <row r="100" spans="4:5" x14ac:dyDescent="0.3">
      <c r="D100" s="14" t="s">
        <v>302</v>
      </c>
      <c r="E100" s="15" t="s">
        <v>517</v>
      </c>
    </row>
    <row r="101" spans="4:5" x14ac:dyDescent="0.3">
      <c r="D101" s="16" t="s">
        <v>245</v>
      </c>
      <c r="E101" s="17" t="s">
        <v>517</v>
      </c>
    </row>
    <row r="102" spans="4:5" x14ac:dyDescent="0.3">
      <c r="D102" s="14" t="s">
        <v>247</v>
      </c>
      <c r="E102" s="15" t="s">
        <v>517</v>
      </c>
    </row>
    <row r="103" spans="4:5" x14ac:dyDescent="0.3">
      <c r="D103" s="16" t="s">
        <v>289</v>
      </c>
      <c r="E103" s="17" t="s">
        <v>517</v>
      </c>
    </row>
    <row r="104" spans="4:5" x14ac:dyDescent="0.3">
      <c r="D104" s="14" t="s">
        <v>249</v>
      </c>
      <c r="E104" s="15" t="s">
        <v>517</v>
      </c>
    </row>
    <row r="105" spans="4:5" x14ac:dyDescent="0.3">
      <c r="D105" s="16" t="s">
        <v>251</v>
      </c>
      <c r="E105" s="17" t="s">
        <v>517</v>
      </c>
    </row>
    <row r="106" spans="4:5" x14ac:dyDescent="0.3">
      <c r="D106" s="14" t="s">
        <v>253</v>
      </c>
      <c r="E106" s="15" t="s">
        <v>517</v>
      </c>
    </row>
    <row r="107" spans="4:5" x14ac:dyDescent="0.3">
      <c r="D107" s="16" t="s">
        <v>296</v>
      </c>
      <c r="E107" s="17" t="s">
        <v>517</v>
      </c>
    </row>
    <row r="108" spans="4:5" x14ac:dyDescent="0.3">
      <c r="D108" s="14" t="s">
        <v>285</v>
      </c>
      <c r="E108" s="15" t="s">
        <v>517</v>
      </c>
    </row>
    <row r="109" spans="4:5" x14ac:dyDescent="0.3">
      <c r="D109" s="16" t="s">
        <v>255</v>
      </c>
      <c r="E109" s="17" t="s">
        <v>517</v>
      </c>
    </row>
    <row r="110" spans="4:5" x14ac:dyDescent="0.3">
      <c r="D110" s="14" t="s">
        <v>257</v>
      </c>
      <c r="E110" s="15" t="s">
        <v>517</v>
      </c>
    </row>
    <row r="111" spans="4:5" x14ac:dyDescent="0.3">
      <c r="D111" s="16" t="s">
        <v>259</v>
      </c>
      <c r="E111" s="17" t="s">
        <v>517</v>
      </c>
    </row>
    <row r="112" spans="4:5" x14ac:dyDescent="0.3">
      <c r="D112" s="14" t="s">
        <v>260</v>
      </c>
      <c r="E112" s="15" t="s">
        <v>517</v>
      </c>
    </row>
    <row r="113" spans="4:5" x14ac:dyDescent="0.3">
      <c r="D113" s="16" t="s">
        <v>300</v>
      </c>
      <c r="E113" s="17" t="s">
        <v>517</v>
      </c>
    </row>
    <row r="114" spans="4:5" x14ac:dyDescent="0.3">
      <c r="D114" s="14" t="s">
        <v>293</v>
      </c>
      <c r="E114" s="15" t="s">
        <v>517</v>
      </c>
    </row>
    <row r="115" spans="4:5" x14ac:dyDescent="0.3">
      <c r="D115" s="16" t="s">
        <v>261</v>
      </c>
      <c r="E115" s="17" t="s">
        <v>517</v>
      </c>
    </row>
    <row r="116" spans="4:5" x14ac:dyDescent="0.3">
      <c r="D116" s="14" t="s">
        <v>263</v>
      </c>
      <c r="E116" s="15" t="s">
        <v>517</v>
      </c>
    </row>
    <row r="117" spans="4:5" x14ac:dyDescent="0.3">
      <c r="D117" s="16" t="s">
        <v>264</v>
      </c>
      <c r="E117" s="17" t="s">
        <v>517</v>
      </c>
    </row>
    <row r="118" spans="4:5" x14ac:dyDescent="0.3">
      <c r="D118" s="14" t="s">
        <v>265</v>
      </c>
      <c r="E118" s="15" t="s">
        <v>517</v>
      </c>
    </row>
    <row r="119" spans="4:5" x14ac:dyDescent="0.3">
      <c r="D119" s="16" t="s">
        <v>266</v>
      </c>
      <c r="E119" s="17" t="s">
        <v>517</v>
      </c>
    </row>
    <row r="120" spans="4:5" x14ac:dyDescent="0.3">
      <c r="D120" s="14" t="s">
        <v>268</v>
      </c>
      <c r="E120" s="15" t="s">
        <v>517</v>
      </c>
    </row>
    <row r="121" spans="4:5" x14ac:dyDescent="0.3">
      <c r="D121" s="16" t="s">
        <v>269</v>
      </c>
      <c r="E121" s="17" t="s">
        <v>517</v>
      </c>
    </row>
    <row r="122" spans="4:5" x14ac:dyDescent="0.3">
      <c r="D122" s="14" t="s">
        <v>271</v>
      </c>
      <c r="E122" s="15" t="s">
        <v>517</v>
      </c>
    </row>
    <row r="123" spans="4:5" x14ac:dyDescent="0.3">
      <c r="D123" s="16" t="s">
        <v>273</v>
      </c>
      <c r="E123" s="17" t="s">
        <v>517</v>
      </c>
    </row>
    <row r="124" spans="4:5" x14ac:dyDescent="0.3">
      <c r="D124" s="14" t="s">
        <v>306</v>
      </c>
      <c r="E124" s="15" t="s">
        <v>517</v>
      </c>
    </row>
    <row r="125" spans="4:5" x14ac:dyDescent="0.3">
      <c r="D125" s="16" t="s">
        <v>305</v>
      </c>
      <c r="E125" s="17" t="s">
        <v>517</v>
      </c>
    </row>
    <row r="126" spans="4:5" x14ac:dyDescent="0.3">
      <c r="D126" s="14" t="s">
        <v>274</v>
      </c>
      <c r="E126" s="15" t="s">
        <v>517</v>
      </c>
    </row>
    <row r="127" spans="4:5" x14ac:dyDescent="0.3">
      <c r="D127" s="16" t="s">
        <v>518</v>
      </c>
      <c r="E127" s="17" t="s">
        <v>517</v>
      </c>
    </row>
    <row r="128" spans="4:5" x14ac:dyDescent="0.3">
      <c r="D128" s="14" t="s">
        <v>278</v>
      </c>
      <c r="E128" s="15" t="s">
        <v>517</v>
      </c>
    </row>
    <row r="129" spans="4:5" x14ac:dyDescent="0.3">
      <c r="D129" s="16" t="s">
        <v>276</v>
      </c>
      <c r="E129" s="17" t="s">
        <v>517</v>
      </c>
    </row>
    <row r="130" spans="4:5" x14ac:dyDescent="0.3">
      <c r="D130" s="14" t="s">
        <v>279</v>
      </c>
      <c r="E130" s="15" t="s">
        <v>517</v>
      </c>
    </row>
    <row r="131" spans="4:5" x14ac:dyDescent="0.3">
      <c r="D131" s="16" t="s">
        <v>284</v>
      </c>
      <c r="E131" s="17" t="s">
        <v>517</v>
      </c>
    </row>
    <row r="132" spans="4:5" x14ac:dyDescent="0.3">
      <c r="D132" s="14" t="s">
        <v>280</v>
      </c>
      <c r="E132" s="15" t="s">
        <v>517</v>
      </c>
    </row>
    <row r="133" spans="4:5" x14ac:dyDescent="0.3">
      <c r="D133" s="16" t="s">
        <v>295</v>
      </c>
      <c r="E133" s="17" t="s">
        <v>517</v>
      </c>
    </row>
    <row r="134" spans="4:5" x14ac:dyDescent="0.3">
      <c r="D134" s="14" t="s">
        <v>281</v>
      </c>
      <c r="E134" s="15" t="s">
        <v>517</v>
      </c>
    </row>
    <row r="135" spans="4:5" x14ac:dyDescent="0.3">
      <c r="D135" s="16" t="s">
        <v>315</v>
      </c>
      <c r="E135" s="17" t="s">
        <v>519</v>
      </c>
    </row>
    <row r="136" spans="4:5" x14ac:dyDescent="0.3">
      <c r="D136" s="16" t="s">
        <v>315</v>
      </c>
      <c r="E136" s="17" t="s">
        <v>519</v>
      </c>
    </row>
    <row r="137" spans="4:5" x14ac:dyDescent="0.3">
      <c r="D137" s="14" t="s">
        <v>330</v>
      </c>
      <c r="E137" s="15" t="s">
        <v>519</v>
      </c>
    </row>
    <row r="138" spans="4:5" x14ac:dyDescent="0.3">
      <c r="D138" s="14" t="s">
        <v>330</v>
      </c>
      <c r="E138" s="15" t="s">
        <v>519</v>
      </c>
    </row>
    <row r="139" spans="4:5" x14ac:dyDescent="0.3">
      <c r="D139" s="16" t="s">
        <v>323</v>
      </c>
      <c r="E139" s="17" t="s">
        <v>519</v>
      </c>
    </row>
    <row r="140" spans="4:5" x14ac:dyDescent="0.3">
      <c r="D140" s="16" t="s">
        <v>323</v>
      </c>
      <c r="E140" s="17" t="s">
        <v>519</v>
      </c>
    </row>
    <row r="141" spans="4:5" x14ac:dyDescent="0.3">
      <c r="D141" s="14" t="s">
        <v>82</v>
      </c>
      <c r="E141" s="15" t="s">
        <v>520</v>
      </c>
    </row>
    <row r="142" spans="4:5" x14ac:dyDescent="0.3">
      <c r="D142" s="16" t="s">
        <v>72</v>
      </c>
      <c r="E142" s="17" t="s">
        <v>520</v>
      </c>
    </row>
    <row r="143" spans="4:5" x14ac:dyDescent="0.3">
      <c r="D143" s="14" t="s">
        <v>151</v>
      </c>
      <c r="E143" s="15" t="s">
        <v>520</v>
      </c>
    </row>
    <row r="144" spans="4:5" x14ac:dyDescent="0.3">
      <c r="D144" s="16" t="s">
        <v>121</v>
      </c>
      <c r="E144" s="17" t="s">
        <v>520</v>
      </c>
    </row>
    <row r="145" spans="4:5" x14ac:dyDescent="0.3">
      <c r="D145" s="14" t="s">
        <v>166</v>
      </c>
      <c r="E145" s="15" t="s">
        <v>520</v>
      </c>
    </row>
    <row r="146" spans="4:5" x14ac:dyDescent="0.3">
      <c r="D146" s="16" t="s">
        <v>86</v>
      </c>
      <c r="E146" s="17" t="s">
        <v>520</v>
      </c>
    </row>
    <row r="147" spans="4:5" x14ac:dyDescent="0.3">
      <c r="D147" s="14" t="s">
        <v>91</v>
      </c>
      <c r="E147" s="15" t="s">
        <v>520</v>
      </c>
    </row>
    <row r="148" spans="4:5" x14ac:dyDescent="0.3">
      <c r="D148" s="16" t="s">
        <v>104</v>
      </c>
      <c r="E148" s="17" t="s">
        <v>520</v>
      </c>
    </row>
    <row r="149" spans="4:5" x14ac:dyDescent="0.3">
      <c r="D149" s="14" t="s">
        <v>136</v>
      </c>
      <c r="E149" s="15" t="s">
        <v>520</v>
      </c>
    </row>
    <row r="150" spans="4:5" x14ac:dyDescent="0.3">
      <c r="D150" s="16" t="s">
        <v>140</v>
      </c>
      <c r="E150" s="17" t="s">
        <v>520</v>
      </c>
    </row>
    <row r="151" spans="4:5" x14ac:dyDescent="0.3">
      <c r="D151" s="14" t="s">
        <v>62</v>
      </c>
      <c r="E151" s="15" t="s">
        <v>521</v>
      </c>
    </row>
    <row r="152" spans="4:5" x14ac:dyDescent="0.3">
      <c r="D152" s="16" t="s">
        <v>171</v>
      </c>
      <c r="E152" s="17" t="s">
        <v>521</v>
      </c>
    </row>
    <row r="153" spans="4:5" x14ac:dyDescent="0.3">
      <c r="D153" s="14" t="s">
        <v>132</v>
      </c>
      <c r="E153" s="15" t="s">
        <v>521</v>
      </c>
    </row>
    <row r="154" spans="4:5" x14ac:dyDescent="0.3">
      <c r="D154" s="16" t="s">
        <v>138</v>
      </c>
      <c r="E154" s="17" t="s">
        <v>521</v>
      </c>
    </row>
    <row r="155" spans="4:5" x14ac:dyDescent="0.3">
      <c r="D155" s="14" t="s">
        <v>178</v>
      </c>
      <c r="E155" s="15" t="s">
        <v>521</v>
      </c>
    </row>
    <row r="156" spans="4:5" x14ac:dyDescent="0.3">
      <c r="D156" s="16" t="s">
        <v>186</v>
      </c>
      <c r="E156" s="17" t="s">
        <v>521</v>
      </c>
    </row>
    <row r="157" spans="4:5" x14ac:dyDescent="0.3">
      <c r="D157" s="14" t="s">
        <v>68</v>
      </c>
      <c r="E157" s="15" t="s">
        <v>521</v>
      </c>
    </row>
    <row r="158" spans="4:5" x14ac:dyDescent="0.3">
      <c r="D158" s="16" t="s">
        <v>70</v>
      </c>
      <c r="E158" s="17" t="s">
        <v>521</v>
      </c>
    </row>
    <row r="159" spans="4:5" x14ac:dyDescent="0.3">
      <c r="D159" s="14" t="s">
        <v>95</v>
      </c>
      <c r="E159" s="15" t="s">
        <v>521</v>
      </c>
    </row>
    <row r="160" spans="4:5" x14ac:dyDescent="0.3">
      <c r="D160" s="16" t="s">
        <v>142</v>
      </c>
      <c r="E160" s="17" t="s">
        <v>521</v>
      </c>
    </row>
    <row r="161" spans="4:5" x14ac:dyDescent="0.3">
      <c r="D161" s="14" t="s">
        <v>144</v>
      </c>
      <c r="E161" s="15" t="s">
        <v>521</v>
      </c>
    </row>
    <row r="162" spans="4:5" x14ac:dyDescent="0.3">
      <c r="D162" s="16" t="s">
        <v>147</v>
      </c>
      <c r="E162" s="17" t="s">
        <v>521</v>
      </c>
    </row>
    <row r="163" spans="4:5" x14ac:dyDescent="0.3">
      <c r="D163" s="14" t="s">
        <v>32</v>
      </c>
      <c r="E163" s="15" t="s">
        <v>522</v>
      </c>
    </row>
    <row r="164" spans="4:5" x14ac:dyDescent="0.3">
      <c r="D164" s="16" t="s">
        <v>40</v>
      </c>
      <c r="E164" s="17" t="s">
        <v>522</v>
      </c>
    </row>
    <row r="165" spans="4:5" x14ac:dyDescent="0.3">
      <c r="D165" s="16" t="s">
        <v>40</v>
      </c>
      <c r="E165" s="17" t="s">
        <v>522</v>
      </c>
    </row>
    <row r="166" spans="4:5" x14ac:dyDescent="0.3">
      <c r="D166" s="14" t="s">
        <v>44</v>
      </c>
      <c r="E166" s="15" t="s">
        <v>522</v>
      </c>
    </row>
    <row r="167" spans="4:5" x14ac:dyDescent="0.3">
      <c r="D167" s="16" t="s">
        <v>176</v>
      </c>
      <c r="E167" s="17" t="s">
        <v>522</v>
      </c>
    </row>
    <row r="168" spans="4:5" x14ac:dyDescent="0.3">
      <c r="D168" s="14" t="s">
        <v>79</v>
      </c>
      <c r="E168" s="15" t="s">
        <v>522</v>
      </c>
    </row>
    <row r="169" spans="4:5" x14ac:dyDescent="0.3">
      <c r="D169" s="16" t="s">
        <v>89</v>
      </c>
      <c r="E169" s="17" t="s">
        <v>522</v>
      </c>
    </row>
    <row r="170" spans="4:5" x14ac:dyDescent="0.3">
      <c r="D170" s="16" t="s">
        <v>89</v>
      </c>
      <c r="E170" s="17" t="s">
        <v>522</v>
      </c>
    </row>
    <row r="171" spans="4:5" x14ac:dyDescent="0.3">
      <c r="D171" s="14" t="s">
        <v>106</v>
      </c>
      <c r="E171" s="15" t="s">
        <v>522</v>
      </c>
    </row>
    <row r="172" spans="4:5" x14ac:dyDescent="0.3">
      <c r="D172" s="16" t="s">
        <v>123</v>
      </c>
      <c r="E172" s="17" t="s">
        <v>522</v>
      </c>
    </row>
    <row r="173" spans="4:5" x14ac:dyDescent="0.3">
      <c r="D173" s="14" t="s">
        <v>124</v>
      </c>
      <c r="E173" s="15" t="s">
        <v>522</v>
      </c>
    </row>
    <row r="174" spans="4:5" x14ac:dyDescent="0.3">
      <c r="D174" s="14" t="s">
        <v>124</v>
      </c>
      <c r="E174" s="15" t="s">
        <v>522</v>
      </c>
    </row>
    <row r="175" spans="4:5" x14ac:dyDescent="0.3">
      <c r="D175" s="16" t="s">
        <v>169</v>
      </c>
      <c r="E175" s="17" t="s">
        <v>522</v>
      </c>
    </row>
    <row r="176" spans="4:5" x14ac:dyDescent="0.3">
      <c r="D176" s="14" t="s">
        <v>149</v>
      </c>
      <c r="E176" s="15" t="s">
        <v>522</v>
      </c>
    </row>
    <row r="177" spans="4:5" x14ac:dyDescent="0.3">
      <c r="D177" s="16" t="s">
        <v>81</v>
      </c>
      <c r="E177" s="17" t="s">
        <v>523</v>
      </c>
    </row>
    <row r="178" spans="4:5" x14ac:dyDescent="0.3">
      <c r="D178" s="14" t="s">
        <v>161</v>
      </c>
      <c r="E178" s="15" t="s">
        <v>523</v>
      </c>
    </row>
    <row r="179" spans="4:5" x14ac:dyDescent="0.3">
      <c r="D179" s="14" t="s">
        <v>161</v>
      </c>
      <c r="E179" s="15" t="s">
        <v>523</v>
      </c>
    </row>
    <row r="180" spans="4:5" x14ac:dyDescent="0.3">
      <c r="D180" s="16" t="s">
        <v>29</v>
      </c>
      <c r="E180" s="17" t="s">
        <v>523</v>
      </c>
    </row>
    <row r="181" spans="4:5" x14ac:dyDescent="0.3">
      <c r="D181" s="14" t="s">
        <v>174</v>
      </c>
      <c r="E181" s="15" t="s">
        <v>523</v>
      </c>
    </row>
    <row r="182" spans="4:5" x14ac:dyDescent="0.3">
      <c r="D182" s="16" t="s">
        <v>116</v>
      </c>
      <c r="E182" s="17" t="s">
        <v>523</v>
      </c>
    </row>
    <row r="183" spans="4:5" x14ac:dyDescent="0.3">
      <c r="D183" s="14" t="s">
        <v>118</v>
      </c>
      <c r="E183" s="15" t="s">
        <v>523</v>
      </c>
    </row>
    <row r="184" spans="4:5" x14ac:dyDescent="0.3">
      <c r="D184" s="16" t="s">
        <v>209</v>
      </c>
      <c r="E184" s="17" t="s">
        <v>523</v>
      </c>
    </row>
    <row r="185" spans="4:5" x14ac:dyDescent="0.3">
      <c r="D185" s="14" t="s">
        <v>84</v>
      </c>
      <c r="E185" s="15" t="s">
        <v>523</v>
      </c>
    </row>
    <row r="186" spans="4:5" x14ac:dyDescent="0.3">
      <c r="D186" s="16" t="s">
        <v>206</v>
      </c>
      <c r="E186" s="17" t="s">
        <v>523</v>
      </c>
    </row>
    <row r="187" spans="4:5" x14ac:dyDescent="0.3">
      <c r="D187" s="14" t="s">
        <v>130</v>
      </c>
      <c r="E187" s="15" t="s">
        <v>523</v>
      </c>
    </row>
    <row r="188" spans="4:5" x14ac:dyDescent="0.3">
      <c r="D188" s="16" t="s">
        <v>129</v>
      </c>
      <c r="E188" s="17" t="s">
        <v>523</v>
      </c>
    </row>
    <row r="189" spans="4:5" x14ac:dyDescent="0.3">
      <c r="D189" s="14" t="s">
        <v>49</v>
      </c>
      <c r="E189" s="15" t="s">
        <v>524</v>
      </c>
    </row>
    <row r="190" spans="4:5" x14ac:dyDescent="0.3">
      <c r="D190" s="16" t="s">
        <v>30</v>
      </c>
      <c r="E190" s="17" t="s">
        <v>524</v>
      </c>
    </row>
    <row r="191" spans="4:5" x14ac:dyDescent="0.3">
      <c r="D191" s="14" t="s">
        <v>33</v>
      </c>
      <c r="E191" s="15" t="s">
        <v>524</v>
      </c>
    </row>
    <row r="192" spans="4:5" x14ac:dyDescent="0.3">
      <c r="D192" s="16" t="s">
        <v>172</v>
      </c>
      <c r="E192" s="17" t="s">
        <v>524</v>
      </c>
    </row>
    <row r="193" spans="4:5" x14ac:dyDescent="0.3">
      <c r="D193" s="14" t="s">
        <v>54</v>
      </c>
      <c r="E193" s="15" t="s">
        <v>524</v>
      </c>
    </row>
    <row r="194" spans="4:5" x14ac:dyDescent="0.3">
      <c r="D194" s="16" t="s">
        <v>65</v>
      </c>
      <c r="E194" s="17" t="s">
        <v>524</v>
      </c>
    </row>
    <row r="195" spans="4:5" x14ac:dyDescent="0.3">
      <c r="D195" s="14" t="s">
        <v>76</v>
      </c>
      <c r="E195" s="15" t="s">
        <v>524</v>
      </c>
    </row>
    <row r="196" spans="4:5" x14ac:dyDescent="0.3">
      <c r="D196" s="16" t="s">
        <v>114</v>
      </c>
      <c r="E196" s="17" t="s">
        <v>524</v>
      </c>
    </row>
    <row r="197" spans="4:5" x14ac:dyDescent="0.3">
      <c r="D197" s="14" t="s">
        <v>119</v>
      </c>
      <c r="E197" s="15" t="s">
        <v>524</v>
      </c>
    </row>
    <row r="198" spans="4:5" x14ac:dyDescent="0.3">
      <c r="D198" s="16" t="s">
        <v>131</v>
      </c>
      <c r="E198" s="17" t="s">
        <v>524</v>
      </c>
    </row>
    <row r="199" spans="4:5" x14ac:dyDescent="0.3">
      <c r="D199" s="14"/>
      <c r="E199" s="15"/>
    </row>
    <row r="200" spans="4:5" x14ac:dyDescent="0.3">
      <c r="D200" s="16"/>
      <c r="E200" s="17"/>
    </row>
    <row r="201" spans="4:5" x14ac:dyDescent="0.3">
      <c r="D201" s="14" t="s">
        <v>525</v>
      </c>
      <c r="E201" s="15"/>
    </row>
    <row r="202" spans="4:5" x14ac:dyDescent="0.3">
      <c r="D202" s="16" t="s">
        <v>193</v>
      </c>
      <c r="E202" s="17"/>
    </row>
    <row r="203" spans="4:5" x14ac:dyDescent="0.3">
      <c r="D203" s="14" t="s">
        <v>193</v>
      </c>
      <c r="E203" s="15"/>
    </row>
    <row r="204" spans="4:5" x14ac:dyDescent="0.3">
      <c r="D204" s="16" t="s">
        <v>526</v>
      </c>
      <c r="E204" s="17"/>
    </row>
    <row r="205" spans="4:5" x14ac:dyDescent="0.3">
      <c r="D205" s="14" t="s">
        <v>180</v>
      </c>
      <c r="E205" s="15"/>
    </row>
    <row r="206" spans="4:5" x14ac:dyDescent="0.3">
      <c r="D206" s="16" t="s">
        <v>199</v>
      </c>
      <c r="E206" s="17"/>
    </row>
    <row r="207" spans="4:5" x14ac:dyDescent="0.3">
      <c r="D207" s="14" t="s">
        <v>195</v>
      </c>
      <c r="E207" s="15"/>
    </row>
    <row r="208" spans="4:5" x14ac:dyDescent="0.3">
      <c r="D208" s="16" t="s">
        <v>184</v>
      </c>
      <c r="E208" s="17"/>
    </row>
    <row r="209" spans="4:5" x14ac:dyDescent="0.3">
      <c r="D209" s="14" t="s">
        <v>192</v>
      </c>
      <c r="E209" s="15"/>
    </row>
    <row r="210" spans="4:5" x14ac:dyDescent="0.3">
      <c r="D210" s="16" t="s">
        <v>338</v>
      </c>
      <c r="E210" s="17"/>
    </row>
    <row r="211" spans="4:5" ht="15" thickBot="1" x14ac:dyDescent="0.35">
      <c r="D211" s="18" t="s">
        <v>197</v>
      </c>
      <c r="E211" s="19"/>
    </row>
    <row r="212" spans="4:5" x14ac:dyDescent="0.3">
      <c r="D212" s="20" t="s">
        <v>339</v>
      </c>
      <c r="E212" s="21" t="s">
        <v>514</v>
      </c>
    </row>
    <row r="213" spans="4:5" x14ac:dyDescent="0.3">
      <c r="D213" s="20" t="s">
        <v>527</v>
      </c>
      <c r="E213" s="21" t="s">
        <v>519</v>
      </c>
    </row>
  </sheetData>
  <customSheetViews>
    <customSheetView guid="{DDA41374-8DC1-45BA-99E7-EFE0294229B6}" state="hidden" topLeftCell="A184">
      <selection activeCell="D175" sqref="D175"/>
      <pageMargins left="0.7" right="0.7" top="0.75" bottom="0.75" header="0.3" footer="0.3"/>
    </customSheetView>
    <customSheetView guid="{2502B023-4A34-4376-805D-E437C43CCD20}" state="hidden" topLeftCell="A184">
      <selection activeCell="D175" sqref="D175"/>
      <pageMargins left="0.7" right="0.7" top="0.75" bottom="0.75" header="0.3" footer="0.3"/>
    </customSheetView>
    <customSheetView guid="{19C201AB-1829-4CA2-8541-743E996130EE}" state="hidden" topLeftCell="A184">
      <selection activeCell="D175" sqref="D175"/>
      <pageMargins left="0.7" right="0.7" top="0.75" bottom="0.75" header="0.3" footer="0.3"/>
    </customSheetView>
    <customSheetView guid="{CC2F34E4-D5F4-4E8F-B831-25755116049D}" state="hidden" topLeftCell="A184">
      <selection activeCell="D175" sqref="D175"/>
      <pageMargins left="0.7" right="0.7" top="0.75" bottom="0.75" header="0.3" footer="0.3"/>
    </customSheetView>
    <customSheetView guid="{11461C5F-501A-40A1-9032-93D83160FC63}" state="hidden" topLeftCell="A184">
      <selection activeCell="D175" sqref="D175"/>
      <pageMargins left="0.7" right="0.7" top="0.75" bottom="0.75" header="0.3" footer="0.3"/>
    </customSheetView>
    <customSheetView guid="{341F12F0-8001-4427-B9AF-78B6E321E8FC}" state="hidden" topLeftCell="A184">
      <selection activeCell="D175" sqref="D175"/>
      <pageMargins left="0.7" right="0.7" top="0.75" bottom="0.75" header="0.3" footer="0.3"/>
    </customSheetView>
    <customSheetView guid="{DBF4FE61-B0F0-4470-91D4-6F232B670D0A}" state="hidden" topLeftCell="A184">
      <selection activeCell="D175" sqref="D175"/>
      <pageMargins left="0.7" right="0.7" top="0.75" bottom="0.75" header="0.3" footer="0.3"/>
    </customSheetView>
    <customSheetView guid="{ADF3D0CF-B4E5-404D-A09B-C7D510EBAB64}" state="hidden" topLeftCell="A184">
      <selection activeCell="D175" sqref="D175"/>
      <pageMargins left="0.7" right="0.7" top="0.75" bottom="0.75" header="0.3" footer="0.3"/>
    </customSheetView>
    <customSheetView guid="{39DA2D54-DBCD-45BB-95F3-554CDEC5CC3B}" state="hidden" topLeftCell="A184">
      <selection activeCell="D175" sqref="D175"/>
      <pageMargins left="0.7" right="0.7" top="0.75" bottom="0.75" header="0.3" footer="0.3"/>
    </customSheetView>
    <customSheetView guid="{F23A5B88-4BA2-464F-A20C-07DB723570AF}" state="hidden" topLeftCell="A184">
      <selection activeCell="D175" sqref="D175"/>
      <pageMargins left="0.7" right="0.7" top="0.75" bottom="0.75" header="0.3" footer="0.3"/>
    </customSheetView>
  </customSheetViews>
  <mergeCells count="2">
    <mergeCell ref="D2:D3"/>
    <mergeCell ref="E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1CC02-0969-4CBD-B7AE-192D8C088C9E}">
  <dimension ref="D2:E756"/>
  <sheetViews>
    <sheetView workbookViewId="0">
      <selection activeCell="E743" sqref="E743"/>
    </sheetView>
  </sheetViews>
  <sheetFormatPr defaultRowHeight="14.4" x14ac:dyDescent="0.3"/>
  <cols>
    <col min="4" max="4" width="58" bestFit="1" customWidth="1"/>
  </cols>
  <sheetData>
    <row r="2" spans="4:5" x14ac:dyDescent="0.3">
      <c r="D2" t="s">
        <v>528</v>
      </c>
      <c r="E2" t="s">
        <v>529</v>
      </c>
    </row>
    <row r="3" spans="4:5" x14ac:dyDescent="0.3">
      <c r="D3" t="s">
        <v>530</v>
      </c>
      <c r="E3" t="s">
        <v>46</v>
      </c>
    </row>
    <row r="4" spans="4:5" x14ac:dyDescent="0.3">
      <c r="D4" t="s">
        <v>531</v>
      </c>
      <c r="E4" t="s">
        <v>76</v>
      </c>
    </row>
    <row r="5" spans="4:5" x14ac:dyDescent="0.3">
      <c r="D5" t="s">
        <v>532</v>
      </c>
      <c r="E5" t="s">
        <v>125</v>
      </c>
    </row>
    <row r="6" spans="4:5" x14ac:dyDescent="0.3">
      <c r="D6" t="s">
        <v>357</v>
      </c>
      <c r="E6" t="s">
        <v>33</v>
      </c>
    </row>
    <row r="7" spans="4:5" x14ac:dyDescent="0.3">
      <c r="D7" t="s">
        <v>358</v>
      </c>
      <c r="E7" t="s">
        <v>54</v>
      </c>
    </row>
    <row r="8" spans="4:5" x14ac:dyDescent="0.3">
      <c r="D8" t="s">
        <v>533</v>
      </c>
      <c r="E8" t="s">
        <v>308</v>
      </c>
    </row>
    <row r="9" spans="4:5" x14ac:dyDescent="0.3">
      <c r="D9" t="s">
        <v>534</v>
      </c>
      <c r="E9" t="s">
        <v>77</v>
      </c>
    </row>
    <row r="10" spans="4:5" x14ac:dyDescent="0.3">
      <c r="D10" t="s">
        <v>535</v>
      </c>
      <c r="E10" t="s">
        <v>61</v>
      </c>
    </row>
    <row r="11" spans="4:5" x14ac:dyDescent="0.3">
      <c r="D11" t="s">
        <v>371</v>
      </c>
      <c r="E11" t="s">
        <v>74</v>
      </c>
    </row>
    <row r="12" spans="4:5" x14ac:dyDescent="0.3">
      <c r="D12" t="s">
        <v>372</v>
      </c>
      <c r="E12" t="s">
        <v>72</v>
      </c>
    </row>
    <row r="13" spans="4:5" x14ac:dyDescent="0.3">
      <c r="D13" t="s">
        <v>536</v>
      </c>
      <c r="E13" t="s">
        <v>315</v>
      </c>
    </row>
    <row r="14" spans="4:5" x14ac:dyDescent="0.3">
      <c r="D14" t="s">
        <v>374</v>
      </c>
      <c r="E14" t="s">
        <v>317</v>
      </c>
    </row>
    <row r="15" spans="4:5" x14ac:dyDescent="0.3">
      <c r="D15" t="s">
        <v>376</v>
      </c>
      <c r="E15" t="s">
        <v>79</v>
      </c>
    </row>
    <row r="16" spans="4:5" x14ac:dyDescent="0.3">
      <c r="D16" t="s">
        <v>537</v>
      </c>
      <c r="E16" t="s">
        <v>81</v>
      </c>
    </row>
    <row r="17" spans="4:5" x14ac:dyDescent="0.3">
      <c r="D17" t="s">
        <v>379</v>
      </c>
      <c r="E17" t="s">
        <v>538</v>
      </c>
    </row>
    <row r="18" spans="4:5" x14ac:dyDescent="0.3">
      <c r="D18" t="s">
        <v>34</v>
      </c>
      <c r="E18" t="s">
        <v>33</v>
      </c>
    </row>
    <row r="19" spans="4:5" x14ac:dyDescent="0.3">
      <c r="D19" t="s">
        <v>539</v>
      </c>
      <c r="E19" t="s">
        <v>33</v>
      </c>
    </row>
    <row r="20" spans="4:5" x14ac:dyDescent="0.3">
      <c r="D20" t="s">
        <v>540</v>
      </c>
      <c r="E20" t="s">
        <v>49</v>
      </c>
    </row>
    <row r="21" spans="4:5" x14ac:dyDescent="0.3">
      <c r="D21" t="s">
        <v>541</v>
      </c>
      <c r="E21" t="s">
        <v>315</v>
      </c>
    </row>
    <row r="22" spans="4:5" x14ac:dyDescent="0.3">
      <c r="D22" t="s">
        <v>542</v>
      </c>
      <c r="E22" t="s">
        <v>315</v>
      </c>
    </row>
    <row r="23" spans="4:5" x14ac:dyDescent="0.3">
      <c r="D23" t="s">
        <v>543</v>
      </c>
      <c r="E23" t="s">
        <v>317</v>
      </c>
    </row>
    <row r="24" spans="4:5" x14ac:dyDescent="0.3">
      <c r="D24" t="s">
        <v>544</v>
      </c>
      <c r="E24" t="s">
        <v>317</v>
      </c>
    </row>
    <row r="25" spans="4:5" x14ac:dyDescent="0.3">
      <c r="D25" t="s">
        <v>38</v>
      </c>
      <c r="E25" t="s">
        <v>37</v>
      </c>
    </row>
    <row r="26" spans="4:5" x14ac:dyDescent="0.3">
      <c r="D26" t="s">
        <v>545</v>
      </c>
      <c r="E26" t="s">
        <v>37</v>
      </c>
    </row>
    <row r="27" spans="4:5" x14ac:dyDescent="0.3">
      <c r="D27" t="s">
        <v>546</v>
      </c>
      <c r="E27" t="s">
        <v>37</v>
      </c>
    </row>
    <row r="28" spans="4:5" x14ac:dyDescent="0.3">
      <c r="D28" t="s">
        <v>547</v>
      </c>
      <c r="E28" t="s">
        <v>42</v>
      </c>
    </row>
    <row r="29" spans="4:5" x14ac:dyDescent="0.3">
      <c r="D29" t="s">
        <v>45</v>
      </c>
      <c r="E29" t="s">
        <v>44</v>
      </c>
    </row>
    <row r="30" spans="4:5" x14ac:dyDescent="0.3">
      <c r="D30" t="s">
        <v>41</v>
      </c>
      <c r="E30" t="s">
        <v>40</v>
      </c>
    </row>
    <row r="31" spans="4:5" x14ac:dyDescent="0.3">
      <c r="D31" t="s">
        <v>548</v>
      </c>
      <c r="E31" t="s">
        <v>512</v>
      </c>
    </row>
    <row r="32" spans="4:5" x14ac:dyDescent="0.3">
      <c r="D32" t="s">
        <v>549</v>
      </c>
      <c r="E32" t="s">
        <v>46</v>
      </c>
    </row>
    <row r="33" spans="4:5" x14ac:dyDescent="0.3">
      <c r="D33" t="s">
        <v>550</v>
      </c>
      <c r="E33" t="s">
        <v>53</v>
      </c>
    </row>
    <row r="34" spans="4:5" x14ac:dyDescent="0.3">
      <c r="D34" t="s">
        <v>383</v>
      </c>
      <c r="E34" t="s">
        <v>49</v>
      </c>
    </row>
    <row r="35" spans="4:5" x14ac:dyDescent="0.3">
      <c r="D35" t="s">
        <v>551</v>
      </c>
      <c r="E35" t="s">
        <v>36</v>
      </c>
    </row>
    <row r="36" spans="4:5" x14ac:dyDescent="0.3">
      <c r="D36" t="s">
        <v>552</v>
      </c>
      <c r="E36" t="s">
        <v>326</v>
      </c>
    </row>
    <row r="37" spans="4:5" x14ac:dyDescent="0.3">
      <c r="D37" t="s">
        <v>553</v>
      </c>
      <c r="E37" t="s">
        <v>326</v>
      </c>
    </row>
    <row r="38" spans="4:5" x14ac:dyDescent="0.3">
      <c r="D38" t="s">
        <v>554</v>
      </c>
      <c r="E38" t="s">
        <v>326</v>
      </c>
    </row>
    <row r="39" spans="4:5" x14ac:dyDescent="0.3">
      <c r="D39" t="s">
        <v>555</v>
      </c>
      <c r="E39" t="s">
        <v>326</v>
      </c>
    </row>
    <row r="40" spans="4:5" x14ac:dyDescent="0.3">
      <c r="D40" t="s">
        <v>48</v>
      </c>
      <c r="E40" t="s">
        <v>47</v>
      </c>
    </row>
    <row r="41" spans="4:5" x14ac:dyDescent="0.3">
      <c r="D41" t="s">
        <v>556</v>
      </c>
      <c r="E41" t="s">
        <v>206</v>
      </c>
    </row>
    <row r="42" spans="4:5" x14ac:dyDescent="0.3">
      <c r="D42" t="s">
        <v>557</v>
      </c>
      <c r="E42" t="s">
        <v>53</v>
      </c>
    </row>
    <row r="43" spans="4:5" x14ac:dyDescent="0.3">
      <c r="D43" t="s">
        <v>50</v>
      </c>
      <c r="E43" t="s">
        <v>49</v>
      </c>
    </row>
    <row r="44" spans="4:5" x14ac:dyDescent="0.3">
      <c r="D44" t="s">
        <v>558</v>
      </c>
      <c r="E44" t="s">
        <v>49</v>
      </c>
    </row>
    <row r="45" spans="4:5" x14ac:dyDescent="0.3">
      <c r="D45" t="s">
        <v>559</v>
      </c>
      <c r="E45" t="s">
        <v>49</v>
      </c>
    </row>
    <row r="46" spans="4:5" x14ac:dyDescent="0.3">
      <c r="D46" t="s">
        <v>560</v>
      </c>
      <c r="E46" t="s">
        <v>513</v>
      </c>
    </row>
    <row r="47" spans="4:5" x14ac:dyDescent="0.3">
      <c r="D47" t="s">
        <v>52</v>
      </c>
      <c r="E47" t="s">
        <v>51</v>
      </c>
    </row>
    <row r="48" spans="4:5" x14ac:dyDescent="0.3">
      <c r="D48" t="s">
        <v>561</v>
      </c>
      <c r="E48" t="s">
        <v>51</v>
      </c>
    </row>
    <row r="49" spans="4:5" x14ac:dyDescent="0.3">
      <c r="D49" t="s">
        <v>562</v>
      </c>
      <c r="E49" t="s">
        <v>51</v>
      </c>
    </row>
    <row r="50" spans="4:5" x14ac:dyDescent="0.3">
      <c r="D50" t="s">
        <v>12</v>
      </c>
      <c r="E50" t="s">
        <v>10</v>
      </c>
    </row>
    <row r="51" spans="4:5" x14ac:dyDescent="0.3">
      <c r="D51" t="s">
        <v>563</v>
      </c>
      <c r="E51" t="s">
        <v>15</v>
      </c>
    </row>
    <row r="52" spans="4:5" x14ac:dyDescent="0.3">
      <c r="D52" t="s">
        <v>564</v>
      </c>
      <c r="E52" t="s">
        <v>47</v>
      </c>
    </row>
    <row r="53" spans="4:5" x14ac:dyDescent="0.3">
      <c r="D53" t="s">
        <v>565</v>
      </c>
      <c r="E53" t="s">
        <v>165</v>
      </c>
    </row>
    <row r="54" spans="4:5" x14ac:dyDescent="0.3">
      <c r="D54" t="s">
        <v>59</v>
      </c>
      <c r="E54" t="s">
        <v>58</v>
      </c>
    </row>
    <row r="55" spans="4:5" x14ac:dyDescent="0.3">
      <c r="D55" t="s">
        <v>566</v>
      </c>
      <c r="E55" t="s">
        <v>58</v>
      </c>
    </row>
    <row r="56" spans="4:5" x14ac:dyDescent="0.3">
      <c r="D56" t="s">
        <v>55</v>
      </c>
      <c r="E56" t="s">
        <v>54</v>
      </c>
    </row>
    <row r="57" spans="4:5" x14ac:dyDescent="0.3">
      <c r="D57" t="s">
        <v>567</v>
      </c>
      <c r="E57" t="s">
        <v>54</v>
      </c>
    </row>
    <row r="58" spans="4:5" x14ac:dyDescent="0.3">
      <c r="D58" t="s">
        <v>167</v>
      </c>
      <c r="E58" t="s">
        <v>166</v>
      </c>
    </row>
    <row r="59" spans="4:5" x14ac:dyDescent="0.3">
      <c r="D59" t="s">
        <v>568</v>
      </c>
      <c r="E59" t="s">
        <v>77</v>
      </c>
    </row>
    <row r="60" spans="4:5" x14ac:dyDescent="0.3">
      <c r="D60" t="s">
        <v>569</v>
      </c>
      <c r="E60" t="s">
        <v>77</v>
      </c>
    </row>
    <row r="61" spans="4:5" x14ac:dyDescent="0.3">
      <c r="D61" t="s">
        <v>64</v>
      </c>
      <c r="E61" t="s">
        <v>63</v>
      </c>
    </row>
    <row r="62" spans="4:5" x14ac:dyDescent="0.3">
      <c r="D62" t="s">
        <v>570</v>
      </c>
      <c r="E62" t="s">
        <v>65</v>
      </c>
    </row>
    <row r="63" spans="4:5" x14ac:dyDescent="0.3">
      <c r="D63" t="s">
        <v>571</v>
      </c>
      <c r="E63" t="s">
        <v>65</v>
      </c>
    </row>
    <row r="64" spans="4:5" x14ac:dyDescent="0.3">
      <c r="D64" t="s">
        <v>67</v>
      </c>
      <c r="E64" t="s">
        <v>66</v>
      </c>
    </row>
    <row r="65" spans="4:5" x14ac:dyDescent="0.3">
      <c r="D65" t="s">
        <v>572</v>
      </c>
      <c r="E65" t="s">
        <v>70</v>
      </c>
    </row>
    <row r="66" spans="4:5" x14ac:dyDescent="0.3">
      <c r="D66" t="s">
        <v>69</v>
      </c>
      <c r="E66" t="s">
        <v>68</v>
      </c>
    </row>
    <row r="67" spans="4:5" x14ac:dyDescent="0.3">
      <c r="D67" t="s">
        <v>71</v>
      </c>
      <c r="E67" t="s">
        <v>70</v>
      </c>
    </row>
    <row r="68" spans="4:5" x14ac:dyDescent="0.3">
      <c r="D68" t="s">
        <v>573</v>
      </c>
      <c r="E68" t="s">
        <v>60</v>
      </c>
    </row>
    <row r="69" spans="4:5" x14ac:dyDescent="0.3">
      <c r="D69" t="s">
        <v>574</v>
      </c>
      <c r="E69" t="s">
        <v>60</v>
      </c>
    </row>
    <row r="70" spans="4:5" x14ac:dyDescent="0.3">
      <c r="D70" t="s">
        <v>575</v>
      </c>
      <c r="E70" t="s">
        <v>168</v>
      </c>
    </row>
    <row r="71" spans="4:5" x14ac:dyDescent="0.3">
      <c r="D71" t="s">
        <v>576</v>
      </c>
      <c r="E71" t="s">
        <v>577</v>
      </c>
    </row>
    <row r="72" spans="4:5" x14ac:dyDescent="0.3">
      <c r="D72" t="s">
        <v>578</v>
      </c>
      <c r="E72" t="s">
        <v>61</v>
      </c>
    </row>
    <row r="73" spans="4:5" x14ac:dyDescent="0.3">
      <c r="D73" t="s">
        <v>579</v>
      </c>
      <c r="E73" t="s">
        <v>74</v>
      </c>
    </row>
    <row r="74" spans="4:5" x14ac:dyDescent="0.3">
      <c r="D74" t="s">
        <v>75</v>
      </c>
      <c r="E74" t="s">
        <v>74</v>
      </c>
    </row>
    <row r="75" spans="4:5" x14ac:dyDescent="0.3">
      <c r="D75" t="s">
        <v>73</v>
      </c>
      <c r="E75" t="s">
        <v>72</v>
      </c>
    </row>
    <row r="76" spans="4:5" x14ac:dyDescent="0.3">
      <c r="D76" t="s">
        <v>580</v>
      </c>
      <c r="E76" t="s">
        <v>76</v>
      </c>
    </row>
    <row r="77" spans="4:5" x14ac:dyDescent="0.3">
      <c r="D77" t="s">
        <v>80</v>
      </c>
      <c r="E77" t="s">
        <v>79</v>
      </c>
    </row>
    <row r="78" spans="4:5" x14ac:dyDescent="0.3">
      <c r="D78" t="s">
        <v>581</v>
      </c>
      <c r="E78" t="s">
        <v>79</v>
      </c>
    </row>
    <row r="79" spans="4:5" x14ac:dyDescent="0.3">
      <c r="D79" t="s">
        <v>582</v>
      </c>
      <c r="E79" t="s">
        <v>81</v>
      </c>
    </row>
    <row r="80" spans="4:5" x14ac:dyDescent="0.3">
      <c r="D80" t="s">
        <v>85</v>
      </c>
      <c r="E80" t="s">
        <v>84</v>
      </c>
    </row>
    <row r="81" spans="4:5" x14ac:dyDescent="0.3">
      <c r="D81" t="s">
        <v>583</v>
      </c>
      <c r="E81" t="s">
        <v>86</v>
      </c>
    </row>
    <row r="82" spans="4:5" x14ac:dyDescent="0.3">
      <c r="D82" t="s">
        <v>87</v>
      </c>
      <c r="E82" t="s">
        <v>86</v>
      </c>
    </row>
    <row r="83" spans="4:5" x14ac:dyDescent="0.3">
      <c r="D83" t="s">
        <v>584</v>
      </c>
      <c r="E83" t="s">
        <v>174</v>
      </c>
    </row>
    <row r="84" spans="4:5" x14ac:dyDescent="0.3">
      <c r="D84" t="s">
        <v>384</v>
      </c>
      <c r="E84" t="s">
        <v>211</v>
      </c>
    </row>
    <row r="85" spans="4:5" x14ac:dyDescent="0.3">
      <c r="D85" t="s">
        <v>585</v>
      </c>
      <c r="E85" t="s">
        <v>174</v>
      </c>
    </row>
    <row r="86" spans="4:5" x14ac:dyDescent="0.3">
      <c r="D86" t="s">
        <v>177</v>
      </c>
      <c r="E86" t="s">
        <v>176</v>
      </c>
    </row>
    <row r="87" spans="4:5" x14ac:dyDescent="0.3">
      <c r="D87" t="s">
        <v>586</v>
      </c>
      <c r="E87" t="s">
        <v>176</v>
      </c>
    </row>
    <row r="88" spans="4:5" x14ac:dyDescent="0.3">
      <c r="D88" t="s">
        <v>587</v>
      </c>
      <c r="E88" t="s">
        <v>208</v>
      </c>
    </row>
    <row r="89" spans="4:5" x14ac:dyDescent="0.3">
      <c r="D89" t="s">
        <v>348</v>
      </c>
      <c r="E89" t="s">
        <v>347</v>
      </c>
    </row>
    <row r="90" spans="4:5" x14ac:dyDescent="0.3">
      <c r="D90" t="s">
        <v>588</v>
      </c>
      <c r="E90" t="s">
        <v>88</v>
      </c>
    </row>
    <row r="91" spans="4:5" x14ac:dyDescent="0.3">
      <c r="D91" t="s">
        <v>589</v>
      </c>
      <c r="E91" t="s">
        <v>88</v>
      </c>
    </row>
    <row r="92" spans="4:5" x14ac:dyDescent="0.3">
      <c r="D92" t="s">
        <v>590</v>
      </c>
      <c r="E92" t="s">
        <v>344</v>
      </c>
    </row>
    <row r="93" spans="4:5" x14ac:dyDescent="0.3">
      <c r="D93" t="s">
        <v>591</v>
      </c>
      <c r="E93" t="s">
        <v>89</v>
      </c>
    </row>
    <row r="94" spans="4:5" x14ac:dyDescent="0.3">
      <c r="D94" t="s">
        <v>90</v>
      </c>
      <c r="E94" t="s">
        <v>89</v>
      </c>
    </row>
    <row r="95" spans="4:5" x14ac:dyDescent="0.3">
      <c r="D95" t="s">
        <v>137</v>
      </c>
      <c r="E95" t="s">
        <v>136</v>
      </c>
    </row>
    <row r="96" spans="4:5" x14ac:dyDescent="0.3">
      <c r="D96" t="s">
        <v>592</v>
      </c>
      <c r="E96" t="s">
        <v>136</v>
      </c>
    </row>
    <row r="97" spans="4:5" x14ac:dyDescent="0.3">
      <c r="D97" t="s">
        <v>92</v>
      </c>
      <c r="E97" t="s">
        <v>91</v>
      </c>
    </row>
    <row r="98" spans="4:5" x14ac:dyDescent="0.3">
      <c r="D98" t="s">
        <v>593</v>
      </c>
      <c r="E98" t="s">
        <v>91</v>
      </c>
    </row>
    <row r="99" spans="4:5" x14ac:dyDescent="0.3">
      <c r="D99" t="s">
        <v>594</v>
      </c>
      <c r="E99" t="s">
        <v>595</v>
      </c>
    </row>
    <row r="100" spans="4:5" x14ac:dyDescent="0.3">
      <c r="D100" t="s">
        <v>596</v>
      </c>
      <c r="E100" t="s">
        <v>93</v>
      </c>
    </row>
    <row r="101" spans="4:5" x14ac:dyDescent="0.3">
      <c r="D101" t="s">
        <v>597</v>
      </c>
      <c r="E101" t="s">
        <v>157</v>
      </c>
    </row>
    <row r="102" spans="4:5" x14ac:dyDescent="0.3">
      <c r="D102" t="s">
        <v>158</v>
      </c>
      <c r="E102" t="s">
        <v>157</v>
      </c>
    </row>
    <row r="103" spans="4:5" x14ac:dyDescent="0.3">
      <c r="D103" t="s">
        <v>598</v>
      </c>
      <c r="E103" t="s">
        <v>157</v>
      </c>
    </row>
    <row r="104" spans="4:5" x14ac:dyDescent="0.3">
      <c r="D104" t="s">
        <v>599</v>
      </c>
      <c r="E104" t="s">
        <v>595</v>
      </c>
    </row>
    <row r="105" spans="4:5" x14ac:dyDescent="0.3">
      <c r="D105" t="s">
        <v>600</v>
      </c>
      <c r="E105" t="s">
        <v>595</v>
      </c>
    </row>
    <row r="106" spans="4:5" x14ac:dyDescent="0.3">
      <c r="D106" t="s">
        <v>83</v>
      </c>
      <c r="E106" t="s">
        <v>82</v>
      </c>
    </row>
    <row r="107" spans="4:5" x14ac:dyDescent="0.3">
      <c r="D107" t="s">
        <v>601</v>
      </c>
      <c r="E107" t="s">
        <v>94</v>
      </c>
    </row>
    <row r="108" spans="4:5" x14ac:dyDescent="0.3">
      <c r="D108" t="s">
        <v>96</v>
      </c>
      <c r="E108" t="s">
        <v>95</v>
      </c>
    </row>
    <row r="109" spans="4:5" x14ac:dyDescent="0.3">
      <c r="D109" t="s">
        <v>162</v>
      </c>
      <c r="E109" t="s">
        <v>161</v>
      </c>
    </row>
    <row r="110" spans="4:5" x14ac:dyDescent="0.3">
      <c r="D110" t="s">
        <v>103</v>
      </c>
      <c r="E110" t="s">
        <v>102</v>
      </c>
    </row>
    <row r="111" spans="4:5" x14ac:dyDescent="0.3">
      <c r="D111" t="s">
        <v>98</v>
      </c>
      <c r="E111" t="s">
        <v>97</v>
      </c>
    </row>
    <row r="112" spans="4:5" x14ac:dyDescent="0.3">
      <c r="D112" t="s">
        <v>602</v>
      </c>
      <c r="E112" t="s">
        <v>97</v>
      </c>
    </row>
    <row r="113" spans="4:5" x14ac:dyDescent="0.3">
      <c r="D113" t="s">
        <v>603</v>
      </c>
      <c r="E113" t="s">
        <v>99</v>
      </c>
    </row>
    <row r="114" spans="4:5" x14ac:dyDescent="0.3">
      <c r="D114" t="s">
        <v>604</v>
      </c>
      <c r="E114" t="s">
        <v>99</v>
      </c>
    </row>
    <row r="115" spans="4:5" x14ac:dyDescent="0.3">
      <c r="D115" t="s">
        <v>605</v>
      </c>
      <c r="E115" t="s">
        <v>99</v>
      </c>
    </row>
    <row r="116" spans="4:5" x14ac:dyDescent="0.3">
      <c r="D116" t="s">
        <v>101</v>
      </c>
      <c r="E116" t="s">
        <v>100</v>
      </c>
    </row>
    <row r="117" spans="4:5" x14ac:dyDescent="0.3">
      <c r="D117" t="s">
        <v>606</v>
      </c>
      <c r="E117" t="s">
        <v>171</v>
      </c>
    </row>
    <row r="118" spans="4:5" x14ac:dyDescent="0.3">
      <c r="D118" t="s">
        <v>105</v>
      </c>
      <c r="E118" t="s">
        <v>104</v>
      </c>
    </row>
    <row r="119" spans="4:5" x14ac:dyDescent="0.3">
      <c r="D119" t="s">
        <v>607</v>
      </c>
      <c r="E119" t="s">
        <v>104</v>
      </c>
    </row>
    <row r="120" spans="4:5" x14ac:dyDescent="0.3">
      <c r="D120" t="s">
        <v>107</v>
      </c>
      <c r="E120" t="s">
        <v>106</v>
      </c>
    </row>
    <row r="121" spans="4:5" x14ac:dyDescent="0.3">
      <c r="D121" t="s">
        <v>608</v>
      </c>
      <c r="E121" t="s">
        <v>106</v>
      </c>
    </row>
    <row r="122" spans="4:5" x14ac:dyDescent="0.3">
      <c r="D122" t="s">
        <v>109</v>
      </c>
      <c r="E122" t="s">
        <v>108</v>
      </c>
    </row>
    <row r="123" spans="4:5" x14ac:dyDescent="0.3">
      <c r="D123" t="s">
        <v>111</v>
      </c>
      <c r="E123" t="s">
        <v>110</v>
      </c>
    </row>
    <row r="124" spans="4:5" x14ac:dyDescent="0.3">
      <c r="D124" t="s">
        <v>113</v>
      </c>
      <c r="E124" t="s">
        <v>609</v>
      </c>
    </row>
    <row r="125" spans="4:5" x14ac:dyDescent="0.3">
      <c r="D125" t="s">
        <v>210</v>
      </c>
      <c r="E125" t="s">
        <v>209</v>
      </c>
    </row>
    <row r="126" spans="4:5" x14ac:dyDescent="0.3">
      <c r="D126" t="s">
        <v>610</v>
      </c>
      <c r="E126" t="s">
        <v>172</v>
      </c>
    </row>
    <row r="127" spans="4:5" x14ac:dyDescent="0.3">
      <c r="D127" t="s">
        <v>611</v>
      </c>
      <c r="E127" t="s">
        <v>131</v>
      </c>
    </row>
    <row r="128" spans="4:5" x14ac:dyDescent="0.3">
      <c r="D128" t="s">
        <v>115</v>
      </c>
      <c r="E128" t="s">
        <v>114</v>
      </c>
    </row>
    <row r="129" spans="4:5" x14ac:dyDescent="0.3">
      <c r="D129" t="s">
        <v>160</v>
      </c>
      <c r="E129" t="s">
        <v>612</v>
      </c>
    </row>
    <row r="130" spans="4:5" x14ac:dyDescent="0.3">
      <c r="D130" t="s">
        <v>120</v>
      </c>
      <c r="E130" t="s">
        <v>119</v>
      </c>
    </row>
    <row r="131" spans="4:5" x14ac:dyDescent="0.3">
      <c r="D131" t="s">
        <v>122</v>
      </c>
      <c r="E131" t="s">
        <v>121</v>
      </c>
    </row>
    <row r="132" spans="4:5" x14ac:dyDescent="0.3">
      <c r="D132" t="s">
        <v>117</v>
      </c>
      <c r="E132" t="s">
        <v>116</v>
      </c>
    </row>
    <row r="133" spans="4:5" x14ac:dyDescent="0.3">
      <c r="D133" t="s">
        <v>613</v>
      </c>
      <c r="E133" t="s">
        <v>118</v>
      </c>
    </row>
    <row r="134" spans="4:5" x14ac:dyDescent="0.3">
      <c r="D134" t="s">
        <v>164</v>
      </c>
      <c r="E134" t="s">
        <v>163</v>
      </c>
    </row>
    <row r="135" spans="4:5" x14ac:dyDescent="0.3">
      <c r="D135" t="s">
        <v>614</v>
      </c>
      <c r="E135" t="s">
        <v>124</v>
      </c>
    </row>
    <row r="136" spans="4:5" x14ac:dyDescent="0.3">
      <c r="D136" t="s">
        <v>615</v>
      </c>
      <c r="E136" t="s">
        <v>124</v>
      </c>
    </row>
    <row r="137" spans="4:5" x14ac:dyDescent="0.3">
      <c r="D137" t="s">
        <v>616</v>
      </c>
      <c r="E137" t="s">
        <v>123</v>
      </c>
    </row>
    <row r="138" spans="4:5" x14ac:dyDescent="0.3">
      <c r="D138" t="s">
        <v>617</v>
      </c>
      <c r="E138" t="s">
        <v>123</v>
      </c>
    </row>
    <row r="139" spans="4:5" x14ac:dyDescent="0.3">
      <c r="D139" t="s">
        <v>126</v>
      </c>
      <c r="E139" t="s">
        <v>125</v>
      </c>
    </row>
    <row r="140" spans="4:5" x14ac:dyDescent="0.3">
      <c r="D140" t="s">
        <v>618</v>
      </c>
      <c r="E140" t="s">
        <v>125</v>
      </c>
    </row>
    <row r="141" spans="4:5" x14ac:dyDescent="0.3">
      <c r="D141" t="s">
        <v>619</v>
      </c>
      <c r="E141" t="s">
        <v>127</v>
      </c>
    </row>
    <row r="142" spans="4:5" x14ac:dyDescent="0.3">
      <c r="D142" t="s">
        <v>620</v>
      </c>
      <c r="E142" t="s">
        <v>130</v>
      </c>
    </row>
    <row r="143" spans="4:5" x14ac:dyDescent="0.3">
      <c r="D143" t="s">
        <v>621</v>
      </c>
      <c r="E143" t="s">
        <v>130</v>
      </c>
    </row>
    <row r="144" spans="4:5" x14ac:dyDescent="0.3">
      <c r="D144" t="s">
        <v>622</v>
      </c>
      <c r="E144" t="s">
        <v>129</v>
      </c>
    </row>
    <row r="145" spans="4:5" x14ac:dyDescent="0.3">
      <c r="D145" t="s">
        <v>623</v>
      </c>
      <c r="E145" t="s">
        <v>165</v>
      </c>
    </row>
    <row r="146" spans="4:5" x14ac:dyDescent="0.3">
      <c r="D146" t="s">
        <v>133</v>
      </c>
      <c r="E146" t="s">
        <v>132</v>
      </c>
    </row>
    <row r="147" spans="4:5" x14ac:dyDescent="0.3">
      <c r="D147" t="s">
        <v>624</v>
      </c>
      <c r="E147" t="s">
        <v>136</v>
      </c>
    </row>
    <row r="148" spans="4:5" x14ac:dyDescent="0.3">
      <c r="D148" t="s">
        <v>135</v>
      </c>
      <c r="E148" t="s">
        <v>134</v>
      </c>
    </row>
    <row r="149" spans="4:5" x14ac:dyDescent="0.3">
      <c r="D149" t="s">
        <v>625</v>
      </c>
      <c r="E149" t="s">
        <v>134</v>
      </c>
    </row>
    <row r="150" spans="4:5" x14ac:dyDescent="0.3">
      <c r="D150" t="s">
        <v>139</v>
      </c>
      <c r="E150" t="s">
        <v>138</v>
      </c>
    </row>
    <row r="151" spans="4:5" x14ac:dyDescent="0.3">
      <c r="D151" t="s">
        <v>141</v>
      </c>
      <c r="E151" t="s">
        <v>140</v>
      </c>
    </row>
    <row r="152" spans="4:5" x14ac:dyDescent="0.3">
      <c r="D152" t="s">
        <v>626</v>
      </c>
      <c r="E152" t="s">
        <v>140</v>
      </c>
    </row>
    <row r="153" spans="4:5" x14ac:dyDescent="0.3">
      <c r="D153" t="s">
        <v>627</v>
      </c>
      <c r="E153" t="s">
        <v>140</v>
      </c>
    </row>
    <row r="154" spans="4:5" x14ac:dyDescent="0.3">
      <c r="D154" t="s">
        <v>628</v>
      </c>
      <c r="E154" t="s">
        <v>147</v>
      </c>
    </row>
    <row r="155" spans="4:5" x14ac:dyDescent="0.3">
      <c r="D155" t="s">
        <v>629</v>
      </c>
      <c r="E155" t="s">
        <v>142</v>
      </c>
    </row>
    <row r="156" spans="4:5" x14ac:dyDescent="0.3">
      <c r="D156" t="s">
        <v>143</v>
      </c>
      <c r="E156" t="s">
        <v>142</v>
      </c>
    </row>
    <row r="157" spans="4:5" x14ac:dyDescent="0.3">
      <c r="D157" t="s">
        <v>630</v>
      </c>
      <c r="E157" t="s">
        <v>142</v>
      </c>
    </row>
    <row r="158" spans="4:5" x14ac:dyDescent="0.3">
      <c r="D158" t="s">
        <v>145</v>
      </c>
      <c r="E158" t="s">
        <v>144</v>
      </c>
    </row>
    <row r="159" spans="4:5" x14ac:dyDescent="0.3">
      <c r="D159" t="s">
        <v>631</v>
      </c>
      <c r="E159" t="s">
        <v>144</v>
      </c>
    </row>
    <row r="160" spans="4:5" x14ac:dyDescent="0.3">
      <c r="D160" t="s">
        <v>148</v>
      </c>
      <c r="E160" t="s">
        <v>147</v>
      </c>
    </row>
    <row r="161" spans="4:5" x14ac:dyDescent="0.3">
      <c r="D161" t="s">
        <v>632</v>
      </c>
      <c r="E161" t="s">
        <v>147</v>
      </c>
    </row>
    <row r="162" spans="4:5" x14ac:dyDescent="0.3">
      <c r="D162" t="s">
        <v>633</v>
      </c>
      <c r="E162" t="s">
        <v>146</v>
      </c>
    </row>
    <row r="163" spans="4:5" x14ac:dyDescent="0.3">
      <c r="D163" t="s">
        <v>634</v>
      </c>
      <c r="E163" t="s">
        <v>146</v>
      </c>
    </row>
    <row r="164" spans="4:5" x14ac:dyDescent="0.3">
      <c r="D164" t="s">
        <v>635</v>
      </c>
      <c r="E164" t="s">
        <v>146</v>
      </c>
    </row>
    <row r="165" spans="4:5" x14ac:dyDescent="0.3">
      <c r="D165" t="s">
        <v>636</v>
      </c>
      <c r="E165" t="s">
        <v>149</v>
      </c>
    </row>
    <row r="166" spans="4:5" x14ac:dyDescent="0.3">
      <c r="D166" t="s">
        <v>637</v>
      </c>
      <c r="E166" t="s">
        <v>169</v>
      </c>
    </row>
    <row r="167" spans="4:5" x14ac:dyDescent="0.3">
      <c r="D167" t="s">
        <v>638</v>
      </c>
      <c r="E167" t="s">
        <v>149</v>
      </c>
    </row>
    <row r="168" spans="4:5" x14ac:dyDescent="0.3">
      <c r="D168" t="s">
        <v>639</v>
      </c>
      <c r="E168" t="s">
        <v>57</v>
      </c>
    </row>
    <row r="169" spans="4:5" x14ac:dyDescent="0.3">
      <c r="D169" t="s">
        <v>640</v>
      </c>
      <c r="E169" t="s">
        <v>57</v>
      </c>
    </row>
    <row r="170" spans="4:5" x14ac:dyDescent="0.3">
      <c r="D170" t="s">
        <v>641</v>
      </c>
      <c r="E170" t="s">
        <v>57</v>
      </c>
    </row>
    <row r="171" spans="4:5" x14ac:dyDescent="0.3">
      <c r="D171" t="s">
        <v>642</v>
      </c>
      <c r="E171" t="s">
        <v>56</v>
      </c>
    </row>
    <row r="172" spans="4:5" x14ac:dyDescent="0.3">
      <c r="D172" t="s">
        <v>643</v>
      </c>
      <c r="E172" t="s">
        <v>56</v>
      </c>
    </row>
    <row r="173" spans="4:5" x14ac:dyDescent="0.3">
      <c r="D173" t="s">
        <v>644</v>
      </c>
      <c r="E173" t="s">
        <v>56</v>
      </c>
    </row>
    <row r="174" spans="4:5" x14ac:dyDescent="0.3">
      <c r="D174" t="s">
        <v>152</v>
      </c>
      <c r="E174" t="s">
        <v>645</v>
      </c>
    </row>
    <row r="175" spans="4:5" x14ac:dyDescent="0.3">
      <c r="D175" t="s">
        <v>646</v>
      </c>
      <c r="E175" t="s">
        <v>645</v>
      </c>
    </row>
    <row r="176" spans="4:5" x14ac:dyDescent="0.3">
      <c r="D176" t="s">
        <v>154</v>
      </c>
      <c r="E176" t="s">
        <v>153</v>
      </c>
    </row>
    <row r="177" spans="4:5" x14ac:dyDescent="0.3">
      <c r="D177" t="s">
        <v>647</v>
      </c>
      <c r="E177" t="s">
        <v>153</v>
      </c>
    </row>
    <row r="178" spans="4:5" x14ac:dyDescent="0.3">
      <c r="D178" t="s">
        <v>648</v>
      </c>
      <c r="E178" t="s">
        <v>155</v>
      </c>
    </row>
    <row r="179" spans="4:5" x14ac:dyDescent="0.3">
      <c r="D179" t="s">
        <v>649</v>
      </c>
      <c r="E179" t="s">
        <v>140</v>
      </c>
    </row>
    <row r="180" spans="4:5" x14ac:dyDescent="0.3">
      <c r="D180" t="s">
        <v>650</v>
      </c>
      <c r="E180" t="s">
        <v>53</v>
      </c>
    </row>
    <row r="181" spans="4:5" x14ac:dyDescent="0.3">
      <c r="D181" t="s">
        <v>651</v>
      </c>
      <c r="E181" t="s">
        <v>193</v>
      </c>
    </row>
    <row r="182" spans="4:5" x14ac:dyDescent="0.3">
      <c r="D182" t="s">
        <v>386</v>
      </c>
      <c r="E182" t="s">
        <v>193</v>
      </c>
    </row>
    <row r="183" spans="4:5" x14ac:dyDescent="0.3">
      <c r="D183" t="s">
        <v>652</v>
      </c>
      <c r="E183" t="s">
        <v>178</v>
      </c>
    </row>
    <row r="184" spans="4:5" x14ac:dyDescent="0.3">
      <c r="D184" t="s">
        <v>653</v>
      </c>
      <c r="E184" t="s">
        <v>180</v>
      </c>
    </row>
    <row r="185" spans="4:5" x14ac:dyDescent="0.3">
      <c r="D185" t="s">
        <v>654</v>
      </c>
      <c r="E185" t="s">
        <v>201</v>
      </c>
    </row>
    <row r="186" spans="4:5" x14ac:dyDescent="0.3">
      <c r="D186" t="s">
        <v>655</v>
      </c>
      <c r="E186" t="s">
        <v>195</v>
      </c>
    </row>
    <row r="187" spans="4:5" x14ac:dyDescent="0.3">
      <c r="D187" t="s">
        <v>656</v>
      </c>
      <c r="E187" t="s">
        <v>195</v>
      </c>
    </row>
    <row r="188" spans="4:5" x14ac:dyDescent="0.3">
      <c r="D188" t="s">
        <v>657</v>
      </c>
      <c r="E188" t="s">
        <v>658</v>
      </c>
    </row>
    <row r="189" spans="4:5" x14ac:dyDescent="0.3">
      <c r="D189" t="s">
        <v>659</v>
      </c>
      <c r="E189" t="s">
        <v>182</v>
      </c>
    </row>
    <row r="190" spans="4:5" x14ac:dyDescent="0.3">
      <c r="D190" t="s">
        <v>660</v>
      </c>
      <c r="E190" t="s">
        <v>182</v>
      </c>
    </row>
    <row r="191" spans="4:5" x14ac:dyDescent="0.3">
      <c r="D191" t="s">
        <v>661</v>
      </c>
      <c r="E191" t="s">
        <v>182</v>
      </c>
    </row>
    <row r="192" spans="4:5" x14ac:dyDescent="0.3">
      <c r="D192" t="s">
        <v>393</v>
      </c>
      <c r="E192" t="s">
        <v>182</v>
      </c>
    </row>
    <row r="193" spans="4:5" x14ac:dyDescent="0.3">
      <c r="D193" t="s">
        <v>662</v>
      </c>
      <c r="E193" t="s">
        <v>199</v>
      </c>
    </row>
    <row r="194" spans="4:5" x14ac:dyDescent="0.3">
      <c r="D194" t="s">
        <v>663</v>
      </c>
      <c r="E194" t="s">
        <v>192</v>
      </c>
    </row>
    <row r="195" spans="4:5" x14ac:dyDescent="0.3">
      <c r="D195" t="s">
        <v>664</v>
      </c>
      <c r="E195" t="s">
        <v>192</v>
      </c>
    </row>
    <row r="196" spans="4:5" x14ac:dyDescent="0.3">
      <c r="D196" t="s">
        <v>185</v>
      </c>
      <c r="E196" t="s">
        <v>192</v>
      </c>
    </row>
    <row r="197" spans="4:5" x14ac:dyDescent="0.3">
      <c r="D197" t="s">
        <v>665</v>
      </c>
      <c r="E197" t="s">
        <v>197</v>
      </c>
    </row>
    <row r="198" spans="4:5" x14ac:dyDescent="0.3">
      <c r="D198" t="s">
        <v>666</v>
      </c>
      <c r="E198" t="s">
        <v>667</v>
      </c>
    </row>
    <row r="199" spans="4:5" x14ac:dyDescent="0.3">
      <c r="D199" t="s">
        <v>191</v>
      </c>
      <c r="E199" t="s">
        <v>190</v>
      </c>
    </row>
    <row r="200" spans="4:5" x14ac:dyDescent="0.3">
      <c r="D200" t="s">
        <v>668</v>
      </c>
      <c r="E200" t="s">
        <v>337</v>
      </c>
    </row>
    <row r="201" spans="4:5" x14ac:dyDescent="0.3">
      <c r="D201" t="s">
        <v>669</v>
      </c>
      <c r="E201" t="s">
        <v>337</v>
      </c>
    </row>
    <row r="202" spans="4:5" x14ac:dyDescent="0.3">
      <c r="D202" t="s">
        <v>670</v>
      </c>
      <c r="E202" t="s">
        <v>671</v>
      </c>
    </row>
    <row r="203" spans="4:5" x14ac:dyDescent="0.3">
      <c r="D203" t="s">
        <v>672</v>
      </c>
      <c r="E203" t="s">
        <v>673</v>
      </c>
    </row>
    <row r="204" spans="4:5" x14ac:dyDescent="0.3">
      <c r="D204" t="s">
        <v>200</v>
      </c>
      <c r="E204" t="s">
        <v>338</v>
      </c>
    </row>
    <row r="205" spans="4:5" x14ac:dyDescent="0.3">
      <c r="D205" t="s">
        <v>187</v>
      </c>
      <c r="E205" t="s">
        <v>186</v>
      </c>
    </row>
    <row r="206" spans="4:5" x14ac:dyDescent="0.3">
      <c r="D206" t="s">
        <v>674</v>
      </c>
      <c r="E206" t="s">
        <v>186</v>
      </c>
    </row>
    <row r="207" spans="4:5" x14ac:dyDescent="0.3">
      <c r="D207" t="s">
        <v>400</v>
      </c>
      <c r="E207" t="s">
        <v>188</v>
      </c>
    </row>
    <row r="208" spans="4:5" x14ac:dyDescent="0.3">
      <c r="D208" t="s">
        <v>675</v>
      </c>
      <c r="E208" t="s">
        <v>188</v>
      </c>
    </row>
    <row r="209" spans="4:5" x14ac:dyDescent="0.3">
      <c r="D209" t="s">
        <v>676</v>
      </c>
      <c r="E209" t="s">
        <v>336</v>
      </c>
    </row>
    <row r="210" spans="4:5" x14ac:dyDescent="0.3">
      <c r="D210" t="s">
        <v>677</v>
      </c>
      <c r="E210" t="s">
        <v>197</v>
      </c>
    </row>
    <row r="211" spans="4:5" x14ac:dyDescent="0.3">
      <c r="D211" t="s">
        <v>678</v>
      </c>
      <c r="E211" t="s">
        <v>16</v>
      </c>
    </row>
    <row r="212" spans="4:5" x14ac:dyDescent="0.3">
      <c r="D212" t="s">
        <v>679</v>
      </c>
      <c r="E212" t="s">
        <v>30</v>
      </c>
    </row>
    <row r="213" spans="4:5" x14ac:dyDescent="0.3">
      <c r="D213" t="s">
        <v>680</v>
      </c>
      <c r="E213" t="s">
        <v>30</v>
      </c>
    </row>
    <row r="214" spans="4:5" x14ac:dyDescent="0.3">
      <c r="D214" t="s">
        <v>681</v>
      </c>
      <c r="E214" t="s">
        <v>16</v>
      </c>
    </row>
    <row r="215" spans="4:5" x14ac:dyDescent="0.3">
      <c r="D215" t="s">
        <v>682</v>
      </c>
      <c r="E215" t="s">
        <v>16</v>
      </c>
    </row>
    <row r="216" spans="4:5" x14ac:dyDescent="0.3">
      <c r="D216" t="s">
        <v>683</v>
      </c>
      <c r="E216" t="s">
        <v>16</v>
      </c>
    </row>
    <row r="217" spans="4:5" x14ac:dyDescent="0.3">
      <c r="D217" t="s">
        <v>684</v>
      </c>
      <c r="E217" t="s">
        <v>16</v>
      </c>
    </row>
    <row r="218" spans="4:5" x14ac:dyDescent="0.3">
      <c r="D218" t="s">
        <v>685</v>
      </c>
      <c r="E218" t="s">
        <v>16</v>
      </c>
    </row>
    <row r="219" spans="4:5" x14ac:dyDescent="0.3">
      <c r="D219" t="s">
        <v>686</v>
      </c>
      <c r="E219" t="s">
        <v>26</v>
      </c>
    </row>
    <row r="220" spans="4:5" x14ac:dyDescent="0.3">
      <c r="D220" t="s">
        <v>687</v>
      </c>
      <c r="E220" t="s">
        <v>26</v>
      </c>
    </row>
    <row r="221" spans="4:5" x14ac:dyDescent="0.3">
      <c r="D221" t="s">
        <v>688</v>
      </c>
      <c r="E221" t="s">
        <v>26</v>
      </c>
    </row>
    <row r="222" spans="4:5" x14ac:dyDescent="0.3">
      <c r="D222" t="s">
        <v>689</v>
      </c>
      <c r="E222" t="s">
        <v>323</v>
      </c>
    </row>
    <row r="223" spans="4:5" x14ac:dyDescent="0.3">
      <c r="D223" t="s">
        <v>690</v>
      </c>
      <c r="E223" t="s">
        <v>323</v>
      </c>
    </row>
    <row r="224" spans="4:5" x14ac:dyDescent="0.3">
      <c r="D224" t="s">
        <v>691</v>
      </c>
      <c r="E224" t="s">
        <v>323</v>
      </c>
    </row>
    <row r="225" spans="4:5" x14ac:dyDescent="0.3">
      <c r="D225" t="s">
        <v>692</v>
      </c>
      <c r="E225" t="s">
        <v>323</v>
      </c>
    </row>
    <row r="226" spans="4:5" x14ac:dyDescent="0.3">
      <c r="D226" t="s">
        <v>693</v>
      </c>
      <c r="E226" t="s">
        <v>28</v>
      </c>
    </row>
    <row r="227" spans="4:5" x14ac:dyDescent="0.3">
      <c r="D227" t="s">
        <v>203</v>
      </c>
      <c r="E227" t="s">
        <v>504</v>
      </c>
    </row>
    <row r="228" spans="4:5" x14ac:dyDescent="0.3">
      <c r="D228" t="s">
        <v>694</v>
      </c>
      <c r="E228" t="s">
        <v>29</v>
      </c>
    </row>
    <row r="229" spans="4:5" x14ac:dyDescent="0.3">
      <c r="D229" t="s">
        <v>695</v>
      </c>
      <c r="E229" t="s">
        <v>29</v>
      </c>
    </row>
    <row r="230" spans="4:5" x14ac:dyDescent="0.3">
      <c r="D230" t="s">
        <v>696</v>
      </c>
      <c r="E230" t="s">
        <v>328</v>
      </c>
    </row>
    <row r="231" spans="4:5" x14ac:dyDescent="0.3">
      <c r="D231" t="s">
        <v>697</v>
      </c>
      <c r="E231" t="s">
        <v>328</v>
      </c>
    </row>
    <row r="232" spans="4:5" x14ac:dyDescent="0.3">
      <c r="D232" t="s">
        <v>698</v>
      </c>
      <c r="E232" t="s">
        <v>32</v>
      </c>
    </row>
    <row r="233" spans="4:5" x14ac:dyDescent="0.3">
      <c r="D233" t="s">
        <v>699</v>
      </c>
      <c r="E233" t="s">
        <v>32</v>
      </c>
    </row>
    <row r="234" spans="4:5" x14ac:dyDescent="0.3">
      <c r="D234" t="s">
        <v>406</v>
      </c>
      <c r="E234" t="s">
        <v>323</v>
      </c>
    </row>
    <row r="235" spans="4:5" x14ac:dyDescent="0.3">
      <c r="D235" t="s">
        <v>700</v>
      </c>
      <c r="E235" t="s">
        <v>28</v>
      </c>
    </row>
    <row r="236" spans="4:5" x14ac:dyDescent="0.3">
      <c r="D236" t="s">
        <v>701</v>
      </c>
      <c r="E236" t="s">
        <v>29</v>
      </c>
    </row>
    <row r="237" spans="4:5" x14ac:dyDescent="0.3">
      <c r="D237" t="s">
        <v>702</v>
      </c>
      <c r="E237" t="s">
        <v>32</v>
      </c>
    </row>
    <row r="238" spans="4:5" x14ac:dyDescent="0.3">
      <c r="D238" t="s">
        <v>409</v>
      </c>
      <c r="E238" t="s">
        <v>88</v>
      </c>
    </row>
    <row r="239" spans="4:5" x14ac:dyDescent="0.3">
      <c r="D239" t="s">
        <v>411</v>
      </c>
      <c r="E239" t="s">
        <v>42</v>
      </c>
    </row>
    <row r="240" spans="4:5" x14ac:dyDescent="0.3">
      <c r="D240" t="s">
        <v>703</v>
      </c>
      <c r="E240" t="s">
        <v>44</v>
      </c>
    </row>
    <row r="241" spans="4:5" x14ac:dyDescent="0.3">
      <c r="D241" t="s">
        <v>413</v>
      </c>
      <c r="E241" t="s">
        <v>89</v>
      </c>
    </row>
    <row r="242" spans="4:5" x14ac:dyDescent="0.3">
      <c r="D242" t="s">
        <v>704</v>
      </c>
      <c r="E242" t="s">
        <v>705</v>
      </c>
    </row>
    <row r="243" spans="4:5" x14ac:dyDescent="0.3">
      <c r="D243" t="s">
        <v>414</v>
      </c>
      <c r="E243" t="s">
        <v>705</v>
      </c>
    </row>
    <row r="244" spans="4:5" x14ac:dyDescent="0.3">
      <c r="D244" t="s">
        <v>418</v>
      </c>
      <c r="E244" t="s">
        <v>93</v>
      </c>
    </row>
    <row r="245" spans="4:5" x14ac:dyDescent="0.3">
      <c r="D245" t="s">
        <v>419</v>
      </c>
      <c r="E245" t="s">
        <v>20</v>
      </c>
    </row>
    <row r="246" spans="4:5" x14ac:dyDescent="0.3">
      <c r="D246" t="s">
        <v>706</v>
      </c>
      <c r="E246" t="s">
        <v>330</v>
      </c>
    </row>
    <row r="247" spans="4:5" x14ac:dyDescent="0.3">
      <c r="D247" t="s">
        <v>707</v>
      </c>
      <c r="E247" t="s">
        <v>330</v>
      </c>
    </row>
    <row r="248" spans="4:5" x14ac:dyDescent="0.3">
      <c r="D248" t="s">
        <v>708</v>
      </c>
      <c r="E248" t="s">
        <v>308</v>
      </c>
    </row>
    <row r="249" spans="4:5" x14ac:dyDescent="0.3">
      <c r="D249" t="s">
        <v>709</v>
      </c>
      <c r="E249" t="s">
        <v>308</v>
      </c>
    </row>
    <row r="250" spans="4:5" x14ac:dyDescent="0.3">
      <c r="D250" t="s">
        <v>710</v>
      </c>
      <c r="E250" t="s">
        <v>20</v>
      </c>
    </row>
    <row r="251" spans="4:5" x14ac:dyDescent="0.3">
      <c r="D251" t="s">
        <v>711</v>
      </c>
      <c r="E251" t="s">
        <v>20</v>
      </c>
    </row>
    <row r="252" spans="4:5" x14ac:dyDescent="0.3">
      <c r="D252" t="s">
        <v>420</v>
      </c>
      <c r="E252" t="s">
        <v>24</v>
      </c>
    </row>
    <row r="253" spans="4:5" x14ac:dyDescent="0.3">
      <c r="D253" t="s">
        <v>712</v>
      </c>
      <c r="E253" t="s">
        <v>24</v>
      </c>
    </row>
    <row r="254" spans="4:5" x14ac:dyDescent="0.3">
      <c r="D254" t="s">
        <v>713</v>
      </c>
      <c r="E254" t="s">
        <v>24</v>
      </c>
    </row>
    <row r="255" spans="4:5" x14ac:dyDescent="0.3">
      <c r="D255" t="s">
        <v>714</v>
      </c>
      <c r="E255" t="s">
        <v>25</v>
      </c>
    </row>
    <row r="256" spans="4:5" x14ac:dyDescent="0.3">
      <c r="D256" t="s">
        <v>424</v>
      </c>
      <c r="E256" t="s">
        <v>82</v>
      </c>
    </row>
    <row r="257" spans="4:5" x14ac:dyDescent="0.3">
      <c r="D257" t="s">
        <v>715</v>
      </c>
      <c r="E257" t="s">
        <v>94</v>
      </c>
    </row>
    <row r="258" spans="4:5" x14ac:dyDescent="0.3">
      <c r="D258" t="s">
        <v>430</v>
      </c>
      <c r="E258" t="s">
        <v>102</v>
      </c>
    </row>
    <row r="259" spans="4:5" x14ac:dyDescent="0.3">
      <c r="D259" t="s">
        <v>716</v>
      </c>
      <c r="E259" t="s">
        <v>171</v>
      </c>
    </row>
    <row r="260" spans="4:5" x14ac:dyDescent="0.3">
      <c r="D260" t="s">
        <v>435</v>
      </c>
      <c r="E260" t="s">
        <v>104</v>
      </c>
    </row>
    <row r="261" spans="4:5" x14ac:dyDescent="0.3">
      <c r="D261" t="s">
        <v>438</v>
      </c>
      <c r="E261" t="s">
        <v>110</v>
      </c>
    </row>
    <row r="262" spans="4:5" x14ac:dyDescent="0.3">
      <c r="D262" t="s">
        <v>221</v>
      </c>
      <c r="E262" t="s">
        <v>220</v>
      </c>
    </row>
    <row r="263" spans="4:5" x14ac:dyDescent="0.3">
      <c r="D263" t="s">
        <v>299</v>
      </c>
      <c r="E263" t="s">
        <v>298</v>
      </c>
    </row>
    <row r="264" spans="4:5" x14ac:dyDescent="0.3">
      <c r="D264" t="s">
        <v>225</v>
      </c>
      <c r="E264" t="s">
        <v>224</v>
      </c>
    </row>
    <row r="265" spans="4:5" x14ac:dyDescent="0.3">
      <c r="D265" t="s">
        <v>439</v>
      </c>
      <c r="E265" t="s">
        <v>222</v>
      </c>
    </row>
    <row r="266" spans="4:5" x14ac:dyDescent="0.3">
      <c r="D266" t="s">
        <v>235</v>
      </c>
      <c r="E266" t="s">
        <v>234</v>
      </c>
    </row>
    <row r="267" spans="4:5" x14ac:dyDescent="0.3">
      <c r="D267" t="s">
        <v>717</v>
      </c>
      <c r="E267" t="s">
        <v>234</v>
      </c>
    </row>
    <row r="268" spans="4:5" x14ac:dyDescent="0.3">
      <c r="D268" t="s">
        <v>229</v>
      </c>
      <c r="E268" t="s">
        <v>228</v>
      </c>
    </row>
    <row r="269" spans="4:5" x14ac:dyDescent="0.3">
      <c r="D269" t="s">
        <v>718</v>
      </c>
      <c r="E269" t="s">
        <v>291</v>
      </c>
    </row>
    <row r="270" spans="4:5" x14ac:dyDescent="0.3">
      <c r="D270" t="s">
        <v>719</v>
      </c>
      <c r="E270" t="s">
        <v>291</v>
      </c>
    </row>
    <row r="271" spans="4:5" x14ac:dyDescent="0.3">
      <c r="D271" t="s">
        <v>440</v>
      </c>
      <c r="E271" t="s">
        <v>279</v>
      </c>
    </row>
    <row r="272" spans="4:5" x14ac:dyDescent="0.3">
      <c r="D272" t="s">
        <v>720</v>
      </c>
      <c r="E272" t="s">
        <v>295</v>
      </c>
    </row>
    <row r="273" spans="4:5" x14ac:dyDescent="0.3">
      <c r="D273" t="s">
        <v>721</v>
      </c>
      <c r="E273" t="s">
        <v>280</v>
      </c>
    </row>
    <row r="274" spans="4:5" x14ac:dyDescent="0.3">
      <c r="D274" t="s">
        <v>227</v>
      </c>
      <c r="E274" t="s">
        <v>226</v>
      </c>
    </row>
    <row r="275" spans="4:5" x14ac:dyDescent="0.3">
      <c r="D275" t="s">
        <v>231</v>
      </c>
      <c r="E275" t="s">
        <v>230</v>
      </c>
    </row>
    <row r="276" spans="4:5" x14ac:dyDescent="0.3">
      <c r="D276" t="s">
        <v>442</v>
      </c>
      <c r="E276" t="s">
        <v>284</v>
      </c>
    </row>
    <row r="277" spans="4:5" x14ac:dyDescent="0.3">
      <c r="D277" t="s">
        <v>722</v>
      </c>
      <c r="E277" t="s">
        <v>284</v>
      </c>
    </row>
    <row r="278" spans="4:5" x14ac:dyDescent="0.3">
      <c r="D278" t="s">
        <v>233</v>
      </c>
      <c r="E278" t="s">
        <v>284</v>
      </c>
    </row>
    <row r="279" spans="4:5" x14ac:dyDescent="0.3">
      <c r="D279" t="s">
        <v>237</v>
      </c>
      <c r="E279" t="s">
        <v>236</v>
      </c>
    </row>
    <row r="280" spans="4:5" x14ac:dyDescent="0.3">
      <c r="D280" t="s">
        <v>723</v>
      </c>
      <c r="E280" t="s">
        <v>282</v>
      </c>
    </row>
    <row r="281" spans="4:5" x14ac:dyDescent="0.3">
      <c r="D281" t="s">
        <v>239</v>
      </c>
      <c r="E281" t="s">
        <v>238</v>
      </c>
    </row>
    <row r="282" spans="4:5" x14ac:dyDescent="0.3">
      <c r="D282" t="s">
        <v>288</v>
      </c>
      <c r="E282" t="s">
        <v>287</v>
      </c>
    </row>
    <row r="283" spans="4:5" x14ac:dyDescent="0.3">
      <c r="D283" t="s">
        <v>241</v>
      </c>
      <c r="E283" t="s">
        <v>240</v>
      </c>
    </row>
    <row r="284" spans="4:5" x14ac:dyDescent="0.3">
      <c r="D284" t="s">
        <v>724</v>
      </c>
      <c r="E284" t="s">
        <v>242</v>
      </c>
    </row>
    <row r="285" spans="4:5" x14ac:dyDescent="0.3">
      <c r="D285" t="s">
        <v>725</v>
      </c>
      <c r="E285" t="s">
        <v>242</v>
      </c>
    </row>
    <row r="286" spans="4:5" x14ac:dyDescent="0.3">
      <c r="D286" t="s">
        <v>244</v>
      </c>
      <c r="E286" t="s">
        <v>243</v>
      </c>
    </row>
    <row r="287" spans="4:5" x14ac:dyDescent="0.3">
      <c r="D287" t="s">
        <v>726</v>
      </c>
      <c r="E287" t="s">
        <v>243</v>
      </c>
    </row>
    <row r="288" spans="4:5" x14ac:dyDescent="0.3">
      <c r="D288" t="s">
        <v>303</v>
      </c>
      <c r="E288" t="s">
        <v>727</v>
      </c>
    </row>
    <row r="289" spans="4:5" x14ac:dyDescent="0.3">
      <c r="D289" t="s">
        <v>246</v>
      </c>
      <c r="E289" t="s">
        <v>245</v>
      </c>
    </row>
    <row r="290" spans="4:5" x14ac:dyDescent="0.3">
      <c r="D290" t="s">
        <v>728</v>
      </c>
      <c r="E290" t="s">
        <v>245</v>
      </c>
    </row>
    <row r="291" spans="4:5" x14ac:dyDescent="0.3">
      <c r="D291" t="s">
        <v>258</v>
      </c>
      <c r="E291" t="s">
        <v>257</v>
      </c>
    </row>
    <row r="292" spans="4:5" x14ac:dyDescent="0.3">
      <c r="D292" t="s">
        <v>729</v>
      </c>
      <c r="E292" t="s">
        <v>289</v>
      </c>
    </row>
    <row r="293" spans="4:5" x14ac:dyDescent="0.3">
      <c r="D293" t="s">
        <v>730</v>
      </c>
      <c r="E293" t="s">
        <v>249</v>
      </c>
    </row>
    <row r="294" spans="4:5" x14ac:dyDescent="0.3">
      <c r="D294" t="s">
        <v>286</v>
      </c>
      <c r="E294" t="s">
        <v>285</v>
      </c>
    </row>
    <row r="295" spans="4:5" x14ac:dyDescent="0.3">
      <c r="D295" t="s">
        <v>252</v>
      </c>
      <c r="E295" t="s">
        <v>251</v>
      </c>
    </row>
    <row r="296" spans="4:5" x14ac:dyDescent="0.3">
      <c r="D296" t="s">
        <v>254</v>
      </c>
      <c r="E296" t="s">
        <v>253</v>
      </c>
    </row>
    <row r="297" spans="4:5" x14ac:dyDescent="0.3">
      <c r="D297" t="s">
        <v>731</v>
      </c>
      <c r="E297" t="s">
        <v>732</v>
      </c>
    </row>
    <row r="298" spans="4:5" x14ac:dyDescent="0.3">
      <c r="D298" t="s">
        <v>733</v>
      </c>
      <c r="E298" t="s">
        <v>734</v>
      </c>
    </row>
    <row r="299" spans="4:5" x14ac:dyDescent="0.3">
      <c r="D299" t="s">
        <v>256</v>
      </c>
      <c r="E299" t="s">
        <v>255</v>
      </c>
    </row>
    <row r="300" spans="4:5" x14ac:dyDescent="0.3">
      <c r="D300" t="s">
        <v>445</v>
      </c>
      <c r="E300" t="s">
        <v>280</v>
      </c>
    </row>
    <row r="301" spans="4:5" x14ac:dyDescent="0.3">
      <c r="D301" t="s">
        <v>446</v>
      </c>
      <c r="E301" t="s">
        <v>281</v>
      </c>
    </row>
    <row r="302" spans="4:5" x14ac:dyDescent="0.3">
      <c r="D302" t="s">
        <v>447</v>
      </c>
      <c r="E302" t="s">
        <v>259</v>
      </c>
    </row>
    <row r="303" spans="4:5" x14ac:dyDescent="0.3">
      <c r="D303" t="s">
        <v>735</v>
      </c>
      <c r="E303" t="s">
        <v>259</v>
      </c>
    </row>
    <row r="304" spans="4:5" x14ac:dyDescent="0.3">
      <c r="D304" t="s">
        <v>448</v>
      </c>
      <c r="E304" t="s">
        <v>260</v>
      </c>
    </row>
    <row r="305" spans="4:5" x14ac:dyDescent="0.3">
      <c r="D305" t="s">
        <v>301</v>
      </c>
      <c r="E305" t="s">
        <v>300</v>
      </c>
    </row>
    <row r="306" spans="4:5" x14ac:dyDescent="0.3">
      <c r="D306" t="s">
        <v>294</v>
      </c>
      <c r="E306" t="s">
        <v>293</v>
      </c>
    </row>
    <row r="307" spans="4:5" x14ac:dyDescent="0.3">
      <c r="D307" t="s">
        <v>262</v>
      </c>
      <c r="E307" t="s">
        <v>261</v>
      </c>
    </row>
    <row r="308" spans="4:5" x14ac:dyDescent="0.3">
      <c r="D308" t="s">
        <v>451</v>
      </c>
      <c r="E308" t="s">
        <v>263</v>
      </c>
    </row>
    <row r="309" spans="4:5" x14ac:dyDescent="0.3">
      <c r="D309" t="s">
        <v>452</v>
      </c>
      <c r="E309" t="s">
        <v>264</v>
      </c>
    </row>
    <row r="310" spans="4:5" x14ac:dyDescent="0.3">
      <c r="D310" t="s">
        <v>453</v>
      </c>
      <c r="E310" t="s">
        <v>265</v>
      </c>
    </row>
    <row r="311" spans="4:5" x14ac:dyDescent="0.3">
      <c r="D311" t="s">
        <v>267</v>
      </c>
      <c r="E311" t="s">
        <v>266</v>
      </c>
    </row>
    <row r="312" spans="4:5" x14ac:dyDescent="0.3">
      <c r="D312" t="s">
        <v>736</v>
      </c>
      <c r="E312" t="s">
        <v>737</v>
      </c>
    </row>
    <row r="313" spans="4:5" x14ac:dyDescent="0.3">
      <c r="D313" t="s">
        <v>270</v>
      </c>
      <c r="E313" t="s">
        <v>269</v>
      </c>
    </row>
    <row r="314" spans="4:5" x14ac:dyDescent="0.3">
      <c r="D314" t="s">
        <v>455</v>
      </c>
      <c r="E314" t="s">
        <v>268</v>
      </c>
    </row>
    <row r="315" spans="4:5" x14ac:dyDescent="0.3">
      <c r="D315" t="s">
        <v>738</v>
      </c>
      <c r="E315" t="s">
        <v>273</v>
      </c>
    </row>
    <row r="316" spans="4:5" x14ac:dyDescent="0.3">
      <c r="D316" t="s">
        <v>456</v>
      </c>
      <c r="E316" t="s">
        <v>273</v>
      </c>
    </row>
    <row r="317" spans="4:5" x14ac:dyDescent="0.3">
      <c r="D317" t="s">
        <v>272</v>
      </c>
      <c r="E317" t="s">
        <v>271</v>
      </c>
    </row>
    <row r="318" spans="4:5" x14ac:dyDescent="0.3">
      <c r="D318" t="s">
        <v>307</v>
      </c>
      <c r="E318" t="s">
        <v>306</v>
      </c>
    </row>
    <row r="319" spans="4:5" x14ac:dyDescent="0.3">
      <c r="D319" t="s">
        <v>457</v>
      </c>
      <c r="E319" t="s">
        <v>305</v>
      </c>
    </row>
    <row r="320" spans="4:5" x14ac:dyDescent="0.3">
      <c r="D320" t="s">
        <v>458</v>
      </c>
      <c r="E320" t="s">
        <v>274</v>
      </c>
    </row>
    <row r="321" spans="4:5" x14ac:dyDescent="0.3">
      <c r="D321" t="s">
        <v>275</v>
      </c>
      <c r="E321" t="s">
        <v>274</v>
      </c>
    </row>
    <row r="322" spans="4:5" x14ac:dyDescent="0.3">
      <c r="D322" t="s">
        <v>739</v>
      </c>
      <c r="E322" t="s">
        <v>740</v>
      </c>
    </row>
    <row r="323" spans="4:5" x14ac:dyDescent="0.3">
      <c r="D323" t="s">
        <v>459</v>
      </c>
      <c r="E323" t="s">
        <v>278</v>
      </c>
    </row>
    <row r="324" spans="4:5" x14ac:dyDescent="0.3">
      <c r="D324" t="s">
        <v>277</v>
      </c>
      <c r="E324" t="s">
        <v>276</v>
      </c>
    </row>
    <row r="325" spans="4:5" x14ac:dyDescent="0.3">
      <c r="D325" t="s">
        <v>248</v>
      </c>
      <c r="E325" t="s">
        <v>740</v>
      </c>
    </row>
    <row r="326" spans="4:5" x14ac:dyDescent="0.3">
      <c r="D326" t="s">
        <v>741</v>
      </c>
      <c r="E326" t="s">
        <v>281</v>
      </c>
    </row>
    <row r="327" spans="4:5" x14ac:dyDescent="0.3">
      <c r="D327" t="s">
        <v>462</v>
      </c>
      <c r="E327" t="s">
        <v>114</v>
      </c>
    </row>
    <row r="328" spans="4:5" x14ac:dyDescent="0.3">
      <c r="D328" t="s">
        <v>742</v>
      </c>
      <c r="E328" t="s">
        <v>159</v>
      </c>
    </row>
    <row r="329" spans="4:5" x14ac:dyDescent="0.3">
      <c r="D329" t="s">
        <v>464</v>
      </c>
      <c r="E329" t="s">
        <v>119</v>
      </c>
    </row>
    <row r="330" spans="4:5" x14ac:dyDescent="0.3">
      <c r="D330" t="s">
        <v>465</v>
      </c>
      <c r="E330" t="s">
        <v>121</v>
      </c>
    </row>
    <row r="331" spans="4:5" x14ac:dyDescent="0.3">
      <c r="D331" t="s">
        <v>467</v>
      </c>
      <c r="E331" t="s">
        <v>118</v>
      </c>
    </row>
    <row r="332" spans="4:5" x14ac:dyDescent="0.3">
      <c r="D332" t="s">
        <v>468</v>
      </c>
      <c r="E332" t="s">
        <v>326</v>
      </c>
    </row>
    <row r="333" spans="4:5" x14ac:dyDescent="0.3">
      <c r="D333" t="s">
        <v>743</v>
      </c>
      <c r="E333" t="s">
        <v>163</v>
      </c>
    </row>
    <row r="334" spans="4:5" x14ac:dyDescent="0.3">
      <c r="D334" t="s">
        <v>744</v>
      </c>
      <c r="E334" t="s">
        <v>123</v>
      </c>
    </row>
    <row r="335" spans="4:5" x14ac:dyDescent="0.3">
      <c r="D335" t="s">
        <v>745</v>
      </c>
      <c r="E335" t="s">
        <v>124</v>
      </c>
    </row>
    <row r="336" spans="4:5" x14ac:dyDescent="0.3">
      <c r="D336" t="s">
        <v>746</v>
      </c>
      <c r="E336" t="s">
        <v>127</v>
      </c>
    </row>
    <row r="337" spans="4:5" x14ac:dyDescent="0.3">
      <c r="D337" t="s">
        <v>747</v>
      </c>
      <c r="E337" t="s">
        <v>129</v>
      </c>
    </row>
    <row r="338" spans="4:5" x14ac:dyDescent="0.3">
      <c r="D338" t="s">
        <v>480</v>
      </c>
      <c r="E338" t="s">
        <v>136</v>
      </c>
    </row>
    <row r="339" spans="4:5" x14ac:dyDescent="0.3">
      <c r="D339" t="s">
        <v>481</v>
      </c>
      <c r="E339" t="s">
        <v>134</v>
      </c>
    </row>
    <row r="340" spans="4:5" x14ac:dyDescent="0.3">
      <c r="D340" t="s">
        <v>748</v>
      </c>
      <c r="E340" t="s">
        <v>331</v>
      </c>
    </row>
    <row r="341" spans="4:5" x14ac:dyDescent="0.3">
      <c r="D341" t="s">
        <v>749</v>
      </c>
      <c r="E341" t="s">
        <v>320</v>
      </c>
    </row>
    <row r="342" spans="4:5" x14ac:dyDescent="0.3">
      <c r="D342" t="s">
        <v>750</v>
      </c>
      <c r="E342" t="s">
        <v>320</v>
      </c>
    </row>
    <row r="343" spans="4:5" x14ac:dyDescent="0.3">
      <c r="D343" t="s">
        <v>751</v>
      </c>
      <c r="E343" t="s">
        <v>320</v>
      </c>
    </row>
    <row r="344" spans="4:5" x14ac:dyDescent="0.3">
      <c r="D344" t="s">
        <v>752</v>
      </c>
      <c r="E344" t="s">
        <v>311</v>
      </c>
    </row>
    <row r="345" spans="4:5" x14ac:dyDescent="0.3">
      <c r="D345" t="s">
        <v>484</v>
      </c>
      <c r="E345" t="s">
        <v>140</v>
      </c>
    </row>
    <row r="346" spans="4:5" x14ac:dyDescent="0.3">
      <c r="D346" t="s">
        <v>753</v>
      </c>
      <c r="E346" t="s">
        <v>147</v>
      </c>
    </row>
    <row r="347" spans="4:5" x14ac:dyDescent="0.3">
      <c r="D347" t="s">
        <v>754</v>
      </c>
      <c r="E347" t="s">
        <v>146</v>
      </c>
    </row>
    <row r="348" spans="4:5" x14ac:dyDescent="0.3">
      <c r="D348" t="s">
        <v>755</v>
      </c>
      <c r="E348" t="s">
        <v>149</v>
      </c>
    </row>
    <row r="349" spans="4:5" x14ac:dyDescent="0.3">
      <c r="D349" t="s">
        <v>494</v>
      </c>
      <c r="E349" t="s">
        <v>645</v>
      </c>
    </row>
    <row r="350" spans="4:5" x14ac:dyDescent="0.3">
      <c r="D350" t="s">
        <v>498</v>
      </c>
      <c r="E350" t="s">
        <v>153</v>
      </c>
    </row>
    <row r="351" spans="4:5" x14ac:dyDescent="0.3">
      <c r="D351" t="s">
        <v>756</v>
      </c>
      <c r="E351" t="s">
        <v>220</v>
      </c>
    </row>
    <row r="352" spans="4:5" x14ac:dyDescent="0.3">
      <c r="D352" t="s">
        <v>757</v>
      </c>
      <c r="E352" t="s">
        <v>298</v>
      </c>
    </row>
    <row r="353" spans="4:5" x14ac:dyDescent="0.3">
      <c r="D353" t="s">
        <v>439</v>
      </c>
      <c r="E353" t="s">
        <v>222</v>
      </c>
    </row>
    <row r="354" spans="4:5" x14ac:dyDescent="0.3">
      <c r="D354" t="s">
        <v>758</v>
      </c>
      <c r="E354" t="s">
        <v>224</v>
      </c>
    </row>
    <row r="355" spans="4:5" x14ac:dyDescent="0.3">
      <c r="D355" t="s">
        <v>759</v>
      </c>
      <c r="E355" t="s">
        <v>226</v>
      </c>
    </row>
    <row r="356" spans="4:5" x14ac:dyDescent="0.3">
      <c r="D356" t="s">
        <v>292</v>
      </c>
      <c r="E356" t="s">
        <v>291</v>
      </c>
    </row>
    <row r="357" spans="4:5" x14ac:dyDescent="0.3">
      <c r="D357" t="s">
        <v>229</v>
      </c>
      <c r="E357" t="s">
        <v>228</v>
      </c>
    </row>
    <row r="358" spans="4:5" x14ac:dyDescent="0.3">
      <c r="D358" t="s">
        <v>760</v>
      </c>
      <c r="E358" t="s">
        <v>230</v>
      </c>
    </row>
    <row r="359" spans="4:5" x14ac:dyDescent="0.3">
      <c r="D359" t="s">
        <v>761</v>
      </c>
      <c r="E359" t="s">
        <v>234</v>
      </c>
    </row>
    <row r="360" spans="4:5" x14ac:dyDescent="0.3">
      <c r="D360" t="s">
        <v>762</v>
      </c>
      <c r="E360" t="s">
        <v>236</v>
      </c>
    </row>
    <row r="361" spans="4:5" x14ac:dyDescent="0.3">
      <c r="D361" t="s">
        <v>233</v>
      </c>
      <c r="E361" t="s">
        <v>232</v>
      </c>
    </row>
    <row r="362" spans="4:5" x14ac:dyDescent="0.3">
      <c r="D362" t="s">
        <v>283</v>
      </c>
      <c r="E362" t="s">
        <v>282</v>
      </c>
    </row>
    <row r="363" spans="4:5" x14ac:dyDescent="0.3">
      <c r="D363" t="s">
        <v>763</v>
      </c>
      <c r="E363" t="s">
        <v>238</v>
      </c>
    </row>
    <row r="364" spans="4:5" x14ac:dyDescent="0.3">
      <c r="D364" t="s">
        <v>288</v>
      </c>
      <c r="E364" t="s">
        <v>287</v>
      </c>
    </row>
    <row r="365" spans="4:5" x14ac:dyDescent="0.3">
      <c r="D365" t="s">
        <v>764</v>
      </c>
      <c r="E365" t="s">
        <v>240</v>
      </c>
    </row>
    <row r="366" spans="4:5" x14ac:dyDescent="0.3">
      <c r="D366" t="s">
        <v>765</v>
      </c>
      <c r="E366" t="s">
        <v>242</v>
      </c>
    </row>
    <row r="367" spans="4:5" x14ac:dyDescent="0.3">
      <c r="D367" t="s">
        <v>766</v>
      </c>
      <c r="E367" t="s">
        <v>243</v>
      </c>
    </row>
    <row r="368" spans="4:5" x14ac:dyDescent="0.3">
      <c r="D368" t="s">
        <v>767</v>
      </c>
      <c r="E368" t="s">
        <v>245</v>
      </c>
    </row>
    <row r="369" spans="4:5" x14ac:dyDescent="0.3">
      <c r="D369" t="s">
        <v>248</v>
      </c>
      <c r="E369" t="s">
        <v>247</v>
      </c>
    </row>
    <row r="370" spans="4:5" x14ac:dyDescent="0.3">
      <c r="D370" t="s">
        <v>768</v>
      </c>
      <c r="E370" t="s">
        <v>289</v>
      </c>
    </row>
    <row r="371" spans="4:5" x14ac:dyDescent="0.3">
      <c r="D371" t="s">
        <v>769</v>
      </c>
      <c r="E371" t="s">
        <v>249</v>
      </c>
    </row>
    <row r="372" spans="4:5" x14ac:dyDescent="0.3">
      <c r="D372" t="s">
        <v>252</v>
      </c>
      <c r="E372" t="s">
        <v>251</v>
      </c>
    </row>
    <row r="373" spans="4:5" x14ac:dyDescent="0.3">
      <c r="D373" t="s">
        <v>770</v>
      </c>
      <c r="E373" t="s">
        <v>253</v>
      </c>
    </row>
    <row r="374" spans="4:5" x14ac:dyDescent="0.3">
      <c r="D374" t="s">
        <v>444</v>
      </c>
      <c r="E374" t="s">
        <v>296</v>
      </c>
    </row>
    <row r="375" spans="4:5" x14ac:dyDescent="0.3">
      <c r="D375" t="s">
        <v>286</v>
      </c>
      <c r="E375" t="s">
        <v>285</v>
      </c>
    </row>
    <row r="376" spans="4:5" x14ac:dyDescent="0.3">
      <c r="D376" t="s">
        <v>771</v>
      </c>
      <c r="E376" t="s">
        <v>255</v>
      </c>
    </row>
    <row r="377" spans="4:5" x14ac:dyDescent="0.3">
      <c r="D377" t="s">
        <v>772</v>
      </c>
      <c r="E377" t="s">
        <v>257</v>
      </c>
    </row>
    <row r="378" spans="4:5" x14ac:dyDescent="0.3">
      <c r="D378" t="s">
        <v>773</v>
      </c>
      <c r="E378" t="s">
        <v>259</v>
      </c>
    </row>
    <row r="379" spans="4:5" x14ac:dyDescent="0.3">
      <c r="D379" t="s">
        <v>774</v>
      </c>
      <c r="E379" t="s">
        <v>260</v>
      </c>
    </row>
    <row r="380" spans="4:5" x14ac:dyDescent="0.3">
      <c r="D380" t="s">
        <v>775</v>
      </c>
      <c r="E380" t="s">
        <v>300</v>
      </c>
    </row>
    <row r="381" spans="4:5" x14ac:dyDescent="0.3">
      <c r="D381" t="s">
        <v>450</v>
      </c>
      <c r="E381" t="s">
        <v>293</v>
      </c>
    </row>
    <row r="382" spans="4:5" x14ac:dyDescent="0.3">
      <c r="D382" t="s">
        <v>776</v>
      </c>
      <c r="E382" t="s">
        <v>261</v>
      </c>
    </row>
    <row r="383" spans="4:5" x14ac:dyDescent="0.3">
      <c r="D383" t="s">
        <v>777</v>
      </c>
      <c r="E383" t="s">
        <v>263</v>
      </c>
    </row>
    <row r="384" spans="4:5" x14ac:dyDescent="0.3">
      <c r="D384" t="s">
        <v>452</v>
      </c>
      <c r="E384" t="s">
        <v>264</v>
      </c>
    </row>
    <row r="385" spans="4:5" x14ac:dyDescent="0.3">
      <c r="D385" t="s">
        <v>453</v>
      </c>
      <c r="E385" t="s">
        <v>265</v>
      </c>
    </row>
    <row r="386" spans="4:5" x14ac:dyDescent="0.3">
      <c r="D386" t="s">
        <v>778</v>
      </c>
      <c r="E386" t="s">
        <v>268</v>
      </c>
    </row>
    <row r="387" spans="4:5" x14ac:dyDescent="0.3">
      <c r="D387" t="s">
        <v>779</v>
      </c>
      <c r="E387" t="s">
        <v>269</v>
      </c>
    </row>
    <row r="388" spans="4:5" x14ac:dyDescent="0.3">
      <c r="D388" t="s">
        <v>780</v>
      </c>
      <c r="E388" t="s">
        <v>271</v>
      </c>
    </row>
    <row r="389" spans="4:5" x14ac:dyDescent="0.3">
      <c r="D389" t="s">
        <v>738</v>
      </c>
      <c r="E389" t="s">
        <v>273</v>
      </c>
    </row>
    <row r="390" spans="4:5" x14ac:dyDescent="0.3">
      <c r="D390" t="s">
        <v>781</v>
      </c>
      <c r="E390" t="s">
        <v>274</v>
      </c>
    </row>
    <row r="391" spans="4:5" x14ac:dyDescent="0.3">
      <c r="D391" t="s">
        <v>457</v>
      </c>
      <c r="E391" t="s">
        <v>305</v>
      </c>
    </row>
    <row r="392" spans="4:5" x14ac:dyDescent="0.3">
      <c r="D392" t="s">
        <v>459</v>
      </c>
      <c r="E392" t="s">
        <v>278</v>
      </c>
    </row>
    <row r="393" spans="4:5" x14ac:dyDescent="0.3">
      <c r="D393" t="s">
        <v>277</v>
      </c>
      <c r="E393" t="s">
        <v>276</v>
      </c>
    </row>
    <row r="394" spans="4:5" x14ac:dyDescent="0.3">
      <c r="D394" t="s">
        <v>782</v>
      </c>
      <c r="E394" t="s">
        <v>279</v>
      </c>
    </row>
    <row r="395" spans="4:5" x14ac:dyDescent="0.3">
      <c r="D395" t="s">
        <v>442</v>
      </c>
      <c r="E395" t="s">
        <v>284</v>
      </c>
    </row>
    <row r="396" spans="4:5" x14ac:dyDescent="0.3">
      <c r="D396" t="s">
        <v>783</v>
      </c>
      <c r="E396" t="s">
        <v>280</v>
      </c>
    </row>
    <row r="397" spans="4:5" x14ac:dyDescent="0.3">
      <c r="D397" t="s">
        <v>441</v>
      </c>
      <c r="E397" t="s">
        <v>295</v>
      </c>
    </row>
    <row r="398" spans="4:5" x14ac:dyDescent="0.3">
      <c r="D398" t="s">
        <v>446</v>
      </c>
      <c r="E398" t="s">
        <v>281</v>
      </c>
    </row>
    <row r="399" spans="4:5" x14ac:dyDescent="0.3">
      <c r="D399" t="s">
        <v>419</v>
      </c>
      <c r="E399" t="s">
        <v>20</v>
      </c>
    </row>
    <row r="400" spans="4:5" x14ac:dyDescent="0.3">
      <c r="D400" t="s">
        <v>533</v>
      </c>
      <c r="E400" t="s">
        <v>308</v>
      </c>
    </row>
    <row r="401" spans="4:5" x14ac:dyDescent="0.3">
      <c r="D401" t="s">
        <v>713</v>
      </c>
      <c r="E401" t="s">
        <v>24</v>
      </c>
    </row>
    <row r="402" spans="4:5" x14ac:dyDescent="0.3">
      <c r="D402" t="s">
        <v>714</v>
      </c>
      <c r="E402" t="s">
        <v>25</v>
      </c>
    </row>
    <row r="403" spans="4:5" x14ac:dyDescent="0.3">
      <c r="D403" t="s">
        <v>784</v>
      </c>
      <c r="E403" t="s">
        <v>330</v>
      </c>
    </row>
    <row r="404" spans="4:5" x14ac:dyDescent="0.3">
      <c r="D404" t="s">
        <v>749</v>
      </c>
      <c r="E404" t="s">
        <v>320</v>
      </c>
    </row>
    <row r="405" spans="4:5" x14ac:dyDescent="0.3">
      <c r="D405" t="s">
        <v>785</v>
      </c>
      <c r="E405" t="s">
        <v>311</v>
      </c>
    </row>
    <row r="406" spans="4:5" x14ac:dyDescent="0.3">
      <c r="D406" t="s">
        <v>357</v>
      </c>
      <c r="E406" t="s">
        <v>33</v>
      </c>
    </row>
    <row r="407" spans="4:5" x14ac:dyDescent="0.3">
      <c r="D407" t="s">
        <v>786</v>
      </c>
      <c r="E407" t="s">
        <v>10</v>
      </c>
    </row>
    <row r="408" spans="4:5" x14ac:dyDescent="0.3">
      <c r="D408" t="s">
        <v>678</v>
      </c>
      <c r="E408" t="s">
        <v>16</v>
      </c>
    </row>
    <row r="409" spans="4:5" x14ac:dyDescent="0.3">
      <c r="D409" t="s">
        <v>536</v>
      </c>
      <c r="E409" t="s">
        <v>315</v>
      </c>
    </row>
    <row r="410" spans="4:5" x14ac:dyDescent="0.3">
      <c r="D410" t="s">
        <v>374</v>
      </c>
      <c r="E410" t="s">
        <v>317</v>
      </c>
    </row>
    <row r="411" spans="4:5" x14ac:dyDescent="0.3">
      <c r="D411" t="s">
        <v>787</v>
      </c>
      <c r="E411" t="s">
        <v>15</v>
      </c>
    </row>
    <row r="412" spans="4:5" x14ac:dyDescent="0.3">
      <c r="D412" t="s">
        <v>680</v>
      </c>
      <c r="E412" t="s">
        <v>30</v>
      </c>
    </row>
    <row r="413" spans="4:5" x14ac:dyDescent="0.3">
      <c r="D413" t="s">
        <v>38</v>
      </c>
      <c r="E413" t="s">
        <v>37</v>
      </c>
    </row>
    <row r="414" spans="4:5" x14ac:dyDescent="0.3">
      <c r="D414" t="s">
        <v>686</v>
      </c>
      <c r="E414" t="s">
        <v>26</v>
      </c>
    </row>
    <row r="415" spans="4:5" x14ac:dyDescent="0.3">
      <c r="D415" t="s">
        <v>41</v>
      </c>
      <c r="E415" t="s">
        <v>40</v>
      </c>
    </row>
    <row r="416" spans="4:5" x14ac:dyDescent="0.3">
      <c r="D416" t="s">
        <v>411</v>
      </c>
      <c r="E416" t="s">
        <v>42</v>
      </c>
    </row>
    <row r="417" spans="4:5" x14ac:dyDescent="0.3">
      <c r="D417" t="s">
        <v>703</v>
      </c>
      <c r="E417" t="s">
        <v>44</v>
      </c>
    </row>
    <row r="418" spans="4:5" x14ac:dyDescent="0.3">
      <c r="D418" t="s">
        <v>406</v>
      </c>
      <c r="E418" t="s">
        <v>323</v>
      </c>
    </row>
    <row r="419" spans="4:5" x14ac:dyDescent="0.3">
      <c r="D419" t="s">
        <v>549</v>
      </c>
      <c r="E419" t="s">
        <v>46</v>
      </c>
    </row>
    <row r="420" spans="4:5" x14ac:dyDescent="0.3">
      <c r="D420" t="s">
        <v>788</v>
      </c>
      <c r="E420" t="s">
        <v>36</v>
      </c>
    </row>
    <row r="421" spans="4:5" x14ac:dyDescent="0.3">
      <c r="D421" t="s">
        <v>468</v>
      </c>
      <c r="E421" t="s">
        <v>326</v>
      </c>
    </row>
    <row r="422" spans="4:5" x14ac:dyDescent="0.3">
      <c r="D422" t="s">
        <v>702</v>
      </c>
      <c r="E422" t="s">
        <v>32</v>
      </c>
    </row>
    <row r="423" spans="4:5" x14ac:dyDescent="0.3">
      <c r="D423" t="s">
        <v>48</v>
      </c>
      <c r="E423" t="s">
        <v>47</v>
      </c>
    </row>
    <row r="424" spans="4:5" x14ac:dyDescent="0.3">
      <c r="D424" t="s">
        <v>789</v>
      </c>
      <c r="E424" t="s">
        <v>527</v>
      </c>
    </row>
    <row r="425" spans="4:5" x14ac:dyDescent="0.3">
      <c r="D425" t="s">
        <v>790</v>
      </c>
      <c r="E425" t="s">
        <v>51</v>
      </c>
    </row>
    <row r="426" spans="4:5" x14ac:dyDescent="0.3">
      <c r="D426" t="s">
        <v>791</v>
      </c>
      <c r="E426" t="s">
        <v>53</v>
      </c>
    </row>
    <row r="427" spans="4:5" x14ac:dyDescent="0.3">
      <c r="D427" t="s">
        <v>383</v>
      </c>
      <c r="E427" t="s">
        <v>49</v>
      </c>
    </row>
    <row r="428" spans="4:5" x14ac:dyDescent="0.3">
      <c r="D428" t="s">
        <v>700</v>
      </c>
      <c r="E428" t="s">
        <v>28</v>
      </c>
    </row>
    <row r="429" spans="4:5" x14ac:dyDescent="0.3">
      <c r="D429" t="s">
        <v>701</v>
      </c>
      <c r="E429" t="s">
        <v>29</v>
      </c>
    </row>
    <row r="430" spans="4:5" x14ac:dyDescent="0.3">
      <c r="D430" t="s">
        <v>792</v>
      </c>
      <c r="E430" t="s">
        <v>328</v>
      </c>
    </row>
    <row r="431" spans="4:5" x14ac:dyDescent="0.3">
      <c r="D431" t="s">
        <v>173</v>
      </c>
      <c r="E431" t="s">
        <v>172</v>
      </c>
    </row>
    <row r="432" spans="4:5" x14ac:dyDescent="0.3">
      <c r="D432" t="s">
        <v>55</v>
      </c>
      <c r="E432" t="s">
        <v>54</v>
      </c>
    </row>
    <row r="433" spans="4:5" x14ac:dyDescent="0.3">
      <c r="D433" t="s">
        <v>793</v>
      </c>
      <c r="E433" t="s">
        <v>58</v>
      </c>
    </row>
    <row r="434" spans="4:5" x14ac:dyDescent="0.3">
      <c r="D434" t="s">
        <v>794</v>
      </c>
      <c r="E434" t="s">
        <v>166</v>
      </c>
    </row>
    <row r="435" spans="4:5" x14ac:dyDescent="0.3">
      <c r="D435" t="s">
        <v>795</v>
      </c>
      <c r="E435" t="s">
        <v>168</v>
      </c>
    </row>
    <row r="436" spans="4:5" x14ac:dyDescent="0.3">
      <c r="D436" t="s">
        <v>573</v>
      </c>
      <c r="E436" t="s">
        <v>60</v>
      </c>
    </row>
    <row r="437" spans="4:5" x14ac:dyDescent="0.3">
      <c r="D437" t="s">
        <v>576</v>
      </c>
      <c r="E437" t="s">
        <v>61</v>
      </c>
    </row>
    <row r="438" spans="4:5" x14ac:dyDescent="0.3">
      <c r="D438" t="s">
        <v>579</v>
      </c>
      <c r="E438" t="s">
        <v>62</v>
      </c>
    </row>
    <row r="439" spans="4:5" x14ac:dyDescent="0.3">
      <c r="D439" t="s">
        <v>64</v>
      </c>
      <c r="E439" t="s">
        <v>63</v>
      </c>
    </row>
    <row r="440" spans="4:5" x14ac:dyDescent="0.3">
      <c r="D440" t="s">
        <v>570</v>
      </c>
      <c r="E440" t="s">
        <v>65</v>
      </c>
    </row>
    <row r="441" spans="4:5" x14ac:dyDescent="0.3">
      <c r="D441" t="s">
        <v>67</v>
      </c>
      <c r="E441" t="s">
        <v>66</v>
      </c>
    </row>
    <row r="442" spans="4:5" x14ac:dyDescent="0.3">
      <c r="D442" t="s">
        <v>69</v>
      </c>
      <c r="E442" t="s">
        <v>68</v>
      </c>
    </row>
    <row r="443" spans="4:5" x14ac:dyDescent="0.3">
      <c r="D443" t="s">
        <v>71</v>
      </c>
      <c r="E443" t="s">
        <v>70</v>
      </c>
    </row>
    <row r="444" spans="4:5" x14ac:dyDescent="0.3">
      <c r="D444" t="s">
        <v>73</v>
      </c>
      <c r="E444" t="s">
        <v>72</v>
      </c>
    </row>
    <row r="445" spans="4:5" x14ac:dyDescent="0.3">
      <c r="D445" t="s">
        <v>75</v>
      </c>
      <c r="E445" t="s">
        <v>74</v>
      </c>
    </row>
    <row r="446" spans="4:5" x14ac:dyDescent="0.3">
      <c r="D446" t="s">
        <v>580</v>
      </c>
      <c r="E446" t="s">
        <v>76</v>
      </c>
    </row>
    <row r="447" spans="4:5" x14ac:dyDescent="0.3">
      <c r="D447" t="s">
        <v>78</v>
      </c>
      <c r="E447" t="s">
        <v>77</v>
      </c>
    </row>
    <row r="448" spans="4:5" x14ac:dyDescent="0.3">
      <c r="D448" t="s">
        <v>80</v>
      </c>
      <c r="E448" t="s">
        <v>79</v>
      </c>
    </row>
    <row r="449" spans="4:5" x14ac:dyDescent="0.3">
      <c r="D449" t="s">
        <v>796</v>
      </c>
      <c r="E449" t="s">
        <v>81</v>
      </c>
    </row>
    <row r="450" spans="4:5" x14ac:dyDescent="0.3">
      <c r="D450" t="s">
        <v>85</v>
      </c>
      <c r="E450" t="s">
        <v>84</v>
      </c>
    </row>
    <row r="451" spans="4:5" x14ac:dyDescent="0.3">
      <c r="D451" t="s">
        <v>87</v>
      </c>
      <c r="E451" t="s">
        <v>86</v>
      </c>
    </row>
    <row r="452" spans="4:5" x14ac:dyDescent="0.3">
      <c r="D452" t="s">
        <v>588</v>
      </c>
      <c r="E452" t="s">
        <v>88</v>
      </c>
    </row>
    <row r="453" spans="4:5" x14ac:dyDescent="0.3">
      <c r="D453" t="s">
        <v>90</v>
      </c>
      <c r="E453" t="s">
        <v>89</v>
      </c>
    </row>
    <row r="454" spans="4:5" x14ac:dyDescent="0.3">
      <c r="D454" t="s">
        <v>92</v>
      </c>
      <c r="E454" t="s">
        <v>91</v>
      </c>
    </row>
    <row r="455" spans="4:5" x14ac:dyDescent="0.3">
      <c r="D455" t="s">
        <v>596</v>
      </c>
      <c r="E455" t="s">
        <v>502</v>
      </c>
    </row>
    <row r="456" spans="4:5" x14ac:dyDescent="0.3">
      <c r="D456" t="s">
        <v>601</v>
      </c>
      <c r="E456" t="s">
        <v>94</v>
      </c>
    </row>
    <row r="457" spans="4:5" x14ac:dyDescent="0.3">
      <c r="D457" t="s">
        <v>96</v>
      </c>
      <c r="E457" t="s">
        <v>95</v>
      </c>
    </row>
    <row r="458" spans="4:5" x14ac:dyDescent="0.3">
      <c r="D458" t="s">
        <v>162</v>
      </c>
      <c r="E458" t="s">
        <v>161</v>
      </c>
    </row>
    <row r="459" spans="4:5" x14ac:dyDescent="0.3">
      <c r="D459" t="s">
        <v>606</v>
      </c>
      <c r="E459" t="s">
        <v>171</v>
      </c>
    </row>
    <row r="460" spans="4:5" x14ac:dyDescent="0.3">
      <c r="D460" t="s">
        <v>83</v>
      </c>
      <c r="E460" t="s">
        <v>82</v>
      </c>
    </row>
    <row r="461" spans="4:5" x14ac:dyDescent="0.3">
      <c r="D461" t="s">
        <v>98</v>
      </c>
      <c r="E461" t="s">
        <v>97</v>
      </c>
    </row>
    <row r="462" spans="4:5" x14ac:dyDescent="0.3">
      <c r="D462" t="s">
        <v>604</v>
      </c>
      <c r="E462" t="s">
        <v>99</v>
      </c>
    </row>
    <row r="463" spans="4:5" x14ac:dyDescent="0.3">
      <c r="D463" t="s">
        <v>101</v>
      </c>
      <c r="E463" t="s">
        <v>100</v>
      </c>
    </row>
    <row r="464" spans="4:5" x14ac:dyDescent="0.3">
      <c r="D464" t="s">
        <v>103</v>
      </c>
      <c r="E464" t="s">
        <v>102</v>
      </c>
    </row>
    <row r="465" spans="4:5" x14ac:dyDescent="0.3">
      <c r="D465" t="s">
        <v>105</v>
      </c>
      <c r="E465" t="s">
        <v>104</v>
      </c>
    </row>
    <row r="466" spans="4:5" x14ac:dyDescent="0.3">
      <c r="D466" t="s">
        <v>107</v>
      </c>
      <c r="E466" t="s">
        <v>106</v>
      </c>
    </row>
    <row r="467" spans="4:5" x14ac:dyDescent="0.3">
      <c r="D467" t="s">
        <v>109</v>
      </c>
      <c r="E467" t="s">
        <v>108</v>
      </c>
    </row>
    <row r="468" spans="4:5" x14ac:dyDescent="0.3">
      <c r="D468" t="s">
        <v>111</v>
      </c>
      <c r="E468" t="s">
        <v>110</v>
      </c>
    </row>
    <row r="469" spans="4:5" x14ac:dyDescent="0.3">
      <c r="D469" t="s">
        <v>113</v>
      </c>
      <c r="E469" t="s">
        <v>112</v>
      </c>
    </row>
    <row r="470" spans="4:5" x14ac:dyDescent="0.3">
      <c r="D470" t="s">
        <v>797</v>
      </c>
      <c r="E470" t="s">
        <v>159</v>
      </c>
    </row>
    <row r="471" spans="4:5" x14ac:dyDescent="0.3">
      <c r="D471" t="s">
        <v>115</v>
      </c>
      <c r="E471" t="s">
        <v>114</v>
      </c>
    </row>
    <row r="472" spans="4:5" x14ac:dyDescent="0.3">
      <c r="D472" t="s">
        <v>117</v>
      </c>
      <c r="E472" t="s">
        <v>116</v>
      </c>
    </row>
    <row r="473" spans="4:5" x14ac:dyDescent="0.3">
      <c r="D473" t="s">
        <v>613</v>
      </c>
      <c r="E473" t="s">
        <v>118</v>
      </c>
    </row>
    <row r="474" spans="4:5" x14ac:dyDescent="0.3">
      <c r="D474" t="s">
        <v>120</v>
      </c>
      <c r="E474" t="s">
        <v>119</v>
      </c>
    </row>
    <row r="475" spans="4:5" x14ac:dyDescent="0.3">
      <c r="D475" t="s">
        <v>122</v>
      </c>
      <c r="E475" t="s">
        <v>121</v>
      </c>
    </row>
    <row r="476" spans="4:5" x14ac:dyDescent="0.3">
      <c r="D476" t="s">
        <v>798</v>
      </c>
      <c r="E476" t="s">
        <v>163</v>
      </c>
    </row>
    <row r="477" spans="4:5" x14ac:dyDescent="0.3">
      <c r="D477" t="s">
        <v>799</v>
      </c>
      <c r="E477" t="s">
        <v>123</v>
      </c>
    </row>
    <row r="478" spans="4:5" x14ac:dyDescent="0.3">
      <c r="D478" t="s">
        <v>614</v>
      </c>
      <c r="E478" t="s">
        <v>124</v>
      </c>
    </row>
    <row r="479" spans="4:5" x14ac:dyDescent="0.3">
      <c r="D479" t="s">
        <v>126</v>
      </c>
      <c r="E479" t="s">
        <v>125</v>
      </c>
    </row>
    <row r="480" spans="4:5" x14ac:dyDescent="0.3">
      <c r="D480" t="s">
        <v>128</v>
      </c>
      <c r="E480" t="s">
        <v>127</v>
      </c>
    </row>
    <row r="481" spans="4:5" x14ac:dyDescent="0.3">
      <c r="D481" t="s">
        <v>623</v>
      </c>
      <c r="E481" t="s">
        <v>165</v>
      </c>
    </row>
    <row r="482" spans="4:5" x14ac:dyDescent="0.3">
      <c r="D482" t="s">
        <v>622</v>
      </c>
      <c r="E482" t="s">
        <v>129</v>
      </c>
    </row>
    <row r="483" spans="4:5" x14ac:dyDescent="0.3">
      <c r="D483" t="s">
        <v>800</v>
      </c>
      <c r="E483" t="s">
        <v>130</v>
      </c>
    </row>
    <row r="484" spans="4:5" x14ac:dyDescent="0.3">
      <c r="D484" t="s">
        <v>611</v>
      </c>
      <c r="E484" t="s">
        <v>131</v>
      </c>
    </row>
    <row r="485" spans="4:5" x14ac:dyDescent="0.3">
      <c r="D485" t="s">
        <v>133</v>
      </c>
      <c r="E485" t="s">
        <v>132</v>
      </c>
    </row>
    <row r="486" spans="4:5" x14ac:dyDescent="0.3">
      <c r="D486" t="s">
        <v>135</v>
      </c>
      <c r="E486" t="s">
        <v>134</v>
      </c>
    </row>
    <row r="487" spans="4:5" x14ac:dyDescent="0.3">
      <c r="D487" t="s">
        <v>137</v>
      </c>
      <c r="E487" t="s">
        <v>136</v>
      </c>
    </row>
    <row r="488" spans="4:5" x14ac:dyDescent="0.3">
      <c r="D488" t="s">
        <v>801</v>
      </c>
      <c r="E488" t="s">
        <v>138</v>
      </c>
    </row>
    <row r="489" spans="4:5" x14ac:dyDescent="0.3">
      <c r="D489" t="s">
        <v>141</v>
      </c>
      <c r="E489" t="s">
        <v>140</v>
      </c>
    </row>
    <row r="490" spans="4:5" x14ac:dyDescent="0.3">
      <c r="D490" t="s">
        <v>143</v>
      </c>
      <c r="E490" t="s">
        <v>142</v>
      </c>
    </row>
    <row r="491" spans="4:5" x14ac:dyDescent="0.3">
      <c r="D491" t="s">
        <v>145</v>
      </c>
      <c r="E491" t="s">
        <v>144</v>
      </c>
    </row>
    <row r="492" spans="4:5" x14ac:dyDescent="0.3">
      <c r="D492" t="s">
        <v>633</v>
      </c>
      <c r="E492" t="s">
        <v>146</v>
      </c>
    </row>
    <row r="493" spans="4:5" x14ac:dyDescent="0.3">
      <c r="D493" t="s">
        <v>148</v>
      </c>
      <c r="E493" t="s">
        <v>147</v>
      </c>
    </row>
    <row r="494" spans="4:5" x14ac:dyDescent="0.3">
      <c r="D494" t="s">
        <v>170</v>
      </c>
      <c r="E494" t="s">
        <v>169</v>
      </c>
    </row>
    <row r="495" spans="4:5" x14ac:dyDescent="0.3">
      <c r="D495" t="s">
        <v>150</v>
      </c>
      <c r="E495" t="s">
        <v>149</v>
      </c>
    </row>
    <row r="496" spans="4:5" x14ac:dyDescent="0.3">
      <c r="D496" t="s">
        <v>152</v>
      </c>
      <c r="E496" t="s">
        <v>151</v>
      </c>
    </row>
    <row r="497" spans="4:5" x14ac:dyDescent="0.3">
      <c r="D497" t="s">
        <v>642</v>
      </c>
      <c r="E497" t="s">
        <v>56</v>
      </c>
    </row>
    <row r="498" spans="4:5" x14ac:dyDescent="0.3">
      <c r="D498" t="s">
        <v>639</v>
      </c>
      <c r="E498" t="s">
        <v>57</v>
      </c>
    </row>
    <row r="499" spans="4:5" x14ac:dyDescent="0.3">
      <c r="D499" t="s">
        <v>154</v>
      </c>
      <c r="E499" t="s">
        <v>153</v>
      </c>
    </row>
    <row r="500" spans="4:5" x14ac:dyDescent="0.3">
      <c r="D500" t="s">
        <v>156</v>
      </c>
      <c r="E500" t="s">
        <v>155</v>
      </c>
    </row>
    <row r="501" spans="4:5" x14ac:dyDescent="0.3">
      <c r="D501" t="s">
        <v>158</v>
      </c>
      <c r="E501" t="s">
        <v>157</v>
      </c>
    </row>
    <row r="502" spans="4:5" x14ac:dyDescent="0.3">
      <c r="D502" t="s">
        <v>802</v>
      </c>
      <c r="E502" t="s">
        <v>595</v>
      </c>
    </row>
    <row r="503" spans="4:5" x14ac:dyDescent="0.3">
      <c r="D503" t="s">
        <v>175</v>
      </c>
      <c r="E503" t="s">
        <v>174</v>
      </c>
    </row>
    <row r="504" spans="4:5" x14ac:dyDescent="0.3">
      <c r="D504" t="s">
        <v>385</v>
      </c>
      <c r="E504" t="s">
        <v>176</v>
      </c>
    </row>
    <row r="505" spans="4:5" x14ac:dyDescent="0.3">
      <c r="D505" t="s">
        <v>384</v>
      </c>
      <c r="E505" t="s">
        <v>211</v>
      </c>
    </row>
    <row r="506" spans="4:5" x14ac:dyDescent="0.3">
      <c r="D506" t="s">
        <v>179</v>
      </c>
      <c r="E506" t="s">
        <v>178</v>
      </c>
    </row>
    <row r="507" spans="4:5" x14ac:dyDescent="0.3">
      <c r="D507" t="s">
        <v>392</v>
      </c>
      <c r="E507" t="s">
        <v>201</v>
      </c>
    </row>
    <row r="508" spans="4:5" x14ac:dyDescent="0.3">
      <c r="D508" t="s">
        <v>183</v>
      </c>
      <c r="E508" t="s">
        <v>182</v>
      </c>
    </row>
    <row r="509" spans="4:5" x14ac:dyDescent="0.3">
      <c r="D509" t="s">
        <v>191</v>
      </c>
      <c r="E509" t="s">
        <v>190</v>
      </c>
    </row>
    <row r="510" spans="4:5" x14ac:dyDescent="0.3">
      <c r="D510" t="s">
        <v>399</v>
      </c>
      <c r="E510" t="s">
        <v>186</v>
      </c>
    </row>
    <row r="511" spans="4:5" x14ac:dyDescent="0.3">
      <c r="D511" t="s">
        <v>189</v>
      </c>
      <c r="E511" t="s">
        <v>188</v>
      </c>
    </row>
    <row r="512" spans="4:5" x14ac:dyDescent="0.3">
      <c r="D512" t="s">
        <v>414</v>
      </c>
      <c r="E512" t="s">
        <v>705</v>
      </c>
    </row>
    <row r="513" spans="4:5" x14ac:dyDescent="0.3">
      <c r="D513" t="s">
        <v>210</v>
      </c>
      <c r="E513" t="s">
        <v>209</v>
      </c>
    </row>
    <row r="514" spans="4:5" x14ac:dyDescent="0.3">
      <c r="D514" t="s">
        <v>386</v>
      </c>
      <c r="E514" t="s">
        <v>193</v>
      </c>
    </row>
    <row r="515" spans="4:5" x14ac:dyDescent="0.3">
      <c r="D515" t="s">
        <v>194</v>
      </c>
      <c r="E515" t="s">
        <v>193</v>
      </c>
    </row>
    <row r="516" spans="4:5" x14ac:dyDescent="0.3">
      <c r="D516" t="s">
        <v>668</v>
      </c>
      <c r="E516" t="s">
        <v>337</v>
      </c>
    </row>
    <row r="517" spans="4:5" x14ac:dyDescent="0.3">
      <c r="D517" t="s">
        <v>652</v>
      </c>
      <c r="E517" t="s">
        <v>178</v>
      </c>
    </row>
    <row r="518" spans="4:5" x14ac:dyDescent="0.3">
      <c r="D518" t="s">
        <v>387</v>
      </c>
      <c r="E518" t="s">
        <v>339</v>
      </c>
    </row>
    <row r="519" spans="4:5" x14ac:dyDescent="0.3">
      <c r="D519" t="s">
        <v>803</v>
      </c>
      <c r="E519" t="s">
        <v>180</v>
      </c>
    </row>
    <row r="520" spans="4:5" x14ac:dyDescent="0.3">
      <c r="D520" t="s">
        <v>804</v>
      </c>
      <c r="E520" t="s">
        <v>805</v>
      </c>
    </row>
    <row r="521" spans="4:5" x14ac:dyDescent="0.3">
      <c r="D521" t="s">
        <v>806</v>
      </c>
      <c r="E521" t="s">
        <v>201</v>
      </c>
    </row>
    <row r="522" spans="4:5" x14ac:dyDescent="0.3">
      <c r="D522" t="s">
        <v>660</v>
      </c>
      <c r="E522" t="s">
        <v>182</v>
      </c>
    </row>
    <row r="523" spans="4:5" x14ac:dyDescent="0.3">
      <c r="D523" t="s">
        <v>395</v>
      </c>
      <c r="E523" t="s">
        <v>199</v>
      </c>
    </row>
    <row r="524" spans="4:5" x14ac:dyDescent="0.3">
      <c r="D524" t="s">
        <v>196</v>
      </c>
      <c r="E524" t="s">
        <v>195</v>
      </c>
    </row>
    <row r="525" spans="4:5" x14ac:dyDescent="0.3">
      <c r="D525" t="s">
        <v>807</v>
      </c>
      <c r="E525" t="s">
        <v>808</v>
      </c>
    </row>
    <row r="526" spans="4:5" x14ac:dyDescent="0.3">
      <c r="D526" t="s">
        <v>191</v>
      </c>
      <c r="E526" t="s">
        <v>190</v>
      </c>
    </row>
    <row r="527" spans="4:5" x14ac:dyDescent="0.3">
      <c r="D527" t="s">
        <v>809</v>
      </c>
      <c r="E527" t="s">
        <v>184</v>
      </c>
    </row>
    <row r="528" spans="4:5" x14ac:dyDescent="0.3">
      <c r="D528" t="s">
        <v>664</v>
      </c>
      <c r="E528" t="s">
        <v>192</v>
      </c>
    </row>
    <row r="529" spans="4:5" x14ac:dyDescent="0.3">
      <c r="D529" t="s">
        <v>394</v>
      </c>
      <c r="E529" t="s">
        <v>342</v>
      </c>
    </row>
    <row r="530" spans="4:5" x14ac:dyDescent="0.3">
      <c r="D530" t="s">
        <v>187</v>
      </c>
      <c r="E530" t="s">
        <v>186</v>
      </c>
    </row>
    <row r="531" spans="4:5" x14ac:dyDescent="0.3">
      <c r="D531" t="s">
        <v>200</v>
      </c>
      <c r="E531" t="s">
        <v>338</v>
      </c>
    </row>
    <row r="532" spans="4:5" x14ac:dyDescent="0.3">
      <c r="D532" t="s">
        <v>400</v>
      </c>
      <c r="E532" t="s">
        <v>188</v>
      </c>
    </row>
    <row r="533" spans="4:5" x14ac:dyDescent="0.3">
      <c r="D533" t="s">
        <v>676</v>
      </c>
      <c r="E533" t="s">
        <v>336</v>
      </c>
    </row>
    <row r="534" spans="4:5" x14ac:dyDescent="0.3">
      <c r="D534" t="s">
        <v>198</v>
      </c>
      <c r="E534" t="s">
        <v>197</v>
      </c>
    </row>
    <row r="535" spans="4:5" x14ac:dyDescent="0.3">
      <c r="D535" t="s">
        <v>810</v>
      </c>
      <c r="E535" t="s">
        <v>811</v>
      </c>
    </row>
    <row r="536" spans="4:5" x14ac:dyDescent="0.3">
      <c r="D536" t="s">
        <v>704</v>
      </c>
      <c r="E536" t="s">
        <v>705</v>
      </c>
    </row>
    <row r="537" spans="4:5" x14ac:dyDescent="0.3">
      <c r="D537" t="s">
        <v>812</v>
      </c>
      <c r="E537" t="s">
        <v>20</v>
      </c>
    </row>
    <row r="538" spans="4:5" x14ac:dyDescent="0.3">
      <c r="D538" t="s">
        <v>421</v>
      </c>
      <c r="E538" t="s">
        <v>25</v>
      </c>
    </row>
    <row r="539" spans="4:5" x14ac:dyDescent="0.3">
      <c r="D539" t="s">
        <v>813</v>
      </c>
      <c r="E539" t="s">
        <v>308</v>
      </c>
    </row>
    <row r="540" spans="4:5" x14ac:dyDescent="0.3">
      <c r="D540" t="s">
        <v>814</v>
      </c>
      <c r="E540" t="s">
        <v>24</v>
      </c>
    </row>
    <row r="541" spans="4:5" x14ac:dyDescent="0.3">
      <c r="D541" t="s">
        <v>482</v>
      </c>
      <c r="E541" t="s">
        <v>320</v>
      </c>
    </row>
    <row r="542" spans="4:5" x14ac:dyDescent="0.3">
      <c r="D542" t="s">
        <v>815</v>
      </c>
      <c r="E542" t="s">
        <v>331</v>
      </c>
    </row>
    <row r="543" spans="4:5" x14ac:dyDescent="0.3">
      <c r="D543" t="s">
        <v>816</v>
      </c>
      <c r="E543" t="s">
        <v>326</v>
      </c>
    </row>
    <row r="544" spans="4:5" x14ac:dyDescent="0.3">
      <c r="D544" t="s">
        <v>817</v>
      </c>
      <c r="E544" t="s">
        <v>16</v>
      </c>
    </row>
    <row r="545" spans="4:5" x14ac:dyDescent="0.3">
      <c r="D545" t="s">
        <v>818</v>
      </c>
      <c r="E545" t="s">
        <v>315</v>
      </c>
    </row>
    <row r="546" spans="4:5" x14ac:dyDescent="0.3">
      <c r="D546" t="s">
        <v>819</v>
      </c>
      <c r="E546" t="s">
        <v>317</v>
      </c>
    </row>
    <row r="547" spans="4:5" x14ac:dyDescent="0.3">
      <c r="D547" t="s">
        <v>820</v>
      </c>
      <c r="E547" t="s">
        <v>26</v>
      </c>
    </row>
    <row r="548" spans="4:5" x14ac:dyDescent="0.3">
      <c r="D548" t="s">
        <v>821</v>
      </c>
      <c r="E548" t="s">
        <v>29</v>
      </c>
    </row>
    <row r="549" spans="4:5" x14ac:dyDescent="0.3">
      <c r="D549" t="s">
        <v>822</v>
      </c>
      <c r="E549" t="s">
        <v>323</v>
      </c>
    </row>
    <row r="550" spans="4:5" x14ac:dyDescent="0.3">
      <c r="D550" t="s">
        <v>823</v>
      </c>
      <c r="E550" t="s">
        <v>42</v>
      </c>
    </row>
    <row r="551" spans="4:5" x14ac:dyDescent="0.3">
      <c r="D551" t="s">
        <v>824</v>
      </c>
      <c r="E551" t="s">
        <v>44</v>
      </c>
    </row>
    <row r="552" spans="4:5" x14ac:dyDescent="0.3">
      <c r="D552" t="s">
        <v>356</v>
      </c>
      <c r="E552" t="s">
        <v>58</v>
      </c>
    </row>
    <row r="553" spans="4:5" x14ac:dyDescent="0.3">
      <c r="D553" t="s">
        <v>358</v>
      </c>
      <c r="E553" t="s">
        <v>54</v>
      </c>
    </row>
    <row r="554" spans="4:5" x14ac:dyDescent="0.3">
      <c r="D554" t="s">
        <v>362</v>
      </c>
      <c r="E554" t="s">
        <v>77</v>
      </c>
    </row>
    <row r="555" spans="4:5" x14ac:dyDescent="0.3">
      <c r="D555" t="s">
        <v>363</v>
      </c>
      <c r="E555" t="s">
        <v>63</v>
      </c>
    </row>
    <row r="556" spans="4:5" x14ac:dyDescent="0.3">
      <c r="D556" t="s">
        <v>364</v>
      </c>
      <c r="E556" t="s">
        <v>65</v>
      </c>
    </row>
    <row r="557" spans="4:5" x14ac:dyDescent="0.3">
      <c r="D557" t="s">
        <v>368</v>
      </c>
      <c r="E557" t="s">
        <v>60</v>
      </c>
    </row>
    <row r="558" spans="4:5" x14ac:dyDescent="0.3">
      <c r="D558" t="s">
        <v>369</v>
      </c>
      <c r="E558" t="s">
        <v>61</v>
      </c>
    </row>
    <row r="559" spans="4:5" x14ac:dyDescent="0.3">
      <c r="D559" t="s">
        <v>370</v>
      </c>
      <c r="E559" t="s">
        <v>62</v>
      </c>
    </row>
    <row r="560" spans="4:5" x14ac:dyDescent="0.3">
      <c r="D560" t="s">
        <v>371</v>
      </c>
      <c r="E560" t="s">
        <v>74</v>
      </c>
    </row>
    <row r="561" spans="4:5" x14ac:dyDescent="0.3">
      <c r="D561" t="s">
        <v>372</v>
      </c>
      <c r="E561" t="s">
        <v>72</v>
      </c>
    </row>
    <row r="562" spans="4:5" x14ac:dyDescent="0.3">
      <c r="D562" t="s">
        <v>373</v>
      </c>
      <c r="E562" t="s">
        <v>315</v>
      </c>
    </row>
    <row r="563" spans="4:5" x14ac:dyDescent="0.3">
      <c r="D563" t="s">
        <v>375</v>
      </c>
      <c r="E563" t="s">
        <v>76</v>
      </c>
    </row>
    <row r="564" spans="4:5" x14ac:dyDescent="0.3">
      <c r="D564" t="s">
        <v>376</v>
      </c>
      <c r="E564" t="s">
        <v>79</v>
      </c>
    </row>
    <row r="565" spans="4:5" x14ac:dyDescent="0.3">
      <c r="D565" t="s">
        <v>377</v>
      </c>
      <c r="E565" t="s">
        <v>81</v>
      </c>
    </row>
    <row r="566" spans="4:5" x14ac:dyDescent="0.3">
      <c r="D566" t="s">
        <v>365</v>
      </c>
      <c r="E566" t="s">
        <v>66</v>
      </c>
    </row>
    <row r="567" spans="4:5" x14ac:dyDescent="0.3">
      <c r="D567" t="s">
        <v>367</v>
      </c>
      <c r="E567" t="s">
        <v>68</v>
      </c>
    </row>
    <row r="568" spans="4:5" x14ac:dyDescent="0.3">
      <c r="D568" t="s">
        <v>378</v>
      </c>
      <c r="E568" t="s">
        <v>84</v>
      </c>
    </row>
    <row r="569" spans="4:5" x14ac:dyDescent="0.3">
      <c r="D569" t="s">
        <v>379</v>
      </c>
      <c r="E569" t="s">
        <v>86</v>
      </c>
    </row>
    <row r="570" spans="4:5" x14ac:dyDescent="0.3">
      <c r="D570" t="s">
        <v>380</v>
      </c>
      <c r="E570" t="s">
        <v>44</v>
      </c>
    </row>
    <row r="571" spans="4:5" x14ac:dyDescent="0.3">
      <c r="D571" t="s">
        <v>381</v>
      </c>
      <c r="E571" t="s">
        <v>36</v>
      </c>
    </row>
    <row r="572" spans="4:5" x14ac:dyDescent="0.3">
      <c r="D572" t="s">
        <v>383</v>
      </c>
      <c r="E572" t="s">
        <v>49</v>
      </c>
    </row>
    <row r="573" spans="4:5" x14ac:dyDescent="0.3">
      <c r="D573" t="s">
        <v>386</v>
      </c>
      <c r="E573" t="s">
        <v>193</v>
      </c>
    </row>
    <row r="574" spans="4:5" x14ac:dyDescent="0.3">
      <c r="D574" t="s">
        <v>390</v>
      </c>
      <c r="E574" t="s">
        <v>178</v>
      </c>
    </row>
    <row r="575" spans="4:5" x14ac:dyDescent="0.3">
      <c r="D575" t="s">
        <v>393</v>
      </c>
      <c r="E575" t="s">
        <v>182</v>
      </c>
    </row>
    <row r="576" spans="4:5" x14ac:dyDescent="0.3">
      <c r="D576" t="s">
        <v>395</v>
      </c>
      <c r="E576" t="s">
        <v>199</v>
      </c>
    </row>
    <row r="577" spans="4:5" x14ac:dyDescent="0.3">
      <c r="D577" t="s">
        <v>396</v>
      </c>
      <c r="E577" t="s">
        <v>192</v>
      </c>
    </row>
    <row r="578" spans="4:5" x14ac:dyDescent="0.3">
      <c r="D578" t="s">
        <v>196</v>
      </c>
      <c r="E578" t="s">
        <v>195</v>
      </c>
    </row>
    <row r="579" spans="4:5" x14ac:dyDescent="0.3">
      <c r="D579" t="s">
        <v>399</v>
      </c>
      <c r="E579" t="s">
        <v>186</v>
      </c>
    </row>
    <row r="580" spans="4:5" x14ac:dyDescent="0.3">
      <c r="D580" t="s">
        <v>400</v>
      </c>
      <c r="E580" t="s">
        <v>188</v>
      </c>
    </row>
    <row r="581" spans="4:5" x14ac:dyDescent="0.3">
      <c r="D581" t="s">
        <v>198</v>
      </c>
      <c r="E581" t="s">
        <v>197</v>
      </c>
    </row>
    <row r="582" spans="4:5" x14ac:dyDescent="0.3">
      <c r="D582" t="s">
        <v>402</v>
      </c>
      <c r="E582" t="s">
        <v>30</v>
      </c>
    </row>
    <row r="583" spans="4:5" x14ac:dyDescent="0.3">
      <c r="D583" t="s">
        <v>404</v>
      </c>
      <c r="E583" t="s">
        <v>29</v>
      </c>
    </row>
    <row r="584" spans="4:5" x14ac:dyDescent="0.3">
      <c r="D584" t="s">
        <v>405</v>
      </c>
      <c r="E584" t="s">
        <v>26</v>
      </c>
    </row>
    <row r="585" spans="4:5" x14ac:dyDescent="0.3">
      <c r="D585" t="s">
        <v>407</v>
      </c>
      <c r="E585" t="s">
        <v>28</v>
      </c>
    </row>
    <row r="586" spans="4:5" x14ac:dyDescent="0.3">
      <c r="D586" t="s">
        <v>408</v>
      </c>
      <c r="E586" t="s">
        <v>328</v>
      </c>
    </row>
    <row r="587" spans="4:5" x14ac:dyDescent="0.3">
      <c r="D587" t="s">
        <v>409</v>
      </c>
      <c r="E587" t="s">
        <v>88</v>
      </c>
    </row>
    <row r="588" spans="4:5" x14ac:dyDescent="0.3">
      <c r="D588" t="s">
        <v>410</v>
      </c>
      <c r="E588" t="s">
        <v>37</v>
      </c>
    </row>
    <row r="589" spans="4:5" x14ac:dyDescent="0.3">
      <c r="D589" t="s">
        <v>411</v>
      </c>
      <c r="E589" t="s">
        <v>42</v>
      </c>
    </row>
    <row r="590" spans="4:5" x14ac:dyDescent="0.3">
      <c r="D590" t="s">
        <v>412</v>
      </c>
      <c r="E590" t="s">
        <v>40</v>
      </c>
    </row>
    <row r="591" spans="4:5" x14ac:dyDescent="0.3">
      <c r="D591" t="s">
        <v>413</v>
      </c>
      <c r="E591" t="s">
        <v>89</v>
      </c>
    </row>
    <row r="592" spans="4:5" x14ac:dyDescent="0.3">
      <c r="D592" t="s">
        <v>415</v>
      </c>
      <c r="E592" t="s">
        <v>91</v>
      </c>
    </row>
    <row r="593" spans="4:5" x14ac:dyDescent="0.3">
      <c r="D593" t="s">
        <v>418</v>
      </c>
      <c r="E593" t="s">
        <v>93</v>
      </c>
    </row>
    <row r="594" spans="4:5" x14ac:dyDescent="0.3">
      <c r="D594" t="s">
        <v>420</v>
      </c>
      <c r="E594" t="s">
        <v>24</v>
      </c>
    </row>
    <row r="595" spans="4:5" x14ac:dyDescent="0.3">
      <c r="D595" t="s">
        <v>422</v>
      </c>
      <c r="E595" t="s">
        <v>157</v>
      </c>
    </row>
    <row r="596" spans="4:5" x14ac:dyDescent="0.3">
      <c r="D596" t="s">
        <v>423</v>
      </c>
      <c r="E596" t="s">
        <v>595</v>
      </c>
    </row>
    <row r="597" spans="4:5" x14ac:dyDescent="0.3">
      <c r="D597" t="s">
        <v>424</v>
      </c>
      <c r="E597" t="s">
        <v>82</v>
      </c>
    </row>
    <row r="598" spans="4:5" x14ac:dyDescent="0.3">
      <c r="D598" t="s">
        <v>425</v>
      </c>
      <c r="E598" t="s">
        <v>46</v>
      </c>
    </row>
    <row r="599" spans="4:5" x14ac:dyDescent="0.3">
      <c r="D599" t="s">
        <v>426</v>
      </c>
      <c r="E599" t="s">
        <v>94</v>
      </c>
    </row>
    <row r="600" spans="4:5" x14ac:dyDescent="0.3">
      <c r="D600" t="s">
        <v>427</v>
      </c>
      <c r="E600" t="s">
        <v>95</v>
      </c>
    </row>
    <row r="601" spans="4:5" x14ac:dyDescent="0.3">
      <c r="D601" t="s">
        <v>429</v>
      </c>
      <c r="E601" t="s">
        <v>161</v>
      </c>
    </row>
    <row r="602" spans="4:5" x14ac:dyDescent="0.3">
      <c r="D602" t="s">
        <v>430</v>
      </c>
      <c r="E602" t="s">
        <v>102</v>
      </c>
    </row>
    <row r="603" spans="4:5" x14ac:dyDescent="0.3">
      <c r="D603" t="s">
        <v>431</v>
      </c>
      <c r="E603" t="s">
        <v>97</v>
      </c>
    </row>
    <row r="604" spans="4:5" x14ac:dyDescent="0.3">
      <c r="D604" t="s">
        <v>432</v>
      </c>
      <c r="E604" t="s">
        <v>99</v>
      </c>
    </row>
    <row r="605" spans="4:5" x14ac:dyDescent="0.3">
      <c r="D605" t="s">
        <v>433</v>
      </c>
      <c r="E605" t="s">
        <v>100</v>
      </c>
    </row>
    <row r="606" spans="4:5" x14ac:dyDescent="0.3">
      <c r="D606" t="s">
        <v>435</v>
      </c>
      <c r="E606" t="s">
        <v>104</v>
      </c>
    </row>
    <row r="607" spans="4:5" x14ac:dyDescent="0.3">
      <c r="D607" t="s">
        <v>436</v>
      </c>
      <c r="E607" t="s">
        <v>106</v>
      </c>
    </row>
    <row r="608" spans="4:5" x14ac:dyDescent="0.3">
      <c r="D608" t="s">
        <v>437</v>
      </c>
      <c r="E608" t="s">
        <v>108</v>
      </c>
    </row>
    <row r="609" spans="4:5" x14ac:dyDescent="0.3">
      <c r="D609" t="s">
        <v>438</v>
      </c>
      <c r="E609" t="s">
        <v>110</v>
      </c>
    </row>
    <row r="610" spans="4:5" x14ac:dyDescent="0.3">
      <c r="D610" t="s">
        <v>221</v>
      </c>
      <c r="E610" t="s">
        <v>220</v>
      </c>
    </row>
    <row r="611" spans="4:5" x14ac:dyDescent="0.3">
      <c r="D611" t="s">
        <v>225</v>
      </c>
      <c r="E611" t="s">
        <v>224</v>
      </c>
    </row>
    <row r="612" spans="4:5" x14ac:dyDescent="0.3">
      <c r="D612" t="s">
        <v>439</v>
      </c>
      <c r="E612" t="s">
        <v>222</v>
      </c>
    </row>
    <row r="613" spans="4:5" x14ac:dyDescent="0.3">
      <c r="D613" t="s">
        <v>235</v>
      </c>
      <c r="E613" t="s">
        <v>234</v>
      </c>
    </row>
    <row r="614" spans="4:5" x14ac:dyDescent="0.3">
      <c r="D614" t="s">
        <v>229</v>
      </c>
      <c r="E614" t="s">
        <v>228</v>
      </c>
    </row>
    <row r="615" spans="4:5" x14ac:dyDescent="0.3">
      <c r="D615" t="s">
        <v>440</v>
      </c>
      <c r="E615" t="s">
        <v>279</v>
      </c>
    </row>
    <row r="616" spans="4:5" x14ac:dyDescent="0.3">
      <c r="D616" t="s">
        <v>227</v>
      </c>
      <c r="E616" t="s">
        <v>226</v>
      </c>
    </row>
    <row r="617" spans="4:5" x14ac:dyDescent="0.3">
      <c r="D617" t="s">
        <v>231</v>
      </c>
      <c r="E617" t="s">
        <v>230</v>
      </c>
    </row>
    <row r="618" spans="4:5" x14ac:dyDescent="0.3">
      <c r="D618" t="s">
        <v>442</v>
      </c>
      <c r="E618" t="s">
        <v>284</v>
      </c>
    </row>
    <row r="619" spans="4:5" x14ac:dyDescent="0.3">
      <c r="D619" t="s">
        <v>233</v>
      </c>
      <c r="E619" t="s">
        <v>232</v>
      </c>
    </row>
    <row r="620" spans="4:5" x14ac:dyDescent="0.3">
      <c r="D620" t="s">
        <v>237</v>
      </c>
      <c r="E620" t="s">
        <v>236</v>
      </c>
    </row>
    <row r="621" spans="4:5" x14ac:dyDescent="0.3">
      <c r="D621" t="s">
        <v>283</v>
      </c>
      <c r="E621" t="s">
        <v>282</v>
      </c>
    </row>
    <row r="622" spans="4:5" x14ac:dyDescent="0.3">
      <c r="D622" t="s">
        <v>239</v>
      </c>
      <c r="E622" t="s">
        <v>238</v>
      </c>
    </row>
    <row r="623" spans="4:5" x14ac:dyDescent="0.3">
      <c r="D623" t="s">
        <v>241</v>
      </c>
      <c r="E623" t="s">
        <v>240</v>
      </c>
    </row>
    <row r="624" spans="4:5" x14ac:dyDescent="0.3">
      <c r="D624" t="s">
        <v>443</v>
      </c>
      <c r="E624" t="s">
        <v>242</v>
      </c>
    </row>
    <row r="625" spans="4:5" x14ac:dyDescent="0.3">
      <c r="D625" t="s">
        <v>244</v>
      </c>
      <c r="E625" t="s">
        <v>243</v>
      </c>
    </row>
    <row r="626" spans="4:5" x14ac:dyDescent="0.3">
      <c r="D626" t="s">
        <v>246</v>
      </c>
      <c r="E626" t="s">
        <v>245</v>
      </c>
    </row>
    <row r="627" spans="4:5" x14ac:dyDescent="0.3">
      <c r="D627" t="s">
        <v>258</v>
      </c>
      <c r="E627" t="s">
        <v>257</v>
      </c>
    </row>
    <row r="628" spans="4:5" x14ac:dyDescent="0.3">
      <c r="D628" t="s">
        <v>250</v>
      </c>
      <c r="E628" t="s">
        <v>249</v>
      </c>
    </row>
    <row r="629" spans="4:5" x14ac:dyDescent="0.3">
      <c r="D629" t="s">
        <v>252</v>
      </c>
      <c r="E629" t="s">
        <v>251</v>
      </c>
    </row>
    <row r="630" spans="4:5" x14ac:dyDescent="0.3">
      <c r="D630" t="s">
        <v>254</v>
      </c>
      <c r="E630" t="s">
        <v>253</v>
      </c>
    </row>
    <row r="631" spans="4:5" x14ac:dyDescent="0.3">
      <c r="D631" t="s">
        <v>256</v>
      </c>
      <c r="E631" t="s">
        <v>255</v>
      </c>
    </row>
    <row r="632" spans="4:5" x14ac:dyDescent="0.3">
      <c r="D632" t="s">
        <v>445</v>
      </c>
      <c r="E632" t="s">
        <v>280</v>
      </c>
    </row>
    <row r="633" spans="4:5" x14ac:dyDescent="0.3">
      <c r="D633" t="s">
        <v>446</v>
      </c>
      <c r="E633" t="s">
        <v>281</v>
      </c>
    </row>
    <row r="634" spans="4:5" x14ac:dyDescent="0.3">
      <c r="D634" t="s">
        <v>447</v>
      </c>
      <c r="E634" t="s">
        <v>259</v>
      </c>
    </row>
    <row r="635" spans="4:5" x14ac:dyDescent="0.3">
      <c r="D635" t="s">
        <v>448</v>
      </c>
      <c r="E635" t="s">
        <v>260</v>
      </c>
    </row>
    <row r="636" spans="4:5" x14ac:dyDescent="0.3">
      <c r="D636" t="s">
        <v>262</v>
      </c>
      <c r="E636" t="s">
        <v>261</v>
      </c>
    </row>
    <row r="637" spans="4:5" x14ac:dyDescent="0.3">
      <c r="D637" t="s">
        <v>451</v>
      </c>
      <c r="E637" t="s">
        <v>263</v>
      </c>
    </row>
    <row r="638" spans="4:5" x14ac:dyDescent="0.3">
      <c r="D638" t="s">
        <v>452</v>
      </c>
      <c r="E638" t="s">
        <v>264</v>
      </c>
    </row>
    <row r="639" spans="4:5" x14ac:dyDescent="0.3">
      <c r="D639" t="s">
        <v>453</v>
      </c>
      <c r="E639" t="s">
        <v>265</v>
      </c>
    </row>
    <row r="640" spans="4:5" x14ac:dyDescent="0.3">
      <c r="D640" t="s">
        <v>267</v>
      </c>
      <c r="E640" t="s">
        <v>266</v>
      </c>
    </row>
    <row r="641" spans="4:5" x14ac:dyDescent="0.3">
      <c r="D641" t="s">
        <v>454</v>
      </c>
      <c r="E641" t="s">
        <v>737</v>
      </c>
    </row>
    <row r="642" spans="4:5" x14ac:dyDescent="0.3">
      <c r="D642" t="s">
        <v>270</v>
      </c>
      <c r="E642" t="s">
        <v>269</v>
      </c>
    </row>
    <row r="643" spans="4:5" x14ac:dyDescent="0.3">
      <c r="D643" t="s">
        <v>455</v>
      </c>
      <c r="E643" t="s">
        <v>268</v>
      </c>
    </row>
    <row r="644" spans="4:5" x14ac:dyDescent="0.3">
      <c r="D644" t="s">
        <v>456</v>
      </c>
      <c r="E644" t="s">
        <v>273</v>
      </c>
    </row>
    <row r="645" spans="4:5" x14ac:dyDescent="0.3">
      <c r="D645" t="s">
        <v>272</v>
      </c>
      <c r="E645" t="s">
        <v>271</v>
      </c>
    </row>
    <row r="646" spans="4:5" x14ac:dyDescent="0.3">
      <c r="D646" t="s">
        <v>458</v>
      </c>
      <c r="E646" t="s">
        <v>274</v>
      </c>
    </row>
    <row r="647" spans="4:5" x14ac:dyDescent="0.3">
      <c r="D647" t="s">
        <v>459</v>
      </c>
      <c r="E647" t="s">
        <v>278</v>
      </c>
    </row>
    <row r="648" spans="4:5" x14ac:dyDescent="0.3">
      <c r="D648" t="s">
        <v>277</v>
      </c>
      <c r="E648" t="s">
        <v>276</v>
      </c>
    </row>
    <row r="649" spans="4:5" x14ac:dyDescent="0.3">
      <c r="D649" t="s">
        <v>248</v>
      </c>
      <c r="E649" t="s">
        <v>247</v>
      </c>
    </row>
    <row r="650" spans="4:5" x14ac:dyDescent="0.3">
      <c r="D650" t="s">
        <v>191</v>
      </c>
      <c r="E650" t="s">
        <v>190</v>
      </c>
    </row>
    <row r="651" spans="4:5" x14ac:dyDescent="0.3">
      <c r="D651" t="s">
        <v>460</v>
      </c>
      <c r="E651" t="s">
        <v>112</v>
      </c>
    </row>
    <row r="652" spans="4:5" x14ac:dyDescent="0.3">
      <c r="D652" t="s">
        <v>461</v>
      </c>
      <c r="E652" t="s">
        <v>131</v>
      </c>
    </row>
    <row r="653" spans="4:5" x14ac:dyDescent="0.3">
      <c r="D653" t="s">
        <v>462</v>
      </c>
      <c r="E653" t="s">
        <v>114</v>
      </c>
    </row>
    <row r="654" spans="4:5" x14ac:dyDescent="0.3">
      <c r="D654" t="s">
        <v>463</v>
      </c>
      <c r="E654" t="s">
        <v>159</v>
      </c>
    </row>
    <row r="655" spans="4:5" x14ac:dyDescent="0.3">
      <c r="D655" t="s">
        <v>464</v>
      </c>
      <c r="E655" t="s">
        <v>119</v>
      </c>
    </row>
    <row r="656" spans="4:5" x14ac:dyDescent="0.3">
      <c r="D656" t="s">
        <v>465</v>
      </c>
      <c r="E656" t="s">
        <v>121</v>
      </c>
    </row>
    <row r="657" spans="4:5" x14ac:dyDescent="0.3">
      <c r="D657" t="s">
        <v>466</v>
      </c>
      <c r="E657" t="s">
        <v>116</v>
      </c>
    </row>
    <row r="658" spans="4:5" x14ac:dyDescent="0.3">
      <c r="D658" t="s">
        <v>467</v>
      </c>
      <c r="E658" t="s">
        <v>118</v>
      </c>
    </row>
    <row r="659" spans="4:5" x14ac:dyDescent="0.3">
      <c r="D659" t="s">
        <v>469</v>
      </c>
      <c r="E659" t="s">
        <v>163</v>
      </c>
    </row>
    <row r="660" spans="4:5" x14ac:dyDescent="0.3">
      <c r="D660" t="s">
        <v>470</v>
      </c>
      <c r="E660" t="s">
        <v>123</v>
      </c>
    </row>
    <row r="661" spans="4:5" x14ac:dyDescent="0.3">
      <c r="D661" t="s">
        <v>471</v>
      </c>
      <c r="E661" t="s">
        <v>32</v>
      </c>
    </row>
    <row r="662" spans="4:5" x14ac:dyDescent="0.3">
      <c r="D662" t="s">
        <v>472</v>
      </c>
      <c r="E662" t="s">
        <v>124</v>
      </c>
    </row>
    <row r="663" spans="4:5" x14ac:dyDescent="0.3">
      <c r="D663" t="s">
        <v>473</v>
      </c>
      <c r="E663" t="s">
        <v>47</v>
      </c>
    </row>
    <row r="664" spans="4:5" x14ac:dyDescent="0.3">
      <c r="D664" t="s">
        <v>825</v>
      </c>
      <c r="E664" t="s">
        <v>826</v>
      </c>
    </row>
    <row r="665" spans="4:5" x14ac:dyDescent="0.3">
      <c r="D665" t="s">
        <v>474</v>
      </c>
      <c r="E665" t="s">
        <v>125</v>
      </c>
    </row>
    <row r="666" spans="4:5" x14ac:dyDescent="0.3">
      <c r="D666" t="s">
        <v>475</v>
      </c>
      <c r="E666" t="s">
        <v>127</v>
      </c>
    </row>
    <row r="667" spans="4:5" x14ac:dyDescent="0.3">
      <c r="D667" t="s">
        <v>476</v>
      </c>
      <c r="E667" t="s">
        <v>130</v>
      </c>
    </row>
    <row r="668" spans="4:5" x14ac:dyDescent="0.3">
      <c r="D668" t="s">
        <v>477</v>
      </c>
      <c r="E668" t="s">
        <v>129</v>
      </c>
    </row>
    <row r="669" spans="4:5" x14ac:dyDescent="0.3">
      <c r="D669" t="s">
        <v>479</v>
      </c>
      <c r="E669" t="s">
        <v>132</v>
      </c>
    </row>
    <row r="670" spans="4:5" x14ac:dyDescent="0.3">
      <c r="D670" t="s">
        <v>480</v>
      </c>
      <c r="E670" t="s">
        <v>136</v>
      </c>
    </row>
    <row r="671" spans="4:5" x14ac:dyDescent="0.3">
      <c r="D671" t="s">
        <v>481</v>
      </c>
      <c r="E671" t="s">
        <v>134</v>
      </c>
    </row>
    <row r="672" spans="4:5" x14ac:dyDescent="0.3">
      <c r="D672" t="s">
        <v>483</v>
      </c>
      <c r="E672" t="s">
        <v>138</v>
      </c>
    </row>
    <row r="673" spans="4:5" x14ac:dyDescent="0.3">
      <c r="D673" t="s">
        <v>484</v>
      </c>
      <c r="E673" t="s">
        <v>140</v>
      </c>
    </row>
    <row r="674" spans="4:5" x14ac:dyDescent="0.3">
      <c r="D674" t="s">
        <v>485</v>
      </c>
      <c r="E674" t="s">
        <v>142</v>
      </c>
    </row>
    <row r="675" spans="4:5" x14ac:dyDescent="0.3">
      <c r="D675" t="s">
        <v>486</v>
      </c>
      <c r="E675" t="s">
        <v>144</v>
      </c>
    </row>
    <row r="676" spans="4:5" x14ac:dyDescent="0.3">
      <c r="D676" t="s">
        <v>487</v>
      </c>
      <c r="E676" t="s">
        <v>147</v>
      </c>
    </row>
    <row r="677" spans="4:5" x14ac:dyDescent="0.3">
      <c r="D677" t="s">
        <v>488</v>
      </c>
      <c r="E677" t="s">
        <v>146</v>
      </c>
    </row>
    <row r="678" spans="4:5" x14ac:dyDescent="0.3">
      <c r="D678" t="s">
        <v>490</v>
      </c>
      <c r="E678" t="s">
        <v>149</v>
      </c>
    </row>
    <row r="679" spans="4:5" x14ac:dyDescent="0.3">
      <c r="D679" t="s">
        <v>491</v>
      </c>
      <c r="E679" t="s">
        <v>57</v>
      </c>
    </row>
    <row r="680" spans="4:5" x14ac:dyDescent="0.3">
      <c r="D680" t="s">
        <v>492</v>
      </c>
      <c r="E680" t="s">
        <v>51</v>
      </c>
    </row>
    <row r="681" spans="4:5" x14ac:dyDescent="0.3">
      <c r="D681" t="s">
        <v>493</v>
      </c>
      <c r="E681" t="s">
        <v>56</v>
      </c>
    </row>
    <row r="682" spans="4:5" x14ac:dyDescent="0.3">
      <c r="D682" t="s">
        <v>494</v>
      </c>
      <c r="E682" t="s">
        <v>151</v>
      </c>
    </row>
    <row r="683" spans="4:5" x14ac:dyDescent="0.3">
      <c r="D683" t="s">
        <v>495</v>
      </c>
      <c r="E683" t="s">
        <v>10</v>
      </c>
    </row>
    <row r="684" spans="4:5" x14ac:dyDescent="0.3">
      <c r="D684" t="s">
        <v>496</v>
      </c>
      <c r="E684" t="s">
        <v>15</v>
      </c>
    </row>
    <row r="685" spans="4:5" x14ac:dyDescent="0.3">
      <c r="D685" t="s">
        <v>498</v>
      </c>
      <c r="E685" t="s">
        <v>153</v>
      </c>
    </row>
    <row r="686" spans="4:5" x14ac:dyDescent="0.3">
      <c r="D686" t="s">
        <v>499</v>
      </c>
      <c r="E686" t="s">
        <v>155</v>
      </c>
    </row>
    <row r="687" spans="4:5" x14ac:dyDescent="0.3">
      <c r="D687" t="s">
        <v>414</v>
      </c>
      <c r="E687" t="s">
        <v>94</v>
      </c>
    </row>
    <row r="688" spans="4:5" x14ac:dyDescent="0.3">
      <c r="D688" t="s">
        <v>361</v>
      </c>
      <c r="E688" t="s">
        <v>166</v>
      </c>
    </row>
    <row r="689" spans="4:5" x14ac:dyDescent="0.3">
      <c r="D689" t="s">
        <v>366</v>
      </c>
      <c r="E689" t="s">
        <v>70</v>
      </c>
    </row>
    <row r="690" spans="4:5" x14ac:dyDescent="0.3">
      <c r="D690" t="s">
        <v>382</v>
      </c>
      <c r="E690" t="s">
        <v>168</v>
      </c>
    </row>
    <row r="691" spans="4:5" x14ac:dyDescent="0.3">
      <c r="D691" t="s">
        <v>292</v>
      </c>
      <c r="E691" t="s">
        <v>291</v>
      </c>
    </row>
    <row r="692" spans="4:5" x14ac:dyDescent="0.3">
      <c r="D692" t="s">
        <v>288</v>
      </c>
      <c r="E692" t="s">
        <v>287</v>
      </c>
    </row>
    <row r="693" spans="4:5" x14ac:dyDescent="0.3">
      <c r="D693" t="s">
        <v>290</v>
      </c>
      <c r="E693" t="s">
        <v>289</v>
      </c>
    </row>
    <row r="694" spans="4:5" x14ac:dyDescent="0.3">
      <c r="D694" t="s">
        <v>286</v>
      </c>
      <c r="E694" t="s">
        <v>285</v>
      </c>
    </row>
    <row r="695" spans="4:5" x14ac:dyDescent="0.3">
      <c r="D695" t="s">
        <v>450</v>
      </c>
      <c r="E695" t="s">
        <v>293</v>
      </c>
    </row>
    <row r="696" spans="4:5" x14ac:dyDescent="0.3">
      <c r="D696" t="s">
        <v>478</v>
      </c>
      <c r="E696" t="s">
        <v>165</v>
      </c>
    </row>
    <row r="697" spans="4:5" x14ac:dyDescent="0.3">
      <c r="D697" t="s">
        <v>398</v>
      </c>
      <c r="E697" t="s">
        <v>338</v>
      </c>
    </row>
    <row r="698" spans="4:5" x14ac:dyDescent="0.3">
      <c r="D698" t="s">
        <v>434</v>
      </c>
      <c r="E698" t="s">
        <v>171</v>
      </c>
    </row>
    <row r="699" spans="4:5" x14ac:dyDescent="0.3">
      <c r="D699" t="s">
        <v>489</v>
      </c>
      <c r="E699" t="s">
        <v>169</v>
      </c>
    </row>
    <row r="700" spans="4:5" x14ac:dyDescent="0.3">
      <c r="D700" t="s">
        <v>449</v>
      </c>
      <c r="E700" t="s">
        <v>300</v>
      </c>
    </row>
    <row r="701" spans="4:5" x14ac:dyDescent="0.3">
      <c r="D701" t="s">
        <v>392</v>
      </c>
      <c r="E701" t="s">
        <v>201</v>
      </c>
    </row>
    <row r="702" spans="4:5" x14ac:dyDescent="0.3">
      <c r="D702" t="s">
        <v>441</v>
      </c>
      <c r="E702" t="s">
        <v>295</v>
      </c>
    </row>
    <row r="703" spans="4:5" x14ac:dyDescent="0.3">
      <c r="D703" t="s">
        <v>385</v>
      </c>
      <c r="E703" t="s">
        <v>176</v>
      </c>
    </row>
    <row r="704" spans="4:5" x14ac:dyDescent="0.3">
      <c r="D704" t="s">
        <v>428</v>
      </c>
      <c r="E704" t="s">
        <v>53</v>
      </c>
    </row>
    <row r="705" spans="4:5" x14ac:dyDescent="0.3">
      <c r="D705" t="s">
        <v>357</v>
      </c>
      <c r="E705" t="s">
        <v>33</v>
      </c>
    </row>
    <row r="706" spans="4:5" x14ac:dyDescent="0.3">
      <c r="D706" t="s">
        <v>397</v>
      </c>
      <c r="E706" t="s">
        <v>184</v>
      </c>
    </row>
    <row r="707" spans="4:5" x14ac:dyDescent="0.3">
      <c r="D707" t="s">
        <v>416</v>
      </c>
      <c r="E707" t="s">
        <v>311</v>
      </c>
    </row>
    <row r="708" spans="4:5" x14ac:dyDescent="0.3">
      <c r="D708" t="s">
        <v>374</v>
      </c>
      <c r="E708" t="s">
        <v>317</v>
      </c>
    </row>
    <row r="709" spans="4:5" x14ac:dyDescent="0.3">
      <c r="D709" t="s">
        <v>401</v>
      </c>
      <c r="E709" t="s">
        <v>336</v>
      </c>
    </row>
    <row r="710" spans="4:5" x14ac:dyDescent="0.3">
      <c r="D710" t="s">
        <v>444</v>
      </c>
      <c r="E710" t="s">
        <v>296</v>
      </c>
    </row>
    <row r="711" spans="4:5" x14ac:dyDescent="0.3">
      <c r="D711" t="s">
        <v>359</v>
      </c>
      <c r="E711" t="s">
        <v>172</v>
      </c>
    </row>
    <row r="712" spans="4:5" x14ac:dyDescent="0.3">
      <c r="D712" t="s">
        <v>389</v>
      </c>
      <c r="E712" t="s">
        <v>337</v>
      </c>
    </row>
    <row r="713" spans="4:5" x14ac:dyDescent="0.3">
      <c r="D713" t="s">
        <v>403</v>
      </c>
      <c r="E713" t="s">
        <v>16</v>
      </c>
    </row>
    <row r="714" spans="4:5" x14ac:dyDescent="0.3">
      <c r="D714" t="s">
        <v>457</v>
      </c>
      <c r="E714" t="s">
        <v>305</v>
      </c>
    </row>
    <row r="715" spans="4:5" x14ac:dyDescent="0.3">
      <c r="D715" t="s">
        <v>360</v>
      </c>
      <c r="E715" t="s">
        <v>308</v>
      </c>
    </row>
    <row r="716" spans="4:5" x14ac:dyDescent="0.3">
      <c r="D716" t="s">
        <v>406</v>
      </c>
      <c r="E716" t="s">
        <v>323</v>
      </c>
    </row>
    <row r="717" spans="4:5" x14ac:dyDescent="0.3">
      <c r="D717" t="s">
        <v>417</v>
      </c>
      <c r="E717" t="s">
        <v>330</v>
      </c>
    </row>
    <row r="718" spans="4:5" x14ac:dyDescent="0.3">
      <c r="D718" t="s">
        <v>419</v>
      </c>
      <c r="E718" t="s">
        <v>20</v>
      </c>
    </row>
    <row r="719" spans="4:5" x14ac:dyDescent="0.3">
      <c r="D719" t="s">
        <v>468</v>
      </c>
      <c r="E719" t="s">
        <v>326</v>
      </c>
    </row>
    <row r="720" spans="4:5" x14ac:dyDescent="0.3">
      <c r="D720" t="s">
        <v>482</v>
      </c>
      <c r="E720" t="s">
        <v>320</v>
      </c>
    </row>
    <row r="721" spans="4:5" x14ac:dyDescent="0.3">
      <c r="D721" t="s">
        <v>391</v>
      </c>
      <c r="E721" t="s">
        <v>180</v>
      </c>
    </row>
    <row r="722" spans="4:5" x14ac:dyDescent="0.3">
      <c r="D722" t="s">
        <v>388</v>
      </c>
    </row>
    <row r="723" spans="4:5" x14ac:dyDescent="0.3">
      <c r="D723" t="s">
        <v>299</v>
      </c>
      <c r="E723" t="s">
        <v>298</v>
      </c>
    </row>
    <row r="724" spans="4:5" x14ac:dyDescent="0.3">
      <c r="D724" t="s">
        <v>827</v>
      </c>
      <c r="E724" t="s">
        <v>323</v>
      </c>
    </row>
    <row r="725" spans="4:5" x14ac:dyDescent="0.3">
      <c r="D725" t="s">
        <v>828</v>
      </c>
      <c r="E725" t="s">
        <v>171</v>
      </c>
    </row>
    <row r="726" spans="4:5" x14ac:dyDescent="0.3">
      <c r="D726" t="s">
        <v>829</v>
      </c>
      <c r="E726" t="s">
        <v>178</v>
      </c>
    </row>
    <row r="727" spans="4:5" x14ac:dyDescent="0.3">
      <c r="D727" t="s">
        <v>830</v>
      </c>
      <c r="E727" t="s">
        <v>182</v>
      </c>
    </row>
    <row r="728" spans="4:5" x14ac:dyDescent="0.3">
      <c r="D728" t="s">
        <v>831</v>
      </c>
      <c r="E728" t="s">
        <v>328</v>
      </c>
    </row>
    <row r="729" spans="4:5" x14ac:dyDescent="0.3">
      <c r="D729" t="s">
        <v>832</v>
      </c>
    </row>
    <row r="730" spans="4:5" x14ac:dyDescent="0.3">
      <c r="D730" t="s">
        <v>833</v>
      </c>
    </row>
    <row r="731" spans="4:5" x14ac:dyDescent="0.3">
      <c r="D731" t="s">
        <v>834</v>
      </c>
    </row>
    <row r="732" spans="4:5" x14ac:dyDescent="0.3">
      <c r="D732" t="s">
        <v>835</v>
      </c>
    </row>
    <row r="733" spans="4:5" x14ac:dyDescent="0.3">
      <c r="D733" t="s">
        <v>836</v>
      </c>
      <c r="E733" t="s">
        <v>165</v>
      </c>
    </row>
    <row r="734" spans="4:5" x14ac:dyDescent="0.3">
      <c r="D734" t="s">
        <v>837</v>
      </c>
      <c r="E734" t="s">
        <v>320</v>
      </c>
    </row>
    <row r="735" spans="4:5" x14ac:dyDescent="0.3">
      <c r="D735" t="s">
        <v>838</v>
      </c>
      <c r="E735" t="s">
        <v>53</v>
      </c>
    </row>
    <row r="736" spans="4:5" x14ac:dyDescent="0.3">
      <c r="D736" t="s">
        <v>839</v>
      </c>
      <c r="E736" t="s">
        <v>186</v>
      </c>
    </row>
    <row r="737" spans="4:5" x14ac:dyDescent="0.3">
      <c r="D737" t="s">
        <v>31</v>
      </c>
      <c r="E737" t="s">
        <v>30</v>
      </c>
    </row>
    <row r="738" spans="4:5" x14ac:dyDescent="0.3">
      <c r="D738" t="s">
        <v>43</v>
      </c>
      <c r="E738" t="s">
        <v>42</v>
      </c>
    </row>
    <row r="739" spans="4:5" x14ac:dyDescent="0.3">
      <c r="D739" t="s">
        <v>840</v>
      </c>
      <c r="E739" t="s">
        <v>97</v>
      </c>
    </row>
    <row r="740" spans="4:5" x14ac:dyDescent="0.3">
      <c r="D740" t="s">
        <v>841</v>
      </c>
      <c r="E740" t="s">
        <v>315</v>
      </c>
    </row>
    <row r="741" spans="4:5" x14ac:dyDescent="0.3">
      <c r="D741" t="s">
        <v>842</v>
      </c>
    </row>
    <row r="742" spans="4:5" x14ac:dyDescent="0.3">
      <c r="D742" t="s">
        <v>843</v>
      </c>
      <c r="E742" t="s">
        <v>317</v>
      </c>
    </row>
    <row r="743" spans="4:5" x14ac:dyDescent="0.3">
      <c r="D743" t="s">
        <v>181</v>
      </c>
    </row>
    <row r="744" spans="4:5" x14ac:dyDescent="0.3">
      <c r="D744" t="s">
        <v>844</v>
      </c>
      <c r="E744" t="s">
        <v>16</v>
      </c>
    </row>
    <row r="745" spans="4:5" x14ac:dyDescent="0.3">
      <c r="D745" t="s">
        <v>27</v>
      </c>
      <c r="E745" t="s">
        <v>26</v>
      </c>
    </row>
    <row r="746" spans="4:5" x14ac:dyDescent="0.3">
      <c r="D746" t="s">
        <v>845</v>
      </c>
      <c r="E746" t="s">
        <v>20</v>
      </c>
    </row>
    <row r="747" spans="4:5" x14ac:dyDescent="0.3">
      <c r="D747" t="s">
        <v>223</v>
      </c>
      <c r="E747" t="s">
        <v>222</v>
      </c>
    </row>
    <row r="748" spans="4:5" x14ac:dyDescent="0.3">
      <c r="D748" t="s">
        <v>846</v>
      </c>
      <c r="E748" t="s">
        <v>174</v>
      </c>
    </row>
    <row r="749" spans="4:5" x14ac:dyDescent="0.3">
      <c r="D749" t="s">
        <v>847</v>
      </c>
      <c r="E749" t="s">
        <v>176</v>
      </c>
    </row>
    <row r="750" spans="4:5" x14ac:dyDescent="0.3">
      <c r="D750" t="s">
        <v>297</v>
      </c>
      <c r="E750" t="s">
        <v>296</v>
      </c>
    </row>
    <row r="751" spans="4:5" x14ac:dyDescent="0.3">
      <c r="D751" t="s">
        <v>848</v>
      </c>
      <c r="E751" t="s">
        <v>518</v>
      </c>
    </row>
    <row r="752" spans="4:5" x14ac:dyDescent="0.3">
      <c r="D752" t="s">
        <v>213</v>
      </c>
      <c r="E752" t="s">
        <v>339</v>
      </c>
    </row>
    <row r="753" spans="4:5" x14ac:dyDescent="0.3">
      <c r="D753" t="s">
        <v>202</v>
      </c>
      <c r="E753" t="s">
        <v>201</v>
      </c>
    </row>
    <row r="754" spans="4:5" x14ac:dyDescent="0.3">
      <c r="D754" t="s">
        <v>343</v>
      </c>
      <c r="E754" t="s">
        <v>849</v>
      </c>
    </row>
    <row r="755" spans="4:5" x14ac:dyDescent="0.3">
      <c r="D755" t="s">
        <v>850</v>
      </c>
      <c r="E755" t="s">
        <v>300</v>
      </c>
    </row>
    <row r="756" spans="4:5" x14ac:dyDescent="0.3">
      <c r="D756" s="9" t="s">
        <v>497</v>
      </c>
      <c r="E756" t="s">
        <v>527</v>
      </c>
    </row>
  </sheetData>
  <customSheetViews>
    <customSheetView guid="{DDA41374-8DC1-45BA-99E7-EFE0294229B6}" state="hidden" topLeftCell="A718">
      <selection activeCell="D175" sqref="D175"/>
      <pageMargins left="0.7" right="0.7" top="0.75" bottom="0.75" header="0.3" footer="0.3"/>
    </customSheetView>
    <customSheetView guid="{2502B023-4A34-4376-805D-E437C43CCD20}" state="hidden" topLeftCell="A718">
      <selection activeCell="D175" sqref="D175"/>
      <pageMargins left="0.7" right="0.7" top="0.75" bottom="0.75" header="0.3" footer="0.3"/>
    </customSheetView>
    <customSheetView guid="{19C201AB-1829-4CA2-8541-743E996130EE}" state="hidden" topLeftCell="A718">
      <selection activeCell="D175" sqref="D175"/>
      <pageMargins left="0.7" right="0.7" top="0.75" bottom="0.75" header="0.3" footer="0.3"/>
    </customSheetView>
    <customSheetView guid="{CC2F34E4-D5F4-4E8F-B831-25755116049D}" state="hidden" topLeftCell="A718">
      <selection activeCell="D175" sqref="D175"/>
      <pageMargins left="0.7" right="0.7" top="0.75" bottom="0.75" header="0.3" footer="0.3"/>
    </customSheetView>
    <customSheetView guid="{11461C5F-501A-40A1-9032-93D83160FC63}" state="hidden" topLeftCell="A718">
      <selection activeCell="D175" sqref="D175"/>
      <pageMargins left="0.7" right="0.7" top="0.75" bottom="0.75" header="0.3" footer="0.3"/>
    </customSheetView>
    <customSheetView guid="{341F12F0-8001-4427-B9AF-78B6E321E8FC}" state="hidden" topLeftCell="A718">
      <selection activeCell="D175" sqref="D175"/>
      <pageMargins left="0.7" right="0.7" top="0.75" bottom="0.75" header="0.3" footer="0.3"/>
    </customSheetView>
    <customSheetView guid="{DBF4FE61-B0F0-4470-91D4-6F232B670D0A}" state="hidden" topLeftCell="A718">
      <selection activeCell="D175" sqref="D175"/>
      <pageMargins left="0.7" right="0.7" top="0.75" bottom="0.75" header="0.3" footer="0.3"/>
    </customSheetView>
    <customSheetView guid="{ADF3D0CF-B4E5-404D-A09B-C7D510EBAB64}" state="hidden" topLeftCell="A718">
      <selection activeCell="D175" sqref="D175"/>
      <pageMargins left="0.7" right="0.7" top="0.75" bottom="0.75" header="0.3" footer="0.3"/>
    </customSheetView>
    <customSheetView guid="{39DA2D54-DBCD-45BB-95F3-554CDEC5CC3B}" state="hidden" topLeftCell="A718">
      <selection activeCell="D175" sqref="D175"/>
      <pageMargins left="0.7" right="0.7" top="0.75" bottom="0.75" header="0.3" footer="0.3"/>
    </customSheetView>
    <customSheetView guid="{F23A5B88-4BA2-464F-A20C-07DB723570AF}" state="hidden" topLeftCell="A718">
      <selection activeCell="D175" sqref="D17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One</vt:lpstr>
      <vt:lpstr>2020</vt:lpstr>
      <vt:lpstr>AI</vt:lpstr>
      <vt:lpstr>AMEX</vt:lpstr>
      <vt:lpstr>Producción</vt:lpstr>
      <vt:lpstr>Opi</vt:lpstr>
      <vt:lpstr>Hotel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Rivera Daniel</dc:creator>
  <cp:lastModifiedBy>Rivera Daniel</cp:lastModifiedBy>
  <dcterms:created xsi:type="dcterms:W3CDTF">2018-10-26T15:23:42Z</dcterms:created>
  <dcterms:modified xsi:type="dcterms:W3CDTF">2021-08-23T13:48:39Z</dcterms:modified>
</cp:coreProperties>
</file>