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2D76F2-096F-4E4D-8904-22174D061768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TimeSeries" sheetId="8" r:id="rId1"/>
    <sheet name="Summary" sheetId="18" r:id="rId2"/>
    <sheet name="TS_LU" sheetId="9" state="hidden" r:id="rId3"/>
    <sheet name="OO_LU" sheetId="19" state="hidden" r:id="rId4"/>
  </sheets>
  <definedNames>
    <definedName name="Cover">#REF!</definedName>
    <definedName name="DD_TS_Fin_Yr_End_Mth">TimeSeries!$H$14</definedName>
    <definedName name="Denom_Selected">TimeSeries!$H$9</definedName>
    <definedName name="Denomination_Selected">TimeSeries!$H$12</definedName>
    <definedName name="LU_Debt_type">OO_LU!$D$62:$D$63</definedName>
    <definedName name="LU_Exp_Type">TS_LU!$D$92:$D$99</definedName>
    <definedName name="LU_FS_Sum_First_Disp_Per">OO_LU!$D$11:$D$15</definedName>
    <definedName name="LU_FT_PT">TS_LU!$D$110:$D$111</definedName>
    <definedName name="LU_ON_OFF">TS_LU!$D$104:$D$105</definedName>
    <definedName name="LU_Revenue_Collection_Delay_Terms">OO_LU!$D$68:$D$79</definedName>
    <definedName name="LU_Top_Exp_Dis_Pers">OO_LU!$D$53:$D$57</definedName>
    <definedName name="LU_Top_Exp_First_Disp_Per">OO_LU!$D$44:$D$48</definedName>
    <definedName name="LU_Top_Rev_Dis_Pers">OO_LU!$D$32:$D$36</definedName>
    <definedName name="LU_Top_Rev_First_Disp_Per">OO_LU!$D$23:$D$27</definedName>
    <definedName name="LU_TS_Denom">TS_LU!$D$76:$D$79</definedName>
    <definedName name="LU_TS_Denom_Conv">TS_LU!$D$84:$D$87</definedName>
    <definedName name="LU_TS_Mth_Days">TS_LU!$D$11:$D$41</definedName>
    <definedName name="LU_TS_Mth_Names">TS_LU!$D$46:$D$57</definedName>
    <definedName name="Model_Name">#REF!</definedName>
    <definedName name="OO_LU">OO_LU!$A$1</definedName>
    <definedName name="_xlnm.Print_Area" localSheetId="3">OO_LU!$B$1:$G$38</definedName>
    <definedName name="_xlnm.Print_Area" localSheetId="1">Summary!$B$1:$U$38</definedName>
    <definedName name="_xlnm.Print_Area" localSheetId="0">TimeSeries!$B$1:$K$14</definedName>
    <definedName name="_xlnm.Print_Area" localSheetId="2">TS_LU!$B$1:$G$39</definedName>
    <definedName name="Print_Area_Reset">OFFSET(Full_Print,0,0,Last_Row)</definedName>
    <definedName name="_xlnm.Print_Titles" localSheetId="1">Summary!$1:$2</definedName>
    <definedName name="_xlnm.Print_Titles" localSheetId="0">TimeSeries!$1:$2</definedName>
    <definedName name="Summary">Summary!$A$1</definedName>
    <definedName name="TimeSeries">TimeSeries!$A$1</definedName>
    <definedName name="TS_Billion">TS_LU!$D$87</definedName>
    <definedName name="TS_Currency">TimeSeries!$H$11</definedName>
    <definedName name="TS_Currency_Inputs">TimeSeries!$H$10</definedName>
    <definedName name="TS_Days_In_Wk">TS_LU!$D$65</definedName>
    <definedName name="TS_Denom_Conv_Fact">TimeSeries!$H$13</definedName>
    <definedName name="TS_End_Date">TimeSeries!$H$8</definedName>
    <definedName name="TS_First_Fin_Yr">TimeSeries!$H$6</definedName>
    <definedName name="TS_Halves_In_Yr">TS_LU!$D$71</definedName>
    <definedName name="TS_LU">TS_LU!$A$1</definedName>
    <definedName name="TS_Million">TS_LU!$D$86</definedName>
    <definedName name="TS_Mins_In_Hr">TS_LU!$D$63</definedName>
    <definedName name="TS_Mths_In_Half">TS_LU!$D$67</definedName>
    <definedName name="TS_Mths_In_Qtr">TS_LU!$D$66</definedName>
    <definedName name="TS_Mths_In_Yr">TS_LU!$D$68</definedName>
    <definedName name="TS_Qtrs_In_Half">TS_LU!$D$69</definedName>
    <definedName name="TS_Qtrs_In_Yr">TS_LU!$D$70</definedName>
    <definedName name="TS_Start_Date">TimeSeries!$H$7</definedName>
    <definedName name="TS_Thousand">TS_LU!$D$85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8" l="1"/>
  <c r="T12" i="18"/>
  <c r="S12" i="18"/>
  <c r="R12" i="18"/>
  <c r="Q12" i="18"/>
  <c r="P12" i="18"/>
  <c r="O12" i="18"/>
  <c r="N12" i="18"/>
  <c r="M12" i="18"/>
  <c r="L12" i="18"/>
  <c r="K12" i="18"/>
  <c r="J12" i="18"/>
  <c r="K16" i="18" l="1"/>
  <c r="J16" i="18"/>
  <c r="L16" i="18" l="1"/>
  <c r="H11" i="8"/>
  <c r="M16" i="18" l="1"/>
  <c r="D44" i="19"/>
  <c r="D45" i="19" s="1"/>
  <c r="D46" i="19" s="1"/>
  <c r="D47" i="19" s="1"/>
  <c r="D48" i="19" s="1"/>
  <c r="D53" i="19"/>
  <c r="D54" i="19" s="1"/>
  <c r="D55" i="19" s="1"/>
  <c r="D56" i="19" s="1"/>
  <c r="D57" i="19" s="1"/>
  <c r="D32" i="19"/>
  <c r="D33" i="19" s="1"/>
  <c r="D34" i="19" s="1"/>
  <c r="D35" i="19" s="1"/>
  <c r="D36" i="19" s="1"/>
  <c r="D23" i="19"/>
  <c r="D24" i="19" s="1"/>
  <c r="D25" i="19" s="1"/>
  <c r="D26" i="19" s="1"/>
  <c r="D27" i="19" s="1"/>
  <c r="D11" i="19"/>
  <c r="D12" i="19" s="1"/>
  <c r="D13" i="19" s="1"/>
  <c r="D14" i="19" s="1"/>
  <c r="D15" i="19" s="1"/>
  <c r="N16" i="18" l="1"/>
  <c r="D77" i="9"/>
  <c r="H12" i="8" s="1"/>
  <c r="B3" i="18" s="1"/>
  <c r="D79" i="9"/>
  <c r="D78" i="9"/>
  <c r="D76" i="9"/>
  <c r="D57" i="9"/>
  <c r="D56" i="9"/>
  <c r="D55" i="9"/>
  <c r="D54" i="9"/>
  <c r="D53" i="9"/>
  <c r="D52" i="9"/>
  <c r="D51" i="9"/>
  <c r="D50" i="9"/>
  <c r="D49" i="9"/>
  <c r="D48" i="9"/>
  <c r="D47" i="9"/>
  <c r="D46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O16" i="18" l="1"/>
  <c r="H14" i="8"/>
  <c r="H7" i="8" s="1"/>
  <c r="J5" i="18" s="1"/>
  <c r="H13" i="8"/>
  <c r="P16" i="18" l="1"/>
  <c r="H8" i="8"/>
  <c r="Q16" i="18" l="1"/>
  <c r="K5" i="18"/>
  <c r="R16" i="18" l="1"/>
  <c r="L5" i="18"/>
  <c r="S16" i="18" l="1"/>
  <c r="M5" i="18"/>
  <c r="U16" i="18" l="1"/>
  <c r="T16" i="18"/>
  <c r="N5" i="18"/>
  <c r="O5" i="18" l="1"/>
  <c r="P5" i="18" l="1"/>
  <c r="Q5" i="18" l="1"/>
  <c r="R5" i="18" l="1"/>
  <c r="S5" i="18" l="1"/>
  <c r="T5" i="18" l="1"/>
  <c r="U5" i="18" l="1"/>
  <c r="B2" i="19" l="1"/>
  <c r="B2" i="9"/>
</calcChain>
</file>

<file path=xl/sharedStrings.xml><?xml version="1.0" encoding="utf-8"?>
<sst xmlns="http://schemas.openxmlformats.org/spreadsheetml/2006/main" count="189" uniqueCount="89">
  <si>
    <t>Go to Table of Contents</t>
  </si>
  <si>
    <t>Time Series</t>
  </si>
  <si>
    <t>Names</t>
  </si>
  <si>
    <t>First Financial Year</t>
  </si>
  <si>
    <t>Model Start Date</t>
  </si>
  <si>
    <t>Model End Date</t>
  </si>
  <si>
    <t>Denomination</t>
  </si>
  <si>
    <t>Denomination Conversion Factor</t>
  </si>
  <si>
    <t>Time Series - Lookups</t>
  </si>
  <si>
    <t>Month Days</t>
  </si>
  <si>
    <t>Month Day</t>
  </si>
  <si>
    <t>LU_TS_Mth_Days</t>
  </si>
  <si>
    <t>Month Names</t>
  </si>
  <si>
    <t>Month Name</t>
  </si>
  <si>
    <t>LU_TS_Mth_Names</t>
  </si>
  <si>
    <t>Periods In Periods</t>
  </si>
  <si>
    <t>Periods In Period</t>
  </si>
  <si>
    <t xml:space="preserve"> </t>
  </si>
  <si>
    <t>Denominations</t>
  </si>
  <si>
    <t>LU_TS_Denom</t>
  </si>
  <si>
    <t>Denomination Conversions</t>
  </si>
  <si>
    <t>Denomination Conversion</t>
  </si>
  <si>
    <t>LU_TS_Denom_Conv</t>
  </si>
  <si>
    <t>TS_Secs_In_Min</t>
  </si>
  <si>
    <t>TS_Mins_In_Hr</t>
  </si>
  <si>
    <t>TS_Hrs_In_Day</t>
  </si>
  <si>
    <t>TS_Days_In_Wk</t>
  </si>
  <si>
    <t>TS_Mths_In_Qtr</t>
  </si>
  <si>
    <t>TS_Mths_In_Half</t>
  </si>
  <si>
    <t>TS_Mths_In_Yr</t>
  </si>
  <si>
    <t>TS_Qtrs_In_Half</t>
  </si>
  <si>
    <t>TS_Qtrs_In_Yr</t>
  </si>
  <si>
    <t>TS_Halves_In_Yr</t>
  </si>
  <si>
    <t>TS_Thousand</t>
  </si>
  <si>
    <t>TS_Million</t>
  </si>
  <si>
    <t>TS_Billion</t>
  </si>
  <si>
    <t>First Displayed Period</t>
  </si>
  <si>
    <t>Financial Statements Summary - Lookups</t>
  </si>
  <si>
    <t>First Displayed Periods</t>
  </si>
  <si>
    <t>LU_FS_Sum_First_Disp_Per</t>
  </si>
  <si>
    <t>Outputs &amp; Other</t>
  </si>
  <si>
    <t>Monthly</t>
  </si>
  <si>
    <t>Top Revenue - Lookups</t>
  </si>
  <si>
    <t>LU_Top_Rev_First_Disp_Per</t>
  </si>
  <si>
    <t>Displayed Periods</t>
  </si>
  <si>
    <t>Displayed Period</t>
  </si>
  <si>
    <t>LU_Top_Rev_Dis_Pers</t>
  </si>
  <si>
    <t>Top Expenses - Lookups</t>
  </si>
  <si>
    <t>LU_Top_Exp_First_Disp_Per</t>
  </si>
  <si>
    <t>LU_Top_Exp_Dis_Pers</t>
  </si>
  <si>
    <t>LU_Exp_Type</t>
  </si>
  <si>
    <t>One time</t>
  </si>
  <si>
    <t>Yearly</t>
  </si>
  <si>
    <t>Daily</t>
  </si>
  <si>
    <t>Weekly</t>
  </si>
  <si>
    <t>Bi-Weekly/Fortnight</t>
  </si>
  <si>
    <t>Quarterly</t>
  </si>
  <si>
    <t>Semi-Annually</t>
  </si>
  <si>
    <t>Type</t>
  </si>
  <si>
    <t>Debt Type</t>
  </si>
  <si>
    <t>Usual</t>
  </si>
  <si>
    <t>Annuity</t>
  </si>
  <si>
    <t>LU_Debt_type</t>
  </si>
  <si>
    <t>Financial Year End, Month name</t>
  </si>
  <si>
    <t>Financial Year End, Month #</t>
  </si>
  <si>
    <t>Model Currency</t>
  </si>
  <si>
    <t>Setup Assumptions</t>
  </si>
  <si>
    <t>Revenue Collection Delay Terms</t>
  </si>
  <si>
    <t>LU_Revenue_Collection_Delay_Terms</t>
  </si>
  <si>
    <t>$</t>
  </si>
  <si>
    <t>December</t>
  </si>
  <si>
    <t>LU_ON_OFF</t>
  </si>
  <si>
    <t>ON</t>
  </si>
  <si>
    <t>OFF</t>
  </si>
  <si>
    <t>LU_FT_PT</t>
  </si>
  <si>
    <t>FT</t>
  </si>
  <si>
    <t>PT</t>
  </si>
  <si>
    <t>Model Currency Outputs</t>
  </si>
  <si>
    <t>SaaS Employees (FTE)</t>
  </si>
  <si>
    <t>ROEE Ratio Chart</t>
  </si>
  <si>
    <t>EBITDA</t>
  </si>
  <si>
    <t>Return on Employee EBITDA (ROEE) Ratio</t>
  </si>
  <si>
    <t>SaaS Employees Salaries &amp; Wages</t>
  </si>
  <si>
    <t>SaaS Employees Payroll Taxes</t>
  </si>
  <si>
    <t>SaaS Employees Bonuses &amp; Commissions</t>
  </si>
  <si>
    <t>SaaS Employees Benefits</t>
  </si>
  <si>
    <t>Total SaaS Employees Related Expenses</t>
  </si>
  <si>
    <t>Month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</si>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</sst>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##0_);\(###0\);_(&quot;-&quot;_);_)@_)"/>
    <numFmt numFmtId="165" formatCode="_)d\-mmm\-yy_);_)d\-mmm\-yy_);_)&quot;-&quot;_);_)@_)"/>
    <numFmt numFmtId="166" formatCode="_(#,##0.0_);\(#,##0.0\);_(&quot;-&quot;_);_)@_)"/>
    <numFmt numFmtId="167" formatCode="_(#,##0.0%_);\(#,##0.0%\);_(&quot;-&quot;_);_)@_)"/>
    <numFmt numFmtId="168" formatCode="_(#,##0.0\x_);\(#,##0.0\x\);_(&quot;-&quot;_);_)@_)"/>
    <numFmt numFmtId="169" formatCode="_(\£#,##0.0_);\(\£#,##0.0\);_(&quot;-&quot;_);_)@_)"/>
    <numFmt numFmtId="170" formatCode="_(#,##0_);\(#,##0\);_(#,##0_);_)@_)"/>
    <numFmt numFmtId="171" formatCode="_(#,##0_);\(#,##0\);_(&quot;-&quot;_);_)@_)"/>
    <numFmt numFmtId="172" formatCode="[$-409]mmm;@"/>
    <numFmt numFmtId="173" formatCode="_([$$-409]* #,##0_);_([$$-409]* \(#,##0\);_([$$-409]* &quot;-&quot;??_);_(@_)"/>
    <numFmt numFmtId="174" formatCode="#,##0_);\(#,##0\);&quot;- &quot;"/>
  </numFmts>
  <fonts count="53">
    <font>
      <sz val="8"/>
      <name val="Tahoma"/>
      <family val="2"/>
      <charset val="204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4"/>
      <name val="Tahoma"/>
      <family val="2"/>
      <charset val="204"/>
    </font>
    <font>
      <b/>
      <sz val="14"/>
      <name val="Tahoma"/>
      <family val="2"/>
      <charset val="204"/>
      <scheme val="major"/>
    </font>
    <font>
      <b/>
      <sz val="13"/>
      <name val="Tahoma"/>
      <family val="2"/>
      <charset val="204"/>
    </font>
    <font>
      <b/>
      <sz val="13"/>
      <name val="Tahoma"/>
      <family val="2"/>
      <charset val="204"/>
      <scheme val="major"/>
    </font>
    <font>
      <b/>
      <sz val="12"/>
      <name val="Tahoma"/>
      <family val="2"/>
      <charset val="204"/>
    </font>
    <font>
      <b/>
      <sz val="12"/>
      <name val="Tahoma"/>
      <family val="2"/>
      <charset val="204"/>
      <scheme val="major"/>
    </font>
    <font>
      <b/>
      <sz val="10"/>
      <name val="Tahoma"/>
      <family val="2"/>
      <charset val="204"/>
    </font>
    <font>
      <b/>
      <sz val="10"/>
      <name val="Tahoma"/>
      <family val="2"/>
      <charset val="204"/>
      <scheme val="major"/>
    </font>
    <font>
      <b/>
      <sz val="9"/>
      <name val="Tahoma"/>
      <family val="2"/>
      <charset val="204"/>
    </font>
    <font>
      <b/>
      <sz val="9"/>
      <name val="Tahoma"/>
      <family val="2"/>
      <charset val="204"/>
      <scheme val="major"/>
    </font>
    <font>
      <b/>
      <sz val="8"/>
      <name val="Tahoma"/>
      <family val="2"/>
      <charset val="204"/>
      <scheme val="major"/>
    </font>
    <font>
      <sz val="8"/>
      <name val="Tahoma"/>
      <family val="2"/>
      <charset val="204"/>
      <scheme val="major"/>
    </font>
    <font>
      <sz val="8"/>
      <name val="Tahoma"/>
      <family val="2"/>
      <charset val="204"/>
      <scheme val="minor"/>
    </font>
    <font>
      <b/>
      <sz val="8"/>
      <name val="Tahoma"/>
      <family val="2"/>
      <charset val="204"/>
      <scheme val="minor"/>
    </font>
    <font>
      <b/>
      <u/>
      <sz val="8"/>
      <color indexed="56"/>
      <name val="Tahoma"/>
      <family val="2"/>
      <charset val="204"/>
    </font>
    <font>
      <b/>
      <u/>
      <sz val="8"/>
      <color indexed="56"/>
      <name val="Tahoma"/>
      <family val="2"/>
      <charset val="204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charset val="204"/>
    </font>
    <font>
      <b/>
      <u/>
      <sz val="10"/>
      <color indexed="56"/>
      <name val="Tahoma"/>
      <family val="2"/>
      <charset val="204"/>
      <scheme val="minor"/>
    </font>
    <font>
      <b/>
      <u/>
      <sz val="9"/>
      <color indexed="56"/>
      <name val="Tahoma"/>
      <family val="2"/>
      <charset val="204"/>
    </font>
    <font>
      <b/>
      <u/>
      <sz val="9"/>
      <color indexed="56"/>
      <name val="Tahoma"/>
      <family val="2"/>
      <charset val="204"/>
      <scheme val="minor"/>
    </font>
    <font>
      <sz val="8"/>
      <color indexed="56"/>
      <name val="Tahoma"/>
      <family val="2"/>
      <charset val="204"/>
    </font>
    <font>
      <sz val="8"/>
      <color indexed="56"/>
      <name val="Tahoma"/>
      <family val="2"/>
      <charset val="204"/>
      <scheme val="minor"/>
    </font>
    <font>
      <b/>
      <sz val="14"/>
      <color indexed="60"/>
      <name val="Tahoma"/>
      <family val="2"/>
      <charset val="204"/>
      <scheme val="major"/>
    </font>
    <font>
      <sz val="10"/>
      <name val="Geneva"/>
    </font>
    <font>
      <b/>
      <sz val="10"/>
      <color indexed="9"/>
      <name val="Arial"/>
      <family val="2"/>
    </font>
    <font>
      <sz val="8"/>
      <color rgb="FF0070C0"/>
      <name val="Tahoma"/>
      <family val="2"/>
      <charset val="204"/>
      <scheme val="minor"/>
    </font>
    <font>
      <b/>
      <sz val="10"/>
      <color rgb="FF0070C0"/>
      <name val="Tahoma"/>
      <family val="2"/>
      <charset val="204"/>
      <scheme val="major"/>
    </font>
    <font>
      <b/>
      <sz val="9"/>
      <color rgb="FF0070C0"/>
      <name val="Tahoma"/>
      <family val="2"/>
      <charset val="204"/>
      <scheme val="major"/>
    </font>
    <font>
      <sz val="8"/>
      <color rgb="FF0070C0"/>
      <name val="Tahoma"/>
      <family val="2"/>
      <charset val="204"/>
      <scheme val="major"/>
    </font>
    <font>
      <b/>
      <sz val="8"/>
      <color rgb="FF0070C0"/>
      <name val="Tahoma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8"/>
      <name val="Tahoma"/>
      <family val="2"/>
      <charset val="204"/>
      <scheme val="minor"/>
    </font>
    <font>
      <b/>
      <sz val="14"/>
      <color indexed="60"/>
      <name val="Tahoma"/>
      <family val="2"/>
      <charset val="204"/>
      <scheme val="major"/>
    </font>
    <font>
      <b/>
      <sz val="12"/>
      <name val="Tahoma"/>
      <family val="2"/>
      <charset val="204"/>
      <scheme val="major"/>
    </font>
    <font>
      <b/>
      <u/>
      <sz val="8"/>
      <color indexed="56"/>
      <name val="Tahoma"/>
      <family val="2"/>
      <charset val="204"/>
      <scheme val="minor"/>
    </font>
    <font>
      <b/>
      <u/>
      <sz val="8"/>
      <color indexed="56"/>
      <name val="Tahoma"/>
      <family val="2"/>
      <charset val="204"/>
    </font>
    <font>
      <sz val="11"/>
      <color theme="0"/>
      <name val="Tahoma"/>
      <family val="2"/>
      <scheme val="minor"/>
    </font>
    <font>
      <sz val="10"/>
      <name val="Verdana"/>
      <family val="2"/>
    </font>
    <font>
      <sz val="8"/>
      <color rgb="FF000000"/>
      <name val="Tahoma"/>
      <family val="2"/>
      <charset val="204"/>
    </font>
    <font>
      <sz val="8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8"/>
      <color theme="0"/>
      <name val="Tahoma"/>
      <family val="2"/>
      <scheme val="minor"/>
    </font>
    <font>
      <b/>
      <sz val="12"/>
      <color theme="0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14"/>
      <color theme="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2">
    <xf numFmtId="0" fontId="0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0" applyFill="0" applyBorder="0">
      <alignment vertical="center"/>
      <protection locked="0"/>
    </xf>
    <xf numFmtId="0" fontId="17" fillId="2" borderId="1">
      <alignment vertical="center"/>
      <protection locked="0"/>
    </xf>
    <xf numFmtId="164" fontId="17" fillId="2" borderId="1">
      <alignment vertical="center"/>
      <protection locked="0"/>
    </xf>
    <xf numFmtId="165" fontId="17" fillId="2" borderId="1">
      <alignment vertical="center"/>
      <protection locked="0"/>
    </xf>
    <xf numFmtId="166" fontId="17" fillId="2" borderId="1">
      <alignment vertical="center"/>
      <protection locked="0"/>
    </xf>
    <xf numFmtId="167" fontId="17" fillId="2" borderId="1">
      <alignment vertical="center"/>
      <protection locked="0"/>
    </xf>
    <xf numFmtId="168" fontId="17" fillId="2" borderId="1">
      <alignment vertical="center"/>
      <protection locked="0"/>
    </xf>
    <xf numFmtId="169" fontId="17" fillId="2" borderId="1">
      <alignment vertical="center"/>
      <protection locked="0"/>
    </xf>
    <xf numFmtId="0" fontId="3" fillId="0" borderId="0" applyNumberFormat="0" applyFont="0" applyFill="0" applyBorder="0">
      <alignment horizontal="center" vertical="center"/>
      <protection locked="0"/>
    </xf>
    <xf numFmtId="164" fontId="17" fillId="0" borderId="0" applyFill="0" applyBorder="0">
      <alignment vertical="center"/>
    </xf>
    <xf numFmtId="165" fontId="17" fillId="0" borderId="0" applyFill="0" applyBorder="0">
      <alignment vertical="center"/>
    </xf>
    <xf numFmtId="166" fontId="17" fillId="0" borderId="0" applyFill="0" applyBorder="0">
      <alignment vertical="center"/>
    </xf>
    <xf numFmtId="167" fontId="17" fillId="0" borderId="0" applyFill="0" applyBorder="0">
      <alignment vertical="center"/>
    </xf>
    <xf numFmtId="168" fontId="17" fillId="0" borderId="0" applyFill="0" applyBorder="0">
      <alignment vertical="center"/>
    </xf>
    <xf numFmtId="169" fontId="17" fillId="0" borderId="0" applyFill="0" applyBorder="0">
      <alignment vertical="center"/>
    </xf>
    <xf numFmtId="0" fontId="18" fillId="0" borderId="0" applyFill="0" applyBorder="0">
      <alignment vertical="center"/>
    </xf>
    <xf numFmtId="0" fontId="18" fillId="0" borderId="2" applyFill="0">
      <alignment horizontal="center" vertical="center"/>
    </xf>
    <xf numFmtId="170" fontId="17" fillId="0" borderId="2" applyFill="0">
      <alignment horizontal="center" vertical="center"/>
    </xf>
    <xf numFmtId="0" fontId="17" fillId="0" borderId="2" applyFill="0">
      <alignment horizontal="center" vertical="center"/>
    </xf>
    <xf numFmtId="0" fontId="20" fillId="0" borderId="0" applyFill="0" applyBorder="0">
      <alignment vertical="center"/>
    </xf>
    <xf numFmtId="0" fontId="21" fillId="0" borderId="0" applyFill="0" applyBorder="0">
      <alignment horizontal="center" vertical="center"/>
    </xf>
    <xf numFmtId="0" fontId="21" fillId="0" borderId="0" applyFill="0" applyBorder="0">
      <alignment horizontal="center"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7" fillId="0" borderId="0" applyFill="0" applyBorder="0">
      <alignment vertical="center"/>
    </xf>
    <xf numFmtId="0" fontId="27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13" fillId="0" borderId="0" applyFill="0" applyBorder="0">
      <alignment vertical="center"/>
    </xf>
    <xf numFmtId="0" fontId="4" fillId="0" borderId="0" applyFill="0" applyBorder="0">
      <alignment vertical="center"/>
    </xf>
    <xf numFmtId="0" fontId="3" fillId="0" borderId="0" applyFill="0" applyBorder="0">
      <alignment vertical="center"/>
    </xf>
    <xf numFmtId="0" fontId="3" fillId="0" borderId="0" applyFill="0" applyBorder="0">
      <alignment vertical="center"/>
      <protection locked="0"/>
    </xf>
    <xf numFmtId="166" fontId="3" fillId="0" borderId="0" applyFill="0" applyBorder="0">
      <alignment vertical="center"/>
    </xf>
    <xf numFmtId="167" fontId="3" fillId="0" borderId="0" applyFill="0" applyBorder="0">
      <alignment vertical="center"/>
    </xf>
    <xf numFmtId="168" fontId="3" fillId="0" borderId="0" applyFill="0" applyBorder="0">
      <alignment vertical="center"/>
    </xf>
    <xf numFmtId="169" fontId="3" fillId="0" borderId="0" applyFill="0" applyBorder="0">
      <alignment vertical="center"/>
    </xf>
    <xf numFmtId="164" fontId="3" fillId="0" borderId="0" applyFill="0" applyBorder="0">
      <alignment vertical="center"/>
    </xf>
    <xf numFmtId="165" fontId="3" fillId="0" borderId="0" applyFill="0" applyBorder="0">
      <alignment vertical="center"/>
    </xf>
    <xf numFmtId="0" fontId="4" fillId="0" borderId="0" applyFill="0" applyBorder="0">
      <alignment vertical="center"/>
    </xf>
    <xf numFmtId="0" fontId="19" fillId="0" borderId="0" applyFill="0" applyBorder="0">
      <alignment vertical="center"/>
    </xf>
    <xf numFmtId="0" fontId="21" fillId="0" borderId="0" applyFill="0" applyBorder="0">
      <alignment horizontal="center" vertical="center"/>
    </xf>
    <xf numFmtId="0" fontId="21" fillId="0" borderId="0" applyFill="0" applyBorder="0">
      <alignment horizontal="center"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6" fillId="0" borderId="0" applyFill="0" applyBorder="0">
      <alignment vertical="center"/>
    </xf>
    <xf numFmtId="0" fontId="26" fillId="0" borderId="0" applyFill="0" applyBorder="0">
      <alignment vertical="center"/>
    </xf>
    <xf numFmtId="0" fontId="3" fillId="0" borderId="0" applyFill="0" applyBorder="0">
      <alignment vertical="center"/>
    </xf>
    <xf numFmtId="0" fontId="29" fillId="0" borderId="0"/>
    <xf numFmtId="8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3" fontId="6" fillId="0" borderId="0" applyFill="0" applyBorder="0">
      <alignment vertical="center"/>
    </xf>
    <xf numFmtId="173" fontId="17" fillId="0" borderId="0" applyFill="0" applyBorder="0">
      <alignment vertical="center"/>
    </xf>
    <xf numFmtId="173" fontId="15" fillId="0" borderId="0" applyFill="0" applyBorder="0">
      <alignment vertical="center"/>
    </xf>
    <xf numFmtId="173" fontId="12" fillId="0" borderId="0" applyFill="0" applyBorder="0">
      <alignment vertical="center"/>
    </xf>
    <xf numFmtId="173" fontId="17" fillId="2" borderId="6">
      <alignment vertical="center"/>
      <protection locked="0"/>
    </xf>
    <xf numFmtId="173" fontId="3" fillId="0" borderId="0" applyFill="0" applyBorder="0">
      <alignment vertical="center"/>
    </xf>
    <xf numFmtId="174" fontId="30" fillId="4" borderId="3" applyNumberFormat="0" applyAlignment="0"/>
    <xf numFmtId="173" fontId="10" fillId="0" borderId="0" applyFill="0" applyBorder="0">
      <alignment vertical="center"/>
    </xf>
    <xf numFmtId="0" fontId="36" fillId="0" borderId="0"/>
    <xf numFmtId="0" fontId="44" fillId="0" borderId="0"/>
    <xf numFmtId="0" fontId="43" fillId="6" borderId="0" applyNumberFormat="0" applyBorder="0" applyAlignment="0" applyProtection="0"/>
    <xf numFmtId="0" fontId="44" fillId="5" borderId="9" applyNumberFormat="0" applyFont="0" applyAlignment="0" applyProtection="0"/>
    <xf numFmtId="0" fontId="37" fillId="5" borderId="9" applyNumberFormat="0" applyFont="0" applyAlignment="0" applyProtection="0"/>
    <xf numFmtId="43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173" fontId="17" fillId="2" borderId="7">
      <alignment vertical="center"/>
      <protection locked="0"/>
    </xf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51">
    <xf numFmtId="0" fontId="0" fillId="0" borderId="0" xfId="0">
      <alignment vertical="center"/>
    </xf>
    <xf numFmtId="0" fontId="28" fillId="0" borderId="0" xfId="1" applyFont="1">
      <alignment vertical="center"/>
    </xf>
    <xf numFmtId="0" fontId="10" fillId="0" borderId="0" xfId="3">
      <alignment vertical="center"/>
    </xf>
    <xf numFmtId="0" fontId="31" fillId="0" borderId="0" xfId="0" applyFont="1">
      <alignment vertical="center"/>
    </xf>
    <xf numFmtId="0" fontId="32" fillId="0" borderId="0" xfId="4" applyFont="1">
      <alignment vertical="center"/>
    </xf>
    <xf numFmtId="0" fontId="33" fillId="0" borderId="0" xfId="5" applyFont="1">
      <alignment vertical="center"/>
    </xf>
    <xf numFmtId="0" fontId="34" fillId="0" borderId="0" xfId="7" applyFont="1">
      <alignment vertical="center"/>
    </xf>
    <xf numFmtId="0" fontId="38" fillId="0" borderId="0" xfId="0" applyFont="1">
      <alignment vertical="center"/>
    </xf>
    <xf numFmtId="0" fontId="39" fillId="0" borderId="0" xfId="1" applyFont="1">
      <alignment vertical="center"/>
    </xf>
    <xf numFmtId="0" fontId="40" fillId="0" borderId="0" xfId="3" applyFont="1">
      <alignment vertical="center"/>
    </xf>
    <xf numFmtId="0" fontId="42" fillId="0" borderId="0" xfId="49" applyFont="1">
      <alignment vertical="center"/>
    </xf>
    <xf numFmtId="0" fontId="35" fillId="0" borderId="2" xfId="24" applyFont="1">
      <alignment horizontal="center" vertical="center"/>
    </xf>
    <xf numFmtId="0" fontId="31" fillId="0" borderId="2" xfId="26" applyFont="1">
      <alignment horizontal="center" vertical="center"/>
    </xf>
    <xf numFmtId="0" fontId="34" fillId="0" borderId="0" xfId="7" quotePrefix="1" applyFont="1">
      <alignment vertical="center"/>
    </xf>
    <xf numFmtId="170" fontId="31" fillId="0" borderId="2" xfId="25" applyFont="1">
      <alignment horizontal="center" vertical="center"/>
    </xf>
    <xf numFmtId="0" fontId="31" fillId="0" borderId="2" xfId="24" applyFont="1">
      <alignment horizontal="center" vertical="center"/>
    </xf>
    <xf numFmtId="164" fontId="31" fillId="0" borderId="2" xfId="26" applyNumberFormat="1" applyFont="1">
      <alignment horizontal="center" vertical="center"/>
    </xf>
    <xf numFmtId="164" fontId="31" fillId="0" borderId="2" xfId="25" applyNumberFormat="1" applyFont="1">
      <alignment horizontal="center" vertical="center"/>
    </xf>
    <xf numFmtId="0" fontId="20" fillId="0" borderId="0" xfId="27">
      <alignment vertical="center"/>
    </xf>
    <xf numFmtId="0" fontId="41" fillId="0" borderId="0" xfId="27" applyFont="1">
      <alignment vertical="center"/>
    </xf>
    <xf numFmtId="0" fontId="48" fillId="7" borderId="0" xfId="1" applyFont="1" applyFill="1">
      <alignment vertical="center"/>
    </xf>
    <xf numFmtId="0" fontId="49" fillId="7" borderId="0" xfId="56" applyFont="1" applyFill="1">
      <alignment vertical="center"/>
    </xf>
    <xf numFmtId="0" fontId="50" fillId="7" borderId="0" xfId="38" applyFont="1" applyFill="1" applyBorder="1" applyAlignment="1">
      <alignment horizontal="center" vertical="center"/>
    </xf>
    <xf numFmtId="0" fontId="51" fillId="7" borderId="0" xfId="39" applyFont="1" applyFill="1">
      <alignment vertical="center"/>
    </xf>
    <xf numFmtId="172" fontId="51" fillId="7" borderId="8" xfId="46" applyNumberFormat="1" applyFont="1" applyFill="1" applyBorder="1" applyAlignment="1">
      <alignment horizontal="center" vertical="center"/>
    </xf>
    <xf numFmtId="0" fontId="49" fillId="7" borderId="0" xfId="40" applyFont="1" applyFill="1">
      <alignment vertical="center"/>
    </xf>
    <xf numFmtId="171" fontId="49" fillId="7" borderId="12" xfId="42" applyNumberFormat="1" applyFont="1" applyFill="1" applyBorder="1">
      <alignment vertical="center"/>
    </xf>
    <xf numFmtId="0" fontId="49" fillId="7" borderId="0" xfId="0" applyFont="1" applyFill="1">
      <alignment vertical="center"/>
    </xf>
    <xf numFmtId="166" fontId="49" fillId="7" borderId="12" xfId="42" applyFont="1" applyFill="1" applyBorder="1">
      <alignment vertical="center"/>
    </xf>
    <xf numFmtId="0" fontId="46" fillId="3" borderId="0" xfId="56" applyFont="1" applyFill="1">
      <alignment vertical="center"/>
    </xf>
    <xf numFmtId="0" fontId="46" fillId="3" borderId="0" xfId="0" applyFont="1" applyFill="1">
      <alignment vertical="center"/>
    </xf>
    <xf numFmtId="0" fontId="0" fillId="3" borderId="0" xfId="0" applyFill="1">
      <alignment vertical="center"/>
    </xf>
    <xf numFmtId="0" fontId="49" fillId="3" borderId="0" xfId="0" applyFont="1" applyFill="1">
      <alignment vertical="center"/>
    </xf>
    <xf numFmtId="0" fontId="49" fillId="8" borderId="0" xfId="0" applyFont="1" applyFill="1">
      <alignment vertical="center"/>
    </xf>
    <xf numFmtId="0" fontId="52" fillId="8" borderId="0" xfId="1" applyFont="1" applyFill="1">
      <alignment vertical="center"/>
    </xf>
    <xf numFmtId="0" fontId="50" fillId="8" borderId="0" xfId="4" applyFont="1" applyFill="1">
      <alignment vertical="center"/>
    </xf>
    <xf numFmtId="0" fontId="51" fillId="8" borderId="0" xfId="7" applyFont="1" applyFill="1">
      <alignment vertical="center"/>
    </xf>
    <xf numFmtId="0" fontId="51" fillId="8" borderId="4" xfId="56" applyFont="1" applyFill="1" applyBorder="1" applyAlignment="1" applyProtection="1">
      <alignment horizontal="center" vertical="center"/>
      <protection locked="0"/>
    </xf>
    <xf numFmtId="0" fontId="51" fillId="8" borderId="5" xfId="56" applyFont="1" applyFill="1" applyBorder="1" applyAlignment="1" applyProtection="1">
      <alignment horizontal="center" vertical="center"/>
      <protection locked="0"/>
    </xf>
    <xf numFmtId="164" fontId="51" fillId="8" borderId="10" xfId="10" applyFont="1" applyFill="1" applyBorder="1" applyAlignment="1">
      <alignment horizontal="center" vertical="center"/>
      <protection locked="0"/>
    </xf>
    <xf numFmtId="164" fontId="51" fillId="8" borderId="11" xfId="10" applyFont="1" applyFill="1" applyBorder="1" applyAlignment="1">
      <alignment horizontal="center" vertical="center"/>
      <protection locked="0"/>
    </xf>
    <xf numFmtId="165" fontId="51" fillId="8" borderId="4" xfId="18" applyFont="1" applyFill="1" applyBorder="1" applyAlignment="1">
      <alignment horizontal="center" vertical="center"/>
    </xf>
    <xf numFmtId="165" fontId="51" fillId="8" borderId="5" xfId="18" applyFont="1" applyFill="1" applyBorder="1" applyAlignment="1">
      <alignment horizontal="center" vertical="center"/>
    </xf>
    <xf numFmtId="3" fontId="51" fillId="8" borderId="4" xfId="56" applyNumberFormat="1" applyFont="1" applyFill="1" applyBorder="1" applyAlignment="1" applyProtection="1">
      <alignment horizontal="center" vertical="center"/>
      <protection locked="0"/>
    </xf>
    <xf numFmtId="3" fontId="51" fillId="8" borderId="5" xfId="56" applyNumberFormat="1" applyFont="1" applyFill="1" applyBorder="1" applyAlignment="1" applyProtection="1">
      <alignment horizontal="center" vertical="center"/>
      <protection locked="0"/>
    </xf>
    <xf numFmtId="0" fontId="51" fillId="8" borderId="4" xfId="0" applyFont="1" applyFill="1" applyBorder="1" applyAlignment="1" applyProtection="1">
      <alignment horizontal="center" vertical="center"/>
      <protection locked="0"/>
    </xf>
    <xf numFmtId="0" fontId="51" fillId="8" borderId="5" xfId="0" applyFont="1" applyFill="1" applyBorder="1" applyAlignment="1" applyProtection="1">
      <alignment horizontal="center" vertical="center"/>
      <protection locked="0"/>
    </xf>
    <xf numFmtId="171" fontId="51" fillId="8" borderId="4" xfId="19" applyNumberFormat="1" applyFont="1" applyFill="1" applyBorder="1" applyAlignment="1">
      <alignment horizontal="center" vertical="center"/>
    </xf>
    <xf numFmtId="171" fontId="51" fillId="8" borderId="5" xfId="19" applyNumberFormat="1" applyFont="1" applyFill="1" applyBorder="1" applyAlignment="1">
      <alignment horizontal="center" vertical="center"/>
    </xf>
    <xf numFmtId="171" fontId="51" fillId="8" borderId="10" xfId="12" applyNumberFormat="1" applyFont="1" applyFill="1" applyBorder="1" applyAlignment="1" applyProtection="1">
      <alignment horizontal="center" vertical="center"/>
    </xf>
    <xf numFmtId="171" fontId="51" fillId="8" borderId="11" xfId="12" applyNumberFormat="1" applyFont="1" applyFill="1" applyBorder="1" applyAlignment="1" applyProtection="1">
      <alignment horizontal="center" vertical="center"/>
    </xf>
  </cellXfs>
  <cellStyles count="82">
    <cellStyle name="60% - Accent1 2" xfId="70" xr:uid="{00000000-0005-0000-0000-000001000000}"/>
    <cellStyle name="Assumption Currency." xfId="15" xr:uid="{00000000-0005-0000-0000-000004000000}"/>
    <cellStyle name="Assumption Date." xfId="11" xr:uid="{00000000-0005-0000-0000-000005000000}"/>
    <cellStyle name="Assumption Heading." xfId="9" xr:uid="{00000000-0005-0000-0000-000006000000}"/>
    <cellStyle name="Assumption Heading. 2" xfId="64" xr:uid="{00000000-0005-0000-0000-000007000000}"/>
    <cellStyle name="Assumption Heading. 2 2" xfId="78" xr:uid="{3783519F-8FE5-4F1B-B84B-360497AAED37}"/>
    <cellStyle name="Assumption Multiple." xfId="14" xr:uid="{00000000-0005-0000-0000-000008000000}"/>
    <cellStyle name="Assumption Number." xfId="12" xr:uid="{00000000-0005-0000-0000-000009000000}"/>
    <cellStyle name="Assumption Percentage." xfId="13" xr:uid="{00000000-0005-0000-0000-00000A000000}"/>
    <cellStyle name="Assumption Year." xfId="10" xr:uid="{00000000-0005-0000-0000-00000B000000}"/>
    <cellStyle name="Cell Link." xfId="16" xr:uid="{00000000-0005-0000-0000-00000C000000}"/>
    <cellStyle name="Comma 2" xfId="73" xr:uid="{00000000-0005-0000-0000-00000E000000}"/>
    <cellStyle name="Currency 2" xfId="58" xr:uid="{00000000-0005-0000-0000-000010000000}"/>
    <cellStyle name="Currency 3" xfId="74" xr:uid="{00000000-0005-0000-0000-000011000000}"/>
    <cellStyle name="Currency 4" xfId="77" xr:uid="{00000000-0005-0000-0000-000012000000}"/>
    <cellStyle name="Currency." xfId="22" xr:uid="{00000000-0005-0000-0000-000013000000}"/>
    <cellStyle name="Date." xfId="18" xr:uid="{00000000-0005-0000-0000-000014000000}"/>
    <cellStyle name="Header2" xfId="66" xr:uid="{00000000-0005-0000-0000-000015000000}"/>
    <cellStyle name="Heading 1." xfId="4" xr:uid="{00000000-0005-0000-0000-000016000000}"/>
    <cellStyle name="Heading 1. 3" xfId="63" xr:uid="{00000000-0005-0000-0000-000017000000}"/>
    <cellStyle name="Heading 2." xfId="5" xr:uid="{00000000-0005-0000-0000-000018000000}"/>
    <cellStyle name="Heading 3." xfId="6" xr:uid="{00000000-0005-0000-0000-000019000000}"/>
    <cellStyle name="Heading 3. 3" xfId="62" xr:uid="{00000000-0005-0000-0000-00001A000000}"/>
    <cellStyle name="Heading 4." xfId="7" xr:uid="{00000000-0005-0000-0000-00001B000000}"/>
    <cellStyle name="Hyperlink 2" xfId="80" xr:uid="{E447F8AB-0560-4709-91BA-023D082BCAD2}"/>
    <cellStyle name="Hyperlink Arrow." xfId="28" xr:uid="{00000000-0005-0000-0000-00001C000000}"/>
    <cellStyle name="Hyperlink Check." xfId="29" xr:uid="{00000000-0005-0000-0000-00001D000000}"/>
    <cellStyle name="Hyperlink Text." xfId="27" xr:uid="{00000000-0005-0000-0000-00001E000000}"/>
    <cellStyle name="Hyperlink TOC 1." xfId="30" xr:uid="{00000000-0005-0000-0000-00001F000000}"/>
    <cellStyle name="Hyperlink TOC 2." xfId="31" xr:uid="{00000000-0005-0000-0000-000020000000}"/>
    <cellStyle name="Hyperlink TOC 3." xfId="32" xr:uid="{00000000-0005-0000-0000-000021000000}"/>
    <cellStyle name="Hyperlink TOC 4." xfId="33" xr:uid="{00000000-0005-0000-0000-000022000000}"/>
    <cellStyle name="Lookup Table Heading." xfId="24" xr:uid="{00000000-0005-0000-0000-000023000000}"/>
    <cellStyle name="Lookup Table Label." xfId="26" xr:uid="{00000000-0005-0000-0000-000024000000}"/>
    <cellStyle name="Lookup Table Number." xfId="25" xr:uid="{00000000-0005-0000-0000-000025000000}"/>
    <cellStyle name="Model Name." xfId="3" xr:uid="{00000000-0005-0000-0000-000026000000}"/>
    <cellStyle name="Model Name. 3" xfId="67" xr:uid="{00000000-0005-0000-0000-000027000000}"/>
    <cellStyle name="Multiple." xfId="21" xr:uid="{00000000-0005-0000-0000-000028000000}"/>
    <cellStyle name="Normal" xfId="0" builtinId="0" customBuiltin="1"/>
    <cellStyle name="Normal 2" xfId="57" xr:uid="{00000000-0005-0000-0000-00002A000000}"/>
    <cellStyle name="Normal 3" xfId="68" xr:uid="{00000000-0005-0000-0000-00002B000000}"/>
    <cellStyle name="Normal 4" xfId="69" xr:uid="{00000000-0005-0000-0000-00002C000000}"/>
    <cellStyle name="Normal 5" xfId="76" xr:uid="{00000000-0005-0000-0000-00002D000000}"/>
    <cellStyle name="Normal 6" xfId="79" xr:uid="{8F8943A7-3A63-47C8-A622-D90265AEF14C}"/>
    <cellStyle name="Normal 7" xfId="81" xr:uid="{64E8D149-1E6F-4AA9-AA5D-9D0D69B58E17}"/>
    <cellStyle name="Note 2" xfId="71" xr:uid="{00000000-0005-0000-0000-00002E000000}"/>
    <cellStyle name="Note 2 2" xfId="72" xr:uid="{00000000-0005-0000-0000-00002F000000}"/>
    <cellStyle name="Number." xfId="19" xr:uid="{00000000-0005-0000-0000-000030000000}"/>
    <cellStyle name="Percent 2" xfId="59" xr:uid="{00000000-0005-0000-0000-000032000000}"/>
    <cellStyle name="Percent 3" xfId="75" xr:uid="{00000000-0005-0000-0000-000033000000}"/>
    <cellStyle name="Percentage." xfId="20" xr:uid="{00000000-0005-0000-0000-000034000000}"/>
    <cellStyle name="Period Title." xfId="23" xr:uid="{00000000-0005-0000-0000-000035000000}"/>
    <cellStyle name="Presentation Currency." xfId="45" xr:uid="{00000000-0005-0000-0000-000036000000}"/>
    <cellStyle name="Presentation Date." xfId="47" xr:uid="{00000000-0005-0000-0000-000037000000}"/>
    <cellStyle name="Presentation Heading 1." xfId="37" xr:uid="{00000000-0005-0000-0000-000038000000}"/>
    <cellStyle name="Presentation Heading 2." xfId="38" xr:uid="{00000000-0005-0000-0000-000039000000}"/>
    <cellStyle name="Presentation Heading 3." xfId="39" xr:uid="{00000000-0005-0000-0000-00003A000000}"/>
    <cellStyle name="Presentation Heading 4." xfId="40" xr:uid="{00000000-0005-0000-0000-00003B000000}"/>
    <cellStyle name="Presentation Hyperlink Arrow." xfId="50" xr:uid="{00000000-0005-0000-0000-00003C000000}"/>
    <cellStyle name="Presentation Hyperlink Check." xfId="51" xr:uid="{00000000-0005-0000-0000-00003D000000}"/>
    <cellStyle name="Presentation Hyperlink Text." xfId="49" xr:uid="{00000000-0005-0000-0000-00003E000000}"/>
    <cellStyle name="Presentation Model Name." xfId="36" xr:uid="{00000000-0005-0000-0000-00003F000000}"/>
    <cellStyle name="Presentation Multiple." xfId="44" xr:uid="{00000000-0005-0000-0000-000040000000}"/>
    <cellStyle name="Presentation Normal." xfId="56" xr:uid="{00000000-0005-0000-0000-000041000000}"/>
    <cellStyle name="Presentation Normal. 2" xfId="65" xr:uid="{00000000-0005-0000-0000-000042000000}"/>
    <cellStyle name="Presentation Number." xfId="42" xr:uid="{00000000-0005-0000-0000-000043000000}"/>
    <cellStyle name="Presentation Percentage." xfId="43" xr:uid="{00000000-0005-0000-0000-000044000000}"/>
    <cellStyle name="Presentation Period Title." xfId="48" xr:uid="{00000000-0005-0000-0000-000045000000}"/>
    <cellStyle name="Presentation Section Number." xfId="35" xr:uid="{00000000-0005-0000-0000-000046000000}"/>
    <cellStyle name="Presentation Sheet Title." xfId="34" xr:uid="{00000000-0005-0000-0000-000047000000}"/>
    <cellStyle name="Presentation Sub Total." xfId="41" xr:uid="{00000000-0005-0000-0000-000048000000}"/>
    <cellStyle name="Presentation TOC 1." xfId="52" xr:uid="{00000000-0005-0000-0000-000049000000}"/>
    <cellStyle name="Presentation TOC 2." xfId="53" xr:uid="{00000000-0005-0000-0000-00004A000000}"/>
    <cellStyle name="Presentation TOC 3." xfId="54" xr:uid="{00000000-0005-0000-0000-00004B000000}"/>
    <cellStyle name="Presentation TOC 4." xfId="55" xr:uid="{00000000-0005-0000-0000-00004C000000}"/>
    <cellStyle name="Presentation Year." xfId="46" xr:uid="{00000000-0005-0000-0000-00004D000000}"/>
    <cellStyle name="Section Number." xfId="2" xr:uid="{00000000-0005-0000-0000-00004E000000}"/>
    <cellStyle name="Sheet Title." xfId="1" xr:uid="{00000000-0005-0000-0000-00004F000000}"/>
    <cellStyle name="Sheet Title. 3" xfId="60" xr:uid="{00000000-0005-0000-0000-000050000000}"/>
    <cellStyle name="Sub Total." xfId="8" xr:uid="{00000000-0005-0000-0000-000051000000}"/>
    <cellStyle name="Year." xfId="17" xr:uid="{00000000-0005-0000-0000-000052000000}"/>
    <cellStyle name="Обычный 2" xfId="61" xr:uid="{00000000-0005-0000-0000-00005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9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  <mruColors>
      <color rgb="FFFFFF99"/>
      <color rgb="FFFF5050"/>
      <color rgb="FF0069B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083604431402231E-2"/>
          <c:y val="0.11194338207724035"/>
          <c:w val="0.96600700207583667"/>
          <c:h val="0.7954836895388076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Summary!$B$14</c:f>
              <c:strCache>
                <c:ptCount val="1"/>
                <c:pt idx="0">
                  <c:v>SaaS Employees (FTE)</c:v>
                </c:pt>
              </c:strCache>
            </c:strRef>
          </c:tx>
          <c:invertIfNegative val="0"/>
          <c:cat>
            <c:numRef>
              <c:f>Summary!$J$5:$U$5</c:f>
              <c:numCache>
                <c:formatCode>[$-409]mmm;@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Summary!$J$14:$U$14</c:f>
              <c:numCache>
                <c:formatCode>_(#,##0_);\(#,##0\);_("-"_);_)@_)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5-455E-8823-B67060FC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39744"/>
        <c:axId val="129049728"/>
      </c:barChart>
      <c:lineChart>
        <c:grouping val="standard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Return on Employee EBITDA (ROEE) Ratio</c:v>
                </c:pt>
              </c:strCache>
            </c:strRef>
          </c:tx>
          <c:marker>
            <c:symbol val="circle"/>
            <c:size val="25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Summary!$J$5:$U$5</c:f>
              <c:numCache>
                <c:formatCode>[$-409]mmm;@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Summary!$J$16:$U$16</c:f>
              <c:numCache>
                <c:formatCode>_(#,##0.0_);\(#,##0.0\);_("-"_);_)@_)</c:formatCode>
                <c:ptCount val="12"/>
                <c:pt idx="0">
                  <c:v>6.4976868624937296</c:v>
                </c:pt>
                <c:pt idx="1">
                  <c:v>6.9702061196961456</c:v>
                </c:pt>
                <c:pt idx="2">
                  <c:v>6.6494429437985838</c:v>
                </c:pt>
                <c:pt idx="3">
                  <c:v>6.920290922271719</c:v>
                </c:pt>
                <c:pt idx="4">
                  <c:v>7.0905894977730917</c:v>
                </c:pt>
                <c:pt idx="5">
                  <c:v>6.7728379720527387</c:v>
                </c:pt>
                <c:pt idx="6">
                  <c:v>7.1424409705856728</c:v>
                </c:pt>
                <c:pt idx="7">
                  <c:v>6.8513196278992288</c:v>
                </c:pt>
                <c:pt idx="8">
                  <c:v>6.9461098438288014</c:v>
                </c:pt>
                <c:pt idx="9">
                  <c:v>7.1546848972478196</c:v>
                </c:pt>
                <c:pt idx="10">
                  <c:v>7.0111418134582353</c:v>
                </c:pt>
                <c:pt idx="11">
                  <c:v>6.7149655709987632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2-493B-960A-9EF024A3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875536"/>
        <c:axId val="1212782432"/>
      </c:lineChart>
      <c:dateAx>
        <c:axId val="1290397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09]mmm;@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129049728"/>
        <c:crosses val="autoZero"/>
        <c:auto val="1"/>
        <c:lblOffset val="100"/>
        <c:baseTimeUnit val="months"/>
      </c:dateAx>
      <c:valAx>
        <c:axId val="129049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9039744"/>
        <c:crosses val="autoZero"/>
        <c:crossBetween val="between"/>
        <c:majorUnit val="1"/>
      </c:valAx>
      <c:valAx>
        <c:axId val="1212782432"/>
        <c:scaling>
          <c:orientation val="minMax"/>
        </c:scaling>
        <c:delete val="0"/>
        <c:axPos val="r"/>
        <c:numFmt formatCode="_(#,##0.0_);\(#,##0.0\);_(&quot;-&quot;_);_)@_)" sourceLinked="1"/>
        <c:majorTickMark val="out"/>
        <c:minorTickMark val="none"/>
        <c:tickLblPos val="none"/>
        <c:spPr>
          <a:ln>
            <a:noFill/>
          </a:ln>
        </c:spPr>
        <c:crossAx val="1152875536"/>
        <c:crosses val="max"/>
        <c:crossBetween val="between"/>
      </c:valAx>
      <c:dateAx>
        <c:axId val="1152875536"/>
        <c:scaling>
          <c:orientation val="minMax"/>
        </c:scaling>
        <c:delete val="1"/>
        <c:axPos val="b"/>
        <c:numFmt formatCode="[$-409]mmm;@" sourceLinked="1"/>
        <c:majorTickMark val="out"/>
        <c:minorTickMark val="none"/>
        <c:tickLblPos val="nextTo"/>
        <c:crossAx val="1212782432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11" nam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>
    <tabColor rgb="FFFFFF99"/>
    <pageSetUpPr autoPageBreaks="0" fitToPage="1"/>
  </sheetPr>
  <dimension ref="A1:J22"/>
  <sheetViews>
    <sheetView showGridLines="0" zoomScale="115" zoomScaleNormal="115" workbookViewId="0">
      <selection activeCell="A2" sqref="A2"/>
    </sheetView>
  </sheetViews>
  <sheetFormatPr defaultColWidth="0" defaultRowHeight="10.5" customHeight="1" zeroHeight="1"/>
  <cols>
    <col min="1" max="5" width="3.7109375" style="32" customWidth="1"/>
    <col min="6" max="10" width="11.7109375" style="32" customWidth="1"/>
    <col min="11" max="16384" width="11.7109375" style="32" hidden="1"/>
  </cols>
  <sheetData>
    <row r="1" spans="1:10" ht="17.399999999999999">
      <c r="A1" s="33"/>
      <c r="B1" s="34" t="s">
        <v>1</v>
      </c>
      <c r="C1" s="33"/>
      <c r="D1" s="33"/>
      <c r="E1" s="33"/>
      <c r="F1" s="33"/>
      <c r="G1" s="33"/>
      <c r="H1" s="33"/>
      <c r="I1" s="33"/>
      <c r="J1" s="33"/>
    </row>
    <row r="2" spans="1:10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10" ht="15">
      <c r="A3" s="33"/>
      <c r="B3" s="35" t="s">
        <v>66</v>
      </c>
      <c r="C3" s="33"/>
      <c r="D3" s="33"/>
      <c r="E3" s="33"/>
      <c r="F3" s="33"/>
      <c r="G3" s="33"/>
      <c r="H3" s="33"/>
      <c r="I3" s="33"/>
      <c r="J3" s="33"/>
    </row>
    <row r="4" spans="1:10" ht="6.75" customHeight="1" thickBot="1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14.25" customHeight="1" thickBot="1">
      <c r="A5" s="33"/>
      <c r="B5" s="33"/>
      <c r="C5" s="36" t="s">
        <v>63</v>
      </c>
      <c r="D5" s="33"/>
      <c r="E5" s="33"/>
      <c r="F5" s="33"/>
      <c r="G5" s="33"/>
      <c r="H5" s="37" t="s">
        <v>70</v>
      </c>
      <c r="I5" s="38"/>
      <c r="J5" s="33"/>
    </row>
    <row r="6" spans="1:10" ht="14.25" customHeight="1" thickBot="1">
      <c r="A6" s="33"/>
      <c r="B6" s="33"/>
      <c r="C6" s="36" t="s">
        <v>3</v>
      </c>
      <c r="D6" s="33"/>
      <c r="E6" s="33"/>
      <c r="F6" s="33"/>
      <c r="G6" s="33"/>
      <c r="H6" s="39">
        <v>2020</v>
      </c>
      <c r="I6" s="40"/>
      <c r="J6" s="33"/>
    </row>
    <row r="7" spans="1:10" ht="14.25" customHeight="1" thickBot="1">
      <c r="A7" s="33"/>
      <c r="B7" s="33"/>
      <c r="C7" s="36" t="s">
        <v>4</v>
      </c>
      <c r="D7" s="33"/>
      <c r="E7" s="33"/>
      <c r="F7" s="33"/>
      <c r="G7" s="33"/>
      <c r="H7" s="41">
        <f>EDATE(DATE(TS_First_Fin_Yr,DD_TS_Fin_Yr_End_Mth,1),-TS_Mths_In_Yr+1)</f>
        <v>43831</v>
      </c>
      <c r="I7" s="42"/>
      <c r="J7" s="33"/>
    </row>
    <row r="8" spans="1:10" ht="14.25" customHeight="1" thickBot="1">
      <c r="A8" s="33"/>
      <c r="B8" s="33"/>
      <c r="C8" s="36" t="s">
        <v>5</v>
      </c>
      <c r="D8" s="33"/>
      <c r="E8" s="33"/>
      <c r="F8" s="33"/>
      <c r="G8" s="33"/>
      <c r="H8" s="41">
        <f>EDATE(TS_Start_Date,5*TS_Mths_In_Yr)-1</f>
        <v>45657</v>
      </c>
      <c r="I8" s="42"/>
      <c r="J8" s="33"/>
    </row>
    <row r="9" spans="1:10" ht="14.25" customHeight="1" thickBot="1">
      <c r="A9" s="33"/>
      <c r="B9" s="33"/>
      <c r="C9" s="36" t="s">
        <v>6</v>
      </c>
      <c r="D9" s="33"/>
      <c r="E9" s="33"/>
      <c r="F9" s="33"/>
      <c r="G9" s="33"/>
      <c r="H9" s="43">
        <v>1000</v>
      </c>
      <c r="I9" s="44"/>
      <c r="J9" s="33"/>
    </row>
    <row r="10" spans="1:10" ht="14.25" customHeight="1" thickBot="1">
      <c r="A10" s="33"/>
      <c r="B10" s="33"/>
      <c r="C10" s="36" t="s">
        <v>65</v>
      </c>
      <c r="D10" s="33"/>
      <c r="E10" s="33"/>
      <c r="F10" s="33"/>
      <c r="G10" s="33"/>
      <c r="H10" s="45" t="s">
        <v>69</v>
      </c>
      <c r="I10" s="46"/>
      <c r="J10" s="33"/>
    </row>
    <row r="11" spans="1:10" ht="14.25" hidden="1" customHeight="1" thickBot="1">
      <c r="A11" s="33"/>
      <c r="B11" s="33"/>
      <c r="C11" s="36" t="s">
        <v>77</v>
      </c>
      <c r="D11" s="33"/>
      <c r="E11" s="33"/>
      <c r="F11" s="33"/>
      <c r="G11" s="33"/>
      <c r="H11" s="37" t="str">
        <f>TS_Currency_Inputs</f>
        <v>$</v>
      </c>
      <c r="I11" s="38"/>
      <c r="J11" s="33"/>
    </row>
    <row r="12" spans="1:10" ht="14.25" hidden="1" customHeight="1" thickBot="1">
      <c r="A12" s="33"/>
      <c r="B12" s="33"/>
      <c r="C12" s="36" t="s">
        <v>6</v>
      </c>
      <c r="D12" s="33"/>
      <c r="E12" s="33"/>
      <c r="F12" s="33"/>
      <c r="G12" s="33"/>
      <c r="H12" s="37" t="str">
        <f>INDEX(LU_TS_Denom,MATCH(Denom_Selected,LU_TS_Denom_Conv,0),1)</f>
        <v>$'000</v>
      </c>
      <c r="I12" s="38"/>
      <c r="J12" s="33"/>
    </row>
    <row r="13" spans="1:10" ht="14.25" hidden="1" customHeight="1" thickBot="1">
      <c r="A13" s="33"/>
      <c r="B13" s="33"/>
      <c r="C13" s="36" t="s">
        <v>7</v>
      </c>
      <c r="D13" s="33"/>
      <c r="E13" s="33"/>
      <c r="F13" s="33"/>
      <c r="G13" s="33"/>
      <c r="H13" s="47">
        <f>IFERROR(INDEX(LU_TS_Denom_Conv,MATCH(H12,LU_TS_Denom,0),1),1000)</f>
        <v>1000</v>
      </c>
      <c r="I13" s="48"/>
      <c r="J13" s="33"/>
    </row>
    <row r="14" spans="1:10" ht="14.25" hidden="1" customHeight="1" thickBot="1">
      <c r="A14" s="33"/>
      <c r="B14" s="33"/>
      <c r="C14" s="36" t="s">
        <v>64</v>
      </c>
      <c r="D14" s="33"/>
      <c r="E14" s="33"/>
      <c r="F14" s="33"/>
      <c r="G14" s="33"/>
      <c r="H14" s="49">
        <f>MATCH(H5,LU_TS_Mth_Names,0)</f>
        <v>12</v>
      </c>
      <c r="I14" s="50"/>
      <c r="J14" s="33"/>
    </row>
    <row r="15" spans="1:10" ht="10.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ht="10.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="32" customFormat="1" ht="10.5" hidden="1" customHeight="1"/>
    <row r="18" s="32" customFormat="1" ht="10.5" hidden="1" customHeight="1"/>
    <row r="19" s="32" customFormat="1" ht="10.5" hidden="1" customHeight="1"/>
    <row r="20" s="32" customFormat="1" ht="10.5" hidden="1" customHeight="1"/>
    <row r="21" s="32" customFormat="1" ht="10.5" hidden="1" customHeight="1"/>
    <row r="22" s="32" customFormat="1" ht="10.5" hidden="1" customHeight="1"/>
  </sheetData>
  <mergeCells count="10">
    <mergeCell ref="H9:I9"/>
    <mergeCell ref="H10:I10"/>
    <mergeCell ref="H5:I5"/>
    <mergeCell ref="H6:I6"/>
    <mergeCell ref="H14:I14"/>
    <mergeCell ref="H11:I11"/>
    <mergeCell ref="H12:I12"/>
    <mergeCell ref="H7:I7"/>
    <mergeCell ref="H8:I8"/>
    <mergeCell ref="H13:I13"/>
  </mergeCells>
  <dataValidations count="8">
    <dataValidation type="whole" showDropDown="1" showErrorMessage="1" errorTitle="Drop Down Box Cell Link" error="The value in a drop down box cell link must be a whole number within the control's lookup range rows." sqref="H14" xr:uid="{00000000-0002-0000-2400-000000000000}">
      <formula1>1</formula1>
      <formula2>ROWS(LU_TS_Mth_Names)</formula2>
    </dataValidation>
    <dataValidation type="list" allowBlank="1" showInputMessage="1" showErrorMessage="1" errorTitle="NOT ALLOWED" error="You may pick one from the list" promptTitle="FISCAL YEAR END" prompt="_x000a_When the fiscal year ends?" sqref="I5" xr:uid="{B914E6D8-DE06-4037-A19E-F78CFCC038E9}">
      <formula1>LU_TS_Mth_Names</formula1>
    </dataValidation>
    <dataValidation type="list" allowBlank="1" showInputMessage="1" showErrorMessage="1" errorTitle="NOT ALLOWED" error="You may pick one from the list" promptTitle="DENOMINATION" prompt="_x000a_Do you like to show the outputs denominated by thousands or millions?" sqref="H12:I12" xr:uid="{E8B6CF66-BD9B-4D5D-8C49-D10C50F78CAB}">
      <formula1>LU_TS_Denom</formula1>
    </dataValidation>
    <dataValidation allowBlank="1" showInputMessage="1" showErrorMessage="1" promptTitle="CURRENCY" prompt="_x000a_Insert the currency sign to be used across the model" sqref="H11:I11" xr:uid="{48C8F6DC-06EC-46C3-9126-CCE9D91E1AA5}"/>
    <dataValidation type="whole" allowBlank="1" showInputMessage="1" showErrorMessage="1" errorTitle="NOT ALLOWED" error="You may enter the model start year from 2000 to 2100" promptTitle="MODEL START YEAR" prompt="_x000a_What is the first year of the model?" sqref="I6" xr:uid="{37E41339-09D6-4CFA-A5E0-16748CEE94C8}">
      <formula1>2000</formula1>
      <formula2>2100</formula2>
    </dataValidation>
    <dataValidation type="list" allowBlank="1" showInputMessage="1" showErrorMessage="1" errorTitle="NOT ALLOWED" error="You may pick one from the list" promptTitle="FISCAL YEAR END" prompt="When the fiscal year ends?" sqref="H5" xr:uid="{C7F6D313-88C3-429F-AF20-9A12C703AAF6}">
      <formula1>LU_TS_Mth_Names</formula1>
    </dataValidation>
    <dataValidation type="whole" allowBlank="1" showInputMessage="1" showErrorMessage="1" errorTitle="NOT ALLOWED" error="You may enter the model start year from 2000 to 2100" promptTitle="MODEL START YEAR" prompt="What is the first year of the model?" sqref="H6" xr:uid="{353FD2A1-6C01-4830-B696-95ADF7081F89}">
      <formula1>2000</formula1>
      <formula2>2100</formula2>
    </dataValidation>
    <dataValidation type="list" allowBlank="1" showInputMessage="1" showErrorMessage="1" errorTitle="NOT ALLOWED" error="You may pick one from the list" promptTitle="DENOMINATION" prompt="Which is outputs denominator?" sqref="H9" xr:uid="{F6220C59-2B50-41FE-A266-1AE6E43D6FD6}">
      <formula1>LU_TS_Denom_Conv</formula1>
    </dataValidation>
  </dataValidations>
  <printOptions horizontalCentered="1"/>
  <pageMargins left="0.2" right="0.2" top="0.25" bottom="0.25" header="0" footer="0.25"/>
  <pageSetup paperSize="9" orientation="portrait" r:id="rId1"/>
  <headerFooter>
    <oddFooter>&amp;L&amp;12Built with finmodelslab.com template&amp;C&amp;12Time Series&amp;R&amp;12&amp;D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FFFF99"/>
    <pageSetUpPr autoPageBreaks="0" fitToPage="1"/>
  </sheetPr>
  <dimension ref="A1:AC42"/>
  <sheetViews>
    <sheetView showGridLines="0" tabSelected="1" zoomScaleNormal="100" workbookViewId="0">
      <pane ySplit="2" topLeftCell="A3" activePane="bottomLeft" state="frozen"/>
      <selection activeCell="J8" sqref="J8:BQ8"/>
      <selection pane="bottomLeft" activeCell="P1" sqref="P1"/>
    </sheetView>
  </sheetViews>
  <sheetFormatPr defaultColWidth="0" defaultRowHeight="10.5" customHeight="1"/>
  <cols>
    <col min="1" max="1" width="3.7109375" style="31" customWidth="1"/>
    <col min="2" max="9" width="5" customWidth="1"/>
    <col min="10" max="21" width="13.140625" customWidth="1"/>
    <col min="22" max="22" width="2.28515625" style="31" customWidth="1"/>
    <col min="23" max="23" width="2.42578125" style="31" customWidth="1"/>
    <col min="24" max="25" width="2.42578125" style="31" hidden="1"/>
    <col min="26" max="28" width="2.42578125" hidden="1"/>
    <col min="29" max="29" width="3.42578125" hidden="1"/>
    <col min="30" max="16384" width="2.42578125" hidden="1"/>
  </cols>
  <sheetData>
    <row r="1" spans="1:23" ht="20.399999999999999">
      <c r="A1" s="29"/>
      <c r="B1" s="20" t="s">
        <v>88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9"/>
      <c r="W1" s="30"/>
    </row>
    <row r="2" spans="1:23" ht="17.25" customHeight="1">
      <c r="A2" s="29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9"/>
      <c r="W2" s="30"/>
    </row>
    <row r="3" spans="1:23" ht="15">
      <c r="A3" s="29"/>
      <c r="B3" s="22" t="str">
        <f>"Financial Figures ("&amp;Denomination_Selected&amp;") and ROEE Ratio - "&amp;TimeSeries!H6</f>
        <v>Financial Figures ($'000) and ROEE Ratio - 2020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9"/>
      <c r="W3" s="30"/>
    </row>
    <row r="4" spans="1:23" ht="10.199999999999999">
      <c r="A4" s="29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9"/>
      <c r="W4" s="30"/>
    </row>
    <row r="5" spans="1:23" ht="10.199999999999999">
      <c r="A5" s="29"/>
      <c r="B5" s="23" t="s">
        <v>87</v>
      </c>
      <c r="C5" s="21"/>
      <c r="D5" s="21"/>
      <c r="E5" s="21"/>
      <c r="F5" s="21"/>
      <c r="G5" s="21"/>
      <c r="H5" s="21"/>
      <c r="I5" s="21"/>
      <c r="J5" s="24">
        <f>EOMONTH(TS_Start_Date,0)</f>
        <v>43861</v>
      </c>
      <c r="K5" s="24">
        <f>EDATE(J5+1,1)-1</f>
        <v>43890</v>
      </c>
      <c r="L5" s="24">
        <f>EDATE(K5+1,1)-1</f>
        <v>43921</v>
      </c>
      <c r="M5" s="24">
        <f>EDATE(L5+1,1)-1</f>
        <v>43951</v>
      </c>
      <c r="N5" s="24">
        <f t="shared" ref="N5:U5" si="0">EDATE(M5+1,1)-1</f>
        <v>43982</v>
      </c>
      <c r="O5" s="24">
        <f t="shared" si="0"/>
        <v>44012</v>
      </c>
      <c r="P5" s="24">
        <f t="shared" si="0"/>
        <v>44043</v>
      </c>
      <c r="Q5" s="24">
        <f t="shared" si="0"/>
        <v>44074</v>
      </c>
      <c r="R5" s="24">
        <f t="shared" si="0"/>
        <v>44104</v>
      </c>
      <c r="S5" s="24">
        <f t="shared" si="0"/>
        <v>44135</v>
      </c>
      <c r="T5" s="24">
        <f t="shared" si="0"/>
        <v>44165</v>
      </c>
      <c r="U5" s="24">
        <f t="shared" si="0"/>
        <v>44196</v>
      </c>
      <c r="V5" s="29"/>
      <c r="W5" s="30"/>
    </row>
    <row r="6" spans="1:23" ht="10.199999999999999">
      <c r="A6" s="29"/>
      <c r="B6" s="25" t="s">
        <v>80</v>
      </c>
      <c r="C6" s="21"/>
      <c r="D6" s="21"/>
      <c r="E6" s="21"/>
      <c r="F6" s="21"/>
      <c r="G6" s="21"/>
      <c r="H6" s="21"/>
      <c r="I6" s="21"/>
      <c r="J6" s="26">
        <v>13989</v>
      </c>
      <c r="K6" s="26">
        <v>14727</v>
      </c>
      <c r="L6" s="26">
        <v>16035</v>
      </c>
      <c r="M6" s="26">
        <v>16997</v>
      </c>
      <c r="N6" s="26">
        <v>17756</v>
      </c>
      <c r="O6" s="26">
        <v>19163</v>
      </c>
      <c r="P6" s="26">
        <v>20116</v>
      </c>
      <c r="Q6" s="26">
        <v>21651</v>
      </c>
      <c r="R6" s="26">
        <v>22939</v>
      </c>
      <c r="S6" s="26">
        <v>23743</v>
      </c>
      <c r="T6" s="26">
        <v>24759</v>
      </c>
      <c r="U6" s="26">
        <v>25872</v>
      </c>
      <c r="V6" s="29"/>
      <c r="W6" s="30"/>
    </row>
    <row r="7" spans="1:23" ht="10.5" customHeight="1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3" ht="10.199999999999999">
      <c r="B8" s="25" t="s">
        <v>82</v>
      </c>
      <c r="C8" s="21"/>
      <c r="D8" s="21"/>
      <c r="E8" s="21"/>
      <c r="F8" s="21"/>
      <c r="G8" s="21"/>
      <c r="H8" s="21"/>
      <c r="I8" s="21"/>
      <c r="J8" s="26">
        <v>1631</v>
      </c>
      <c r="K8" s="26">
        <v>1745.17</v>
      </c>
      <c r="L8" s="26">
        <v>1849.8802000000003</v>
      </c>
      <c r="M8" s="26">
        <v>1997.8706160000004</v>
      </c>
      <c r="N8" s="26">
        <v>2097.7641468000006</v>
      </c>
      <c r="O8" s="26">
        <v>2223.6299956080006</v>
      </c>
      <c r="P8" s="26">
        <v>2379.2840953005607</v>
      </c>
      <c r="Q8" s="26">
        <v>2522.0411410185943</v>
      </c>
      <c r="R8" s="26">
        <v>2698.5840208898962</v>
      </c>
      <c r="S8" s="26">
        <v>2887.4849023521888</v>
      </c>
      <c r="T8" s="26">
        <v>3031.8591474697982</v>
      </c>
      <c r="U8" s="26">
        <v>3304.72647074208</v>
      </c>
    </row>
    <row r="9" spans="1:23" ht="10.199999999999999">
      <c r="B9" s="25" t="s">
        <v>83</v>
      </c>
      <c r="C9" s="21"/>
      <c r="D9" s="21"/>
      <c r="E9" s="21"/>
      <c r="F9" s="21"/>
      <c r="G9" s="21"/>
      <c r="H9" s="21"/>
      <c r="I9" s="21"/>
      <c r="J9" s="26">
        <v>326.20000000000005</v>
      </c>
      <c r="K9" s="26">
        <v>229.8</v>
      </c>
      <c r="L9" s="26">
        <v>351</v>
      </c>
      <c r="M9" s="26">
        <v>286.40000000000003</v>
      </c>
      <c r="N9" s="26">
        <v>254</v>
      </c>
      <c r="O9" s="26">
        <v>378.6</v>
      </c>
      <c r="P9" s="26">
        <v>273.2</v>
      </c>
      <c r="Q9" s="26">
        <v>398.8</v>
      </c>
      <c r="R9" s="26">
        <v>377.40000000000003</v>
      </c>
      <c r="S9" s="26">
        <v>269.40000000000003</v>
      </c>
      <c r="T9" s="26">
        <v>312.20000000000005</v>
      </c>
      <c r="U9" s="26">
        <v>342.6</v>
      </c>
    </row>
    <row r="10" spans="1:23" ht="10.199999999999999">
      <c r="B10" s="25" t="s">
        <v>84</v>
      </c>
      <c r="C10" s="21"/>
      <c r="D10" s="21"/>
      <c r="E10" s="21"/>
      <c r="F10" s="21"/>
      <c r="G10" s="21"/>
      <c r="H10" s="21"/>
      <c r="I10" s="21"/>
      <c r="J10" s="26">
        <v>81.550000000000011</v>
      </c>
      <c r="K10" s="26">
        <v>57.45</v>
      </c>
      <c r="L10" s="26">
        <v>87.75</v>
      </c>
      <c r="M10" s="26">
        <v>71.600000000000009</v>
      </c>
      <c r="N10" s="26">
        <v>63.5</v>
      </c>
      <c r="O10" s="26">
        <v>94.65</v>
      </c>
      <c r="P10" s="26">
        <v>68.3</v>
      </c>
      <c r="Q10" s="26">
        <v>99.7</v>
      </c>
      <c r="R10" s="26">
        <v>94.350000000000009</v>
      </c>
      <c r="S10" s="26">
        <v>67.350000000000009</v>
      </c>
      <c r="T10" s="26">
        <v>78.050000000000011</v>
      </c>
      <c r="U10" s="26">
        <v>85.65</v>
      </c>
    </row>
    <row r="11" spans="1:23" ht="10.199999999999999">
      <c r="B11" s="25" t="s">
        <v>85</v>
      </c>
      <c r="C11" s="21"/>
      <c r="D11" s="21"/>
      <c r="E11" s="21"/>
      <c r="F11" s="21"/>
      <c r="G11" s="21"/>
      <c r="H11" s="21"/>
      <c r="I11" s="21"/>
      <c r="J11" s="26">
        <v>114.17000000000002</v>
      </c>
      <c r="K11" s="26">
        <v>80.430000000000007</v>
      </c>
      <c r="L11" s="26">
        <v>122.85000000000001</v>
      </c>
      <c r="M11" s="26">
        <v>100.24000000000001</v>
      </c>
      <c r="N11" s="26">
        <v>88.9</v>
      </c>
      <c r="O11" s="26">
        <v>132.51000000000002</v>
      </c>
      <c r="P11" s="26">
        <v>95.62</v>
      </c>
      <c r="Q11" s="26">
        <v>139.58000000000001</v>
      </c>
      <c r="R11" s="26">
        <v>132.09</v>
      </c>
      <c r="S11" s="26">
        <v>94.29</v>
      </c>
      <c r="T11" s="26">
        <v>109.27000000000001</v>
      </c>
      <c r="U11" s="26">
        <v>119.91000000000001</v>
      </c>
    </row>
    <row r="12" spans="1:23" ht="10.199999999999999">
      <c r="A12" s="29"/>
      <c r="B12" s="25" t="s">
        <v>86</v>
      </c>
      <c r="C12" s="21"/>
      <c r="D12" s="21"/>
      <c r="E12" s="21"/>
      <c r="F12" s="21"/>
      <c r="G12" s="21"/>
      <c r="H12" s="21"/>
      <c r="I12" s="21"/>
      <c r="J12" s="26">
        <f>SUM(J8:J11)</f>
        <v>2152.92</v>
      </c>
      <c r="K12" s="26">
        <f t="shared" ref="K12:U12" si="1">SUM(K8:K11)</f>
        <v>2112.85</v>
      </c>
      <c r="L12" s="26">
        <f t="shared" si="1"/>
        <v>2411.4802000000004</v>
      </c>
      <c r="M12" s="26">
        <f t="shared" si="1"/>
        <v>2456.1106159999999</v>
      </c>
      <c r="N12" s="26">
        <f t="shared" si="1"/>
        <v>2504.1641468000007</v>
      </c>
      <c r="O12" s="26">
        <f t="shared" si="1"/>
        <v>2829.3899956080008</v>
      </c>
      <c r="P12" s="26">
        <f t="shared" si="1"/>
        <v>2816.4040953005606</v>
      </c>
      <c r="Q12" s="26">
        <f t="shared" si="1"/>
        <v>3160.1211410185942</v>
      </c>
      <c r="R12" s="26">
        <f t="shared" si="1"/>
        <v>3302.4240208898964</v>
      </c>
      <c r="S12" s="26">
        <f t="shared" si="1"/>
        <v>3318.5249023521887</v>
      </c>
      <c r="T12" s="26">
        <f t="shared" si="1"/>
        <v>3531.3791474697987</v>
      </c>
      <c r="U12" s="26">
        <f t="shared" si="1"/>
        <v>3852.8864707420798</v>
      </c>
      <c r="V12" s="29"/>
      <c r="W12" s="30"/>
    </row>
    <row r="13" spans="1:23" ht="10.5" customHeight="1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3" ht="10.199999999999999">
      <c r="A14" s="29"/>
      <c r="B14" s="25" t="s">
        <v>78</v>
      </c>
      <c r="C14" s="21"/>
      <c r="D14" s="21"/>
      <c r="E14" s="21"/>
      <c r="F14" s="21"/>
      <c r="G14" s="21"/>
      <c r="H14" s="21"/>
      <c r="I14" s="21"/>
      <c r="J14" s="26">
        <v>2</v>
      </c>
      <c r="K14" s="26">
        <v>2</v>
      </c>
      <c r="L14" s="26">
        <v>3</v>
      </c>
      <c r="M14" s="26">
        <v>3</v>
      </c>
      <c r="N14" s="26">
        <v>2</v>
      </c>
      <c r="O14" s="26">
        <v>3</v>
      </c>
      <c r="P14" s="26">
        <v>2</v>
      </c>
      <c r="Q14" s="26">
        <v>4</v>
      </c>
      <c r="R14" s="26">
        <v>3</v>
      </c>
      <c r="S14" s="26">
        <v>3</v>
      </c>
      <c r="T14" s="26">
        <v>3</v>
      </c>
      <c r="U14" s="26">
        <v>3</v>
      </c>
      <c r="V14" s="29"/>
      <c r="W14" s="30"/>
    </row>
    <row r="15" spans="1:23" ht="10.5" customHeight="1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3" ht="10.199999999999999">
      <c r="A16" s="29"/>
      <c r="B16" s="25" t="s">
        <v>81</v>
      </c>
      <c r="C16" s="21"/>
      <c r="D16" s="21"/>
      <c r="E16" s="21"/>
      <c r="F16" s="21"/>
      <c r="G16" s="21"/>
      <c r="H16" s="21"/>
      <c r="I16" s="21"/>
      <c r="J16" s="28">
        <f t="shared" ref="J16:U16" si="2">IFERROR(J6/J12,0)</f>
        <v>6.4976868624937296</v>
      </c>
      <c r="K16" s="28">
        <f t="shared" si="2"/>
        <v>6.9702061196961456</v>
      </c>
      <c r="L16" s="28">
        <f t="shared" si="2"/>
        <v>6.6494429437985838</v>
      </c>
      <c r="M16" s="28">
        <f t="shared" si="2"/>
        <v>6.920290922271719</v>
      </c>
      <c r="N16" s="28">
        <f t="shared" si="2"/>
        <v>7.0905894977730917</v>
      </c>
      <c r="O16" s="28">
        <f t="shared" si="2"/>
        <v>6.7728379720527387</v>
      </c>
      <c r="P16" s="28">
        <f t="shared" si="2"/>
        <v>7.1424409705856728</v>
      </c>
      <c r="Q16" s="28">
        <f t="shared" si="2"/>
        <v>6.8513196278992288</v>
      </c>
      <c r="R16" s="28">
        <f t="shared" si="2"/>
        <v>6.9461098438288014</v>
      </c>
      <c r="S16" s="28">
        <f t="shared" si="2"/>
        <v>7.1546848972478196</v>
      </c>
      <c r="T16" s="28">
        <f t="shared" si="2"/>
        <v>7.0111418134582353</v>
      </c>
      <c r="U16" s="28">
        <f t="shared" si="2"/>
        <v>6.7149655709987632</v>
      </c>
      <c r="V16" s="29"/>
      <c r="W16" s="30"/>
    </row>
    <row r="17" spans="1:23" ht="10.199999999999999">
      <c r="A17" s="2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9"/>
      <c r="W17" s="30"/>
    </row>
    <row r="18" spans="1:23" ht="15">
      <c r="A18" s="29"/>
      <c r="B18" s="22" t="s">
        <v>79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30"/>
      <c r="W18" s="30"/>
    </row>
    <row r="19" spans="1:23" ht="10.199999999999999">
      <c r="A19" s="2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30"/>
      <c r="W19" s="30"/>
    </row>
    <row r="20" spans="1:23" ht="10.199999999999999">
      <c r="A20" s="2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0"/>
      <c r="W20" s="30"/>
    </row>
    <row r="21" spans="1:23" ht="10.199999999999999">
      <c r="A21" s="2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30"/>
      <c r="W21" s="30"/>
    </row>
    <row r="22" spans="1:23" ht="10.199999999999999">
      <c r="A22" s="2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9"/>
      <c r="W22" s="30"/>
    </row>
    <row r="23" spans="1:23" ht="10.199999999999999">
      <c r="A23" s="2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9"/>
      <c r="W23" s="30"/>
    </row>
    <row r="24" spans="1:23" ht="10.199999999999999">
      <c r="A24" s="2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9"/>
      <c r="W24" s="30"/>
    </row>
    <row r="25" spans="1:23" ht="10.199999999999999">
      <c r="A25" s="2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9"/>
      <c r="W25" s="30"/>
    </row>
    <row r="26" spans="1:23" ht="10.199999999999999">
      <c r="A26" s="2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9"/>
      <c r="W26" s="30"/>
    </row>
    <row r="27" spans="1:23" ht="10.199999999999999">
      <c r="A27" s="29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9"/>
      <c r="W27" s="30"/>
    </row>
    <row r="28" spans="1:23" ht="10.199999999999999">
      <c r="A28" s="2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9"/>
      <c r="W28" s="30"/>
    </row>
    <row r="29" spans="1:23" ht="10.199999999999999">
      <c r="A29" s="2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9"/>
      <c r="W29" s="30"/>
    </row>
    <row r="30" spans="1:23" ht="10.199999999999999">
      <c r="A30" s="2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9"/>
      <c r="W30" s="30"/>
    </row>
    <row r="31" spans="1:23" ht="10.199999999999999">
      <c r="A31" s="2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9"/>
      <c r="W31" s="30"/>
    </row>
    <row r="32" spans="1:23" ht="10.199999999999999">
      <c r="A32" s="2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9"/>
      <c r="W32" s="30"/>
    </row>
    <row r="33" spans="1:23" ht="10.199999999999999">
      <c r="A33" s="2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9"/>
      <c r="W33" s="30"/>
    </row>
    <row r="34" spans="1:23" ht="10.199999999999999">
      <c r="A34" s="29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9"/>
      <c r="W34" s="30"/>
    </row>
    <row r="35" spans="1:23" ht="10.199999999999999">
      <c r="A35" s="2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9"/>
      <c r="W35" s="30"/>
    </row>
    <row r="36" spans="1:23" ht="10.199999999999999">
      <c r="A36" s="2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9"/>
      <c r="W36" s="30"/>
    </row>
    <row r="37" spans="1:23" ht="10.199999999999999">
      <c r="A37" s="2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9"/>
      <c r="W37" s="30"/>
    </row>
    <row r="38" spans="1:23" ht="10.199999999999999">
      <c r="A38" s="29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9"/>
      <c r="W38" s="30"/>
    </row>
    <row r="39" spans="1:23" s="31" customFormat="1" ht="10.19999999999999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30"/>
    </row>
    <row r="40" spans="1:23" s="31" customFormat="1" ht="10.5" customHeight="1"/>
    <row r="41" spans="1:23" s="31" customFormat="1" ht="10.5" customHeight="1"/>
    <row r="42" spans="1:23" s="31" customFormat="1" ht="10.5" customHeight="1"/>
  </sheetData>
  <mergeCells count="2">
    <mergeCell ref="B3:U3"/>
    <mergeCell ref="B18:U18"/>
  </mergeCells>
  <pageMargins left="0.2" right="0.2" top="0.25" bottom="0.25" header="0" footer="0.25"/>
  <pageSetup paperSize="9" scale="92" orientation="landscape" r:id="rId1"/>
  <headerFooter>
    <oddFooter>&amp;L&amp;12Built with finmodelslab.com template&amp;C&amp;12ROEE Ratio&amp;R&amp;12&amp;D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9">
    <tabColor theme="1"/>
    <pageSetUpPr autoPageBreaks="0"/>
  </sheetPr>
  <dimension ref="A1:F111"/>
  <sheetViews>
    <sheetView showGridLines="0" zoomScale="145" zoomScaleNormal="145" workbookViewId="0">
      <pane xSplit="1" ySplit="4" topLeftCell="B66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28515625" defaultRowHeight="10.5" customHeight="1"/>
  <cols>
    <col min="1" max="3" width="3.7109375" customWidth="1"/>
    <col min="4" max="4" width="35.7109375" customWidth="1"/>
    <col min="5" max="5" width="3.7109375" customWidth="1"/>
    <col min="6" max="6" width="35.7109375" customWidth="1"/>
    <col min="7" max="7" width="9.28515625" customWidth="1"/>
  </cols>
  <sheetData>
    <row r="1" spans="1:6" ht="17.399999999999999">
      <c r="A1" s="7"/>
      <c r="B1" s="8" t="s">
        <v>1</v>
      </c>
      <c r="C1" s="7"/>
      <c r="D1" s="7"/>
      <c r="E1" s="7"/>
      <c r="F1" s="7"/>
    </row>
    <row r="2" spans="1:6" ht="15">
      <c r="A2" s="7"/>
      <c r="B2" s="9" t="e">
        <f>Model_Name</f>
        <v>#REF!</v>
      </c>
      <c r="C2" s="7"/>
      <c r="D2" s="7"/>
      <c r="E2" s="7"/>
      <c r="F2" s="7"/>
    </row>
    <row r="3" spans="1:6" ht="10.199999999999999">
      <c r="A3" s="7"/>
      <c r="B3" s="10" t="s">
        <v>0</v>
      </c>
      <c r="C3" s="19"/>
      <c r="D3" s="19"/>
      <c r="E3" s="7"/>
      <c r="F3" s="7"/>
    </row>
    <row r="4" spans="1:6" ht="10.199999999999999">
      <c r="E4" s="7"/>
      <c r="F4" s="7"/>
    </row>
    <row r="5" spans="1:6" ht="10.5" customHeight="1">
      <c r="A5" s="7"/>
      <c r="B5" s="7"/>
      <c r="C5" s="7"/>
      <c r="D5" s="7"/>
      <c r="E5" s="7"/>
      <c r="F5" s="7"/>
    </row>
    <row r="6" spans="1:6" ht="13.2">
      <c r="A6" s="3"/>
      <c r="B6" s="4" t="s">
        <v>8</v>
      </c>
      <c r="C6" s="3"/>
      <c r="D6" s="3"/>
      <c r="E6" s="3"/>
      <c r="F6" s="3"/>
    </row>
    <row r="7" spans="1:6" ht="10.5" customHeight="1">
      <c r="A7" s="3"/>
      <c r="B7" s="3"/>
      <c r="C7" s="3"/>
      <c r="D7" s="3"/>
      <c r="E7" s="3"/>
      <c r="F7" s="3"/>
    </row>
    <row r="8" spans="1:6" ht="11.4">
      <c r="A8" s="3"/>
      <c r="B8" s="3"/>
      <c r="C8" s="5" t="s">
        <v>9</v>
      </c>
      <c r="D8" s="3"/>
      <c r="E8" s="3"/>
      <c r="F8" s="5" t="s">
        <v>2</v>
      </c>
    </row>
    <row r="9" spans="1:6" ht="10.5" customHeight="1">
      <c r="A9" s="3"/>
      <c r="B9" s="3"/>
      <c r="C9" s="3"/>
      <c r="D9" s="3"/>
      <c r="E9" s="3"/>
      <c r="F9" s="3"/>
    </row>
    <row r="10" spans="1:6" ht="10.199999999999999">
      <c r="A10" s="3"/>
      <c r="B10" s="3"/>
      <c r="C10" s="3"/>
      <c r="D10" s="11" t="s">
        <v>10</v>
      </c>
      <c r="E10" s="3"/>
      <c r="F10" s="6" t="s">
        <v>11</v>
      </c>
    </row>
    <row r="11" spans="1:6" ht="10.199999999999999">
      <c r="A11" s="3"/>
      <c r="B11" s="3"/>
      <c r="C11" s="3"/>
      <c r="D11" s="12">
        <f>ROWS(D$11:D11)</f>
        <v>1</v>
      </c>
      <c r="E11" s="3"/>
      <c r="F11" s="13" t="s">
        <v>17</v>
      </c>
    </row>
    <row r="12" spans="1:6" ht="10.199999999999999">
      <c r="A12" s="3"/>
      <c r="B12" s="3"/>
      <c r="C12" s="3"/>
      <c r="D12" s="12">
        <f>ROWS(D$11:D12)</f>
        <v>2</v>
      </c>
      <c r="E12" s="3"/>
      <c r="F12" s="13" t="s">
        <v>17</v>
      </c>
    </row>
    <row r="13" spans="1:6" ht="10.199999999999999">
      <c r="A13" s="3"/>
      <c r="B13" s="3"/>
      <c r="C13" s="3"/>
      <c r="D13" s="12">
        <f>ROWS(D$11:D13)</f>
        <v>3</v>
      </c>
      <c r="E13" s="3"/>
      <c r="F13" s="13" t="s">
        <v>17</v>
      </c>
    </row>
    <row r="14" spans="1:6" ht="10.199999999999999">
      <c r="A14" s="3"/>
      <c r="B14" s="3"/>
      <c r="C14" s="3"/>
      <c r="D14" s="12">
        <f>ROWS(D$11:D14)</f>
        <v>4</v>
      </c>
      <c r="E14" s="3"/>
      <c r="F14" s="13" t="s">
        <v>17</v>
      </c>
    </row>
    <row r="15" spans="1:6" ht="10.199999999999999">
      <c r="A15" s="3"/>
      <c r="B15" s="3"/>
      <c r="C15" s="3"/>
      <c r="D15" s="12">
        <f>ROWS(D$11:D15)</f>
        <v>5</v>
      </c>
      <c r="E15" s="3"/>
      <c r="F15" s="13" t="s">
        <v>17</v>
      </c>
    </row>
    <row r="16" spans="1:6" ht="10.199999999999999">
      <c r="A16" s="3"/>
      <c r="B16" s="3"/>
      <c r="C16" s="3"/>
      <c r="D16" s="12">
        <f>ROWS(D$11:D16)</f>
        <v>6</v>
      </c>
      <c r="E16" s="3"/>
      <c r="F16" s="13" t="s">
        <v>17</v>
      </c>
    </row>
    <row r="17" spans="1:6" ht="10.199999999999999">
      <c r="A17" s="3"/>
      <c r="B17" s="3"/>
      <c r="C17" s="3"/>
      <c r="D17" s="12">
        <f>ROWS(D$11:D17)</f>
        <v>7</v>
      </c>
      <c r="E17" s="3"/>
      <c r="F17" s="13" t="s">
        <v>17</v>
      </c>
    </row>
    <row r="18" spans="1:6" ht="10.199999999999999">
      <c r="A18" s="3"/>
      <c r="B18" s="3"/>
      <c r="C18" s="3"/>
      <c r="D18" s="12">
        <f>ROWS(D$11:D18)</f>
        <v>8</v>
      </c>
      <c r="E18" s="3"/>
      <c r="F18" s="13" t="s">
        <v>17</v>
      </c>
    </row>
    <row r="19" spans="1:6" ht="10.199999999999999">
      <c r="A19" s="3"/>
      <c r="B19" s="3"/>
      <c r="C19" s="3"/>
      <c r="D19" s="12">
        <f>ROWS(D$11:D19)</f>
        <v>9</v>
      </c>
      <c r="E19" s="3"/>
      <c r="F19" s="13" t="s">
        <v>17</v>
      </c>
    </row>
    <row r="20" spans="1:6" ht="10.199999999999999">
      <c r="A20" s="3"/>
      <c r="B20" s="3"/>
      <c r="C20" s="3"/>
      <c r="D20" s="12">
        <f>ROWS(D$11:D20)</f>
        <v>10</v>
      </c>
      <c r="E20" s="3"/>
      <c r="F20" s="13" t="s">
        <v>17</v>
      </c>
    </row>
    <row r="21" spans="1:6" ht="10.199999999999999">
      <c r="A21" s="3"/>
      <c r="B21" s="3"/>
      <c r="C21" s="3"/>
      <c r="D21" s="12">
        <f>ROWS(D$11:D21)</f>
        <v>11</v>
      </c>
      <c r="E21" s="3"/>
      <c r="F21" s="13" t="s">
        <v>17</v>
      </c>
    </row>
    <row r="22" spans="1:6" ht="10.199999999999999">
      <c r="A22" s="3"/>
      <c r="B22" s="3"/>
      <c r="C22" s="3"/>
      <c r="D22" s="12">
        <f>ROWS(D$11:D22)</f>
        <v>12</v>
      </c>
      <c r="E22" s="3"/>
      <c r="F22" s="13" t="s">
        <v>17</v>
      </c>
    </row>
    <row r="23" spans="1:6" ht="10.199999999999999">
      <c r="A23" s="3"/>
      <c r="B23" s="3"/>
      <c r="C23" s="3"/>
      <c r="D23" s="12">
        <f>ROWS(D$11:D23)</f>
        <v>13</v>
      </c>
      <c r="E23" s="3"/>
      <c r="F23" s="13" t="s">
        <v>17</v>
      </c>
    </row>
    <row r="24" spans="1:6" ht="10.199999999999999">
      <c r="A24" s="3"/>
      <c r="B24" s="3"/>
      <c r="C24" s="3"/>
      <c r="D24" s="12">
        <f>ROWS(D$11:D24)</f>
        <v>14</v>
      </c>
      <c r="E24" s="3"/>
      <c r="F24" s="13" t="s">
        <v>17</v>
      </c>
    </row>
    <row r="25" spans="1:6" ht="10.199999999999999">
      <c r="A25" s="3"/>
      <c r="B25" s="3"/>
      <c r="C25" s="3"/>
      <c r="D25" s="12">
        <f>ROWS(D$11:D25)</f>
        <v>15</v>
      </c>
      <c r="E25" s="3"/>
      <c r="F25" s="13" t="s">
        <v>17</v>
      </c>
    </row>
    <row r="26" spans="1:6" ht="10.199999999999999">
      <c r="A26" s="3"/>
      <c r="B26" s="3"/>
      <c r="C26" s="3"/>
      <c r="D26" s="12">
        <f>ROWS(D$11:D26)</f>
        <v>16</v>
      </c>
      <c r="E26" s="3"/>
      <c r="F26" s="13" t="s">
        <v>17</v>
      </c>
    </row>
    <row r="27" spans="1:6" ht="10.199999999999999">
      <c r="A27" s="3"/>
      <c r="B27" s="3"/>
      <c r="C27" s="3"/>
      <c r="D27" s="12">
        <f>ROWS(D$11:D27)</f>
        <v>17</v>
      </c>
      <c r="E27" s="3"/>
      <c r="F27" s="13" t="s">
        <v>17</v>
      </c>
    </row>
    <row r="28" spans="1:6" ht="10.199999999999999">
      <c r="A28" s="3"/>
      <c r="B28" s="3"/>
      <c r="C28" s="3"/>
      <c r="D28" s="12">
        <f>ROWS(D$11:D28)</f>
        <v>18</v>
      </c>
      <c r="E28" s="3"/>
      <c r="F28" s="13" t="s">
        <v>17</v>
      </c>
    </row>
    <row r="29" spans="1:6" ht="10.199999999999999">
      <c r="A29" s="3"/>
      <c r="B29" s="3"/>
      <c r="C29" s="3"/>
      <c r="D29" s="12">
        <f>ROWS(D$11:D29)</f>
        <v>19</v>
      </c>
      <c r="E29" s="3"/>
      <c r="F29" s="13" t="s">
        <v>17</v>
      </c>
    </row>
    <row r="30" spans="1:6" ht="10.199999999999999">
      <c r="A30" s="3"/>
      <c r="B30" s="3"/>
      <c r="C30" s="3"/>
      <c r="D30" s="12">
        <f>ROWS(D$11:D30)</f>
        <v>20</v>
      </c>
      <c r="E30" s="3"/>
      <c r="F30" s="13" t="s">
        <v>17</v>
      </c>
    </row>
    <row r="31" spans="1:6" ht="10.199999999999999">
      <c r="A31" s="3"/>
      <c r="B31" s="3"/>
      <c r="C31" s="3"/>
      <c r="D31" s="12">
        <f>ROWS(D$11:D31)</f>
        <v>21</v>
      </c>
      <c r="E31" s="3"/>
      <c r="F31" s="13" t="s">
        <v>17</v>
      </c>
    </row>
    <row r="32" spans="1:6" ht="10.199999999999999">
      <c r="A32" s="3"/>
      <c r="B32" s="3"/>
      <c r="C32" s="3"/>
      <c r="D32" s="12">
        <f>ROWS(D$11:D32)</f>
        <v>22</v>
      </c>
      <c r="E32" s="3"/>
      <c r="F32" s="13" t="s">
        <v>17</v>
      </c>
    </row>
    <row r="33" spans="1:6" ht="10.199999999999999">
      <c r="A33" s="3"/>
      <c r="B33" s="3"/>
      <c r="C33" s="3"/>
      <c r="D33" s="12">
        <f>ROWS(D$11:D33)</f>
        <v>23</v>
      </c>
      <c r="E33" s="3"/>
      <c r="F33" s="13" t="s">
        <v>17</v>
      </c>
    </row>
    <row r="34" spans="1:6" ht="10.199999999999999">
      <c r="A34" s="3"/>
      <c r="B34" s="3"/>
      <c r="C34" s="3"/>
      <c r="D34" s="12">
        <f>ROWS(D$11:D34)</f>
        <v>24</v>
      </c>
      <c r="E34" s="3"/>
      <c r="F34" s="13" t="s">
        <v>17</v>
      </c>
    </row>
    <row r="35" spans="1:6" ht="10.199999999999999">
      <c r="A35" s="3"/>
      <c r="B35" s="3"/>
      <c r="C35" s="3"/>
      <c r="D35" s="12">
        <f>ROWS(D$11:D35)</f>
        <v>25</v>
      </c>
      <c r="E35" s="3"/>
      <c r="F35" s="13" t="s">
        <v>17</v>
      </c>
    </row>
    <row r="36" spans="1:6" ht="10.199999999999999">
      <c r="A36" s="3"/>
      <c r="B36" s="3"/>
      <c r="C36" s="3"/>
      <c r="D36" s="12">
        <f>ROWS(D$11:D36)</f>
        <v>26</v>
      </c>
      <c r="E36" s="3"/>
      <c r="F36" s="13" t="s">
        <v>17</v>
      </c>
    </row>
    <row r="37" spans="1:6" ht="10.199999999999999">
      <c r="A37" s="3"/>
      <c r="B37" s="3"/>
      <c r="C37" s="3"/>
      <c r="D37" s="12">
        <f>ROWS(D$11:D37)</f>
        <v>27</v>
      </c>
      <c r="E37" s="3"/>
      <c r="F37" s="13" t="s">
        <v>17</v>
      </c>
    </row>
    <row r="38" spans="1:6" ht="10.199999999999999">
      <c r="A38" s="3"/>
      <c r="B38" s="3"/>
      <c r="C38" s="3"/>
      <c r="D38" s="12">
        <f>ROWS(D$11:D38)</f>
        <v>28</v>
      </c>
      <c r="E38" s="3"/>
      <c r="F38" s="13" t="s">
        <v>17</v>
      </c>
    </row>
    <row r="39" spans="1:6" ht="10.199999999999999">
      <c r="A39" s="3"/>
      <c r="B39" s="3"/>
      <c r="C39" s="3"/>
      <c r="D39" s="12">
        <f>ROWS(D$11:D39)</f>
        <v>29</v>
      </c>
      <c r="E39" s="3"/>
      <c r="F39" s="13" t="s">
        <v>17</v>
      </c>
    </row>
    <row r="40" spans="1:6" ht="10.199999999999999">
      <c r="A40" s="3"/>
      <c r="B40" s="3"/>
      <c r="C40" s="3"/>
      <c r="D40" s="12">
        <f>ROWS(D$11:D40)</f>
        <v>30</v>
      </c>
      <c r="E40" s="3"/>
      <c r="F40" s="13" t="s">
        <v>17</v>
      </c>
    </row>
    <row r="41" spans="1:6" ht="10.199999999999999">
      <c r="A41" s="3"/>
      <c r="B41" s="3"/>
      <c r="C41" s="3"/>
      <c r="D41" s="12">
        <f>ROWS(D$11:D41)</f>
        <v>31</v>
      </c>
      <c r="E41" s="3"/>
      <c r="F41" s="13" t="s">
        <v>17</v>
      </c>
    </row>
    <row r="42" spans="1:6" ht="10.5" customHeight="1">
      <c r="A42" s="3"/>
      <c r="B42" s="3"/>
      <c r="C42" s="3"/>
      <c r="D42" s="3"/>
      <c r="E42" s="3"/>
      <c r="F42" s="3"/>
    </row>
    <row r="43" spans="1:6" ht="11.4">
      <c r="A43" s="3"/>
      <c r="B43" s="3"/>
      <c r="C43" s="5" t="s">
        <v>12</v>
      </c>
      <c r="D43" s="3"/>
      <c r="E43" s="3"/>
      <c r="F43" s="5" t="s">
        <v>2</v>
      </c>
    </row>
    <row r="44" spans="1:6" ht="10.5" customHeight="1">
      <c r="A44" s="3"/>
      <c r="B44" s="3"/>
      <c r="C44" s="3"/>
      <c r="D44" s="3"/>
      <c r="E44" s="3"/>
      <c r="F44" s="3"/>
    </row>
    <row r="45" spans="1:6" ht="10.199999999999999">
      <c r="A45" s="3"/>
      <c r="B45" s="3"/>
      <c r="C45" s="3"/>
      <c r="D45" s="11" t="s">
        <v>13</v>
      </c>
      <c r="E45" s="3"/>
      <c r="F45" s="6" t="s">
        <v>14</v>
      </c>
    </row>
    <row r="46" spans="1:6" ht="10.199999999999999">
      <c r="A46" s="3"/>
      <c r="B46" s="3"/>
      <c r="C46" s="3"/>
      <c r="D46" s="12" t="str">
        <f>TEXT(DATE(1,ROWS(D$46:D46),1),"mmmm")</f>
        <v>January</v>
      </c>
      <c r="E46" s="3"/>
      <c r="F46" s="13" t="s">
        <v>17</v>
      </c>
    </row>
    <row r="47" spans="1:6" ht="10.199999999999999">
      <c r="A47" s="3"/>
      <c r="B47" s="3"/>
      <c r="C47" s="3"/>
      <c r="D47" s="12" t="str">
        <f>TEXT(DATE(1,ROWS(D$46:D47),1),"mmmm")</f>
        <v>February</v>
      </c>
      <c r="E47" s="3"/>
      <c r="F47" s="13" t="s">
        <v>17</v>
      </c>
    </row>
    <row r="48" spans="1:6" ht="10.199999999999999">
      <c r="A48" s="3"/>
      <c r="B48" s="3"/>
      <c r="C48" s="3"/>
      <c r="D48" s="12" t="str">
        <f>TEXT(DATE(1,ROWS(D$46:D48),1),"mmmm")</f>
        <v>March</v>
      </c>
      <c r="E48" s="3"/>
      <c r="F48" s="13" t="s">
        <v>17</v>
      </c>
    </row>
    <row r="49" spans="1:6" ht="10.199999999999999">
      <c r="A49" s="3"/>
      <c r="B49" s="3"/>
      <c r="C49" s="3"/>
      <c r="D49" s="12" t="str">
        <f>TEXT(DATE(1,ROWS(D$46:D49),1),"mmmm")</f>
        <v>April</v>
      </c>
      <c r="E49" s="3"/>
      <c r="F49" s="13" t="s">
        <v>17</v>
      </c>
    </row>
    <row r="50" spans="1:6" ht="10.199999999999999">
      <c r="A50" s="3"/>
      <c r="B50" s="3"/>
      <c r="C50" s="3"/>
      <c r="D50" s="12" t="str">
        <f>TEXT(DATE(1,ROWS(D$46:D50),1),"mmmm")</f>
        <v>May</v>
      </c>
      <c r="E50" s="3"/>
      <c r="F50" s="13" t="s">
        <v>17</v>
      </c>
    </row>
    <row r="51" spans="1:6" ht="10.199999999999999">
      <c r="A51" s="3"/>
      <c r="B51" s="3"/>
      <c r="C51" s="3"/>
      <c r="D51" s="12" t="str">
        <f>TEXT(DATE(1,ROWS(D$46:D51),1),"mmmm")</f>
        <v>June</v>
      </c>
      <c r="E51" s="3"/>
      <c r="F51" s="13" t="s">
        <v>17</v>
      </c>
    </row>
    <row r="52" spans="1:6" ht="10.199999999999999">
      <c r="A52" s="3"/>
      <c r="B52" s="3"/>
      <c r="C52" s="3"/>
      <c r="D52" s="12" t="str">
        <f>TEXT(DATE(1,ROWS(D$46:D52),1),"mmmm")</f>
        <v>July</v>
      </c>
      <c r="E52" s="3"/>
      <c r="F52" s="13" t="s">
        <v>17</v>
      </c>
    </row>
    <row r="53" spans="1:6" ht="10.199999999999999">
      <c r="A53" s="3"/>
      <c r="B53" s="3"/>
      <c r="C53" s="3"/>
      <c r="D53" s="12" t="str">
        <f>TEXT(DATE(1,ROWS(D$46:D53),1),"mmmm")</f>
        <v>August</v>
      </c>
      <c r="E53" s="3"/>
      <c r="F53" s="13" t="s">
        <v>17</v>
      </c>
    </row>
    <row r="54" spans="1:6" ht="10.199999999999999">
      <c r="A54" s="3"/>
      <c r="B54" s="3"/>
      <c r="C54" s="3"/>
      <c r="D54" s="12" t="str">
        <f>TEXT(DATE(1,ROWS(D$46:D54),1),"mmmm")</f>
        <v>September</v>
      </c>
      <c r="E54" s="3"/>
      <c r="F54" s="13" t="s">
        <v>17</v>
      </c>
    </row>
    <row r="55" spans="1:6" ht="10.199999999999999">
      <c r="A55" s="3"/>
      <c r="B55" s="3"/>
      <c r="C55" s="3"/>
      <c r="D55" s="12" t="str">
        <f>TEXT(DATE(1,ROWS(D$46:D55),1),"mmmm")</f>
        <v>October</v>
      </c>
      <c r="E55" s="3"/>
      <c r="F55" s="13" t="s">
        <v>17</v>
      </c>
    </row>
    <row r="56" spans="1:6" ht="10.199999999999999">
      <c r="A56" s="3"/>
      <c r="B56" s="3"/>
      <c r="C56" s="3"/>
      <c r="D56" s="12" t="str">
        <f>TEXT(DATE(1,ROWS(D$46:D56),1),"mmmm")</f>
        <v>November</v>
      </c>
      <c r="E56" s="3"/>
      <c r="F56" s="13" t="s">
        <v>17</v>
      </c>
    </row>
    <row r="57" spans="1:6" ht="10.199999999999999">
      <c r="A57" s="3"/>
      <c r="B57" s="3"/>
      <c r="C57" s="3"/>
      <c r="D57" s="12" t="str">
        <f>TEXT(DATE(1,ROWS(D$46:D57),1),"mmmm")</f>
        <v>December</v>
      </c>
      <c r="E57" s="3"/>
      <c r="F57" s="13" t="s">
        <v>17</v>
      </c>
    </row>
    <row r="58" spans="1:6" ht="10.5" customHeight="1">
      <c r="A58" s="3"/>
      <c r="B58" s="3"/>
      <c r="C58" s="3"/>
      <c r="D58" s="3"/>
      <c r="E58" s="3"/>
      <c r="F58" s="3"/>
    </row>
    <row r="59" spans="1:6" ht="11.4">
      <c r="A59" s="3"/>
      <c r="B59" s="3"/>
      <c r="C59" s="5" t="s">
        <v>15</v>
      </c>
      <c r="D59" s="3"/>
      <c r="E59" s="3"/>
      <c r="F59" s="3"/>
    </row>
    <row r="60" spans="1:6" ht="10.5" customHeight="1">
      <c r="A60" s="3"/>
      <c r="B60" s="3"/>
      <c r="C60" s="3"/>
      <c r="D60" s="3"/>
      <c r="E60" s="3"/>
      <c r="F60" s="3"/>
    </row>
    <row r="61" spans="1:6" ht="10.199999999999999">
      <c r="A61" s="3"/>
      <c r="B61" s="3"/>
      <c r="C61" s="3"/>
      <c r="D61" s="11" t="s">
        <v>16</v>
      </c>
      <c r="E61" s="3"/>
      <c r="F61" s="13" t="s">
        <v>17</v>
      </c>
    </row>
    <row r="62" spans="1:6" ht="10.199999999999999">
      <c r="A62" s="3"/>
      <c r="B62" s="3"/>
      <c r="C62" s="3"/>
      <c r="D62" s="12">
        <v>60</v>
      </c>
      <c r="E62" s="3"/>
      <c r="F62" s="6" t="s">
        <v>23</v>
      </c>
    </row>
    <row r="63" spans="1:6" ht="10.199999999999999">
      <c r="A63" s="3"/>
      <c r="B63" s="3"/>
      <c r="C63" s="3"/>
      <c r="D63" s="12">
        <v>60</v>
      </c>
      <c r="E63" s="3"/>
      <c r="F63" s="6" t="s">
        <v>24</v>
      </c>
    </row>
    <row r="64" spans="1:6" ht="10.199999999999999">
      <c r="A64" s="3"/>
      <c r="B64" s="3"/>
      <c r="C64" s="3"/>
      <c r="D64" s="12">
        <v>24</v>
      </c>
      <c r="E64" s="3"/>
      <c r="F64" s="6" t="s">
        <v>25</v>
      </c>
    </row>
    <row r="65" spans="1:6" ht="10.199999999999999">
      <c r="A65" s="3"/>
      <c r="B65" s="3"/>
      <c r="C65" s="3"/>
      <c r="D65" s="12">
        <v>7</v>
      </c>
      <c r="E65" s="3"/>
      <c r="F65" s="6" t="s">
        <v>26</v>
      </c>
    </row>
    <row r="66" spans="1:6" ht="10.199999999999999">
      <c r="A66" s="3"/>
      <c r="B66" s="3"/>
      <c r="C66" s="3"/>
      <c r="D66" s="12">
        <v>3</v>
      </c>
      <c r="E66" s="3"/>
      <c r="F66" s="6" t="s">
        <v>27</v>
      </c>
    </row>
    <row r="67" spans="1:6" ht="10.199999999999999">
      <c r="A67" s="3"/>
      <c r="B67" s="3"/>
      <c r="C67" s="3"/>
      <c r="D67" s="12">
        <v>6</v>
      </c>
      <c r="E67" s="3"/>
      <c r="F67" s="6" t="s">
        <v>28</v>
      </c>
    </row>
    <row r="68" spans="1:6" ht="10.199999999999999">
      <c r="A68" s="3"/>
      <c r="B68" s="3"/>
      <c r="C68" s="3"/>
      <c r="D68" s="12">
        <v>12</v>
      </c>
      <c r="E68" s="3"/>
      <c r="F68" s="6" t="s">
        <v>29</v>
      </c>
    </row>
    <row r="69" spans="1:6" ht="10.199999999999999">
      <c r="A69" s="3"/>
      <c r="B69" s="3"/>
      <c r="C69" s="3"/>
      <c r="D69" s="12">
        <v>2</v>
      </c>
      <c r="E69" s="3"/>
      <c r="F69" s="6" t="s">
        <v>30</v>
      </c>
    </row>
    <row r="70" spans="1:6" ht="10.199999999999999">
      <c r="A70" s="3"/>
      <c r="B70" s="3"/>
      <c r="C70" s="3"/>
      <c r="D70" s="12">
        <v>4</v>
      </c>
      <c r="E70" s="3"/>
      <c r="F70" s="6" t="s">
        <v>31</v>
      </c>
    </row>
    <row r="71" spans="1:6" ht="10.199999999999999">
      <c r="A71" s="3"/>
      <c r="B71" s="3"/>
      <c r="C71" s="3"/>
      <c r="D71" s="12">
        <v>2</v>
      </c>
      <c r="E71" s="3"/>
      <c r="F71" s="6" t="s">
        <v>32</v>
      </c>
    </row>
    <row r="72" spans="1:6" ht="10.5" customHeight="1">
      <c r="A72" s="3"/>
      <c r="B72" s="3"/>
      <c r="C72" s="3"/>
      <c r="D72" s="3"/>
      <c r="E72" s="3"/>
      <c r="F72" s="3"/>
    </row>
    <row r="73" spans="1:6" ht="11.4">
      <c r="A73" s="3"/>
      <c r="B73" s="3"/>
      <c r="C73" s="5" t="s">
        <v>18</v>
      </c>
      <c r="D73" s="3"/>
      <c r="E73" s="3"/>
      <c r="F73" s="5" t="s">
        <v>2</v>
      </c>
    </row>
    <row r="74" spans="1:6" ht="10.5" customHeight="1">
      <c r="A74" s="3"/>
      <c r="B74" s="3"/>
      <c r="C74" s="3"/>
      <c r="D74" s="3"/>
      <c r="E74" s="3"/>
      <c r="F74" s="3"/>
    </row>
    <row r="75" spans="1:6" ht="10.199999999999999">
      <c r="A75" s="3"/>
      <c r="B75" s="3"/>
      <c r="C75" s="3"/>
      <c r="D75" s="11" t="s">
        <v>6</v>
      </c>
      <c r="E75" s="3"/>
      <c r="F75" s="6" t="s">
        <v>19</v>
      </c>
    </row>
    <row r="76" spans="1:6" ht="10.199999999999999">
      <c r="A76" s="3"/>
      <c r="B76" s="3"/>
      <c r="C76" s="3"/>
      <c r="D76" s="12" t="str">
        <f>TS_Currency&amp;CHOOSE(ROWS(D$76:D76),"","'000","Millions","Billions")</f>
        <v>$</v>
      </c>
      <c r="E76" s="3"/>
      <c r="F76" s="13" t="s">
        <v>17</v>
      </c>
    </row>
    <row r="77" spans="1:6" ht="10.199999999999999">
      <c r="A77" s="3"/>
      <c r="B77" s="3"/>
      <c r="C77" s="3"/>
      <c r="D77" s="12" t="str">
        <f>TS_Currency&amp;CHOOSE(ROWS(D$76:D77),"","'000","Millions","Billions")</f>
        <v>$'000</v>
      </c>
      <c r="E77" s="3"/>
      <c r="F77" s="13" t="s">
        <v>17</v>
      </c>
    </row>
    <row r="78" spans="1:6" ht="10.199999999999999">
      <c r="A78" s="3"/>
      <c r="B78" s="3"/>
      <c r="C78" s="3"/>
      <c r="D78" s="12" t="str">
        <f>TS_Currency&amp;CHOOSE(ROWS(D$76:D78),"","'000","Millions","Billions")</f>
        <v>$Millions</v>
      </c>
      <c r="E78" s="3"/>
      <c r="F78" s="13" t="s">
        <v>17</v>
      </c>
    </row>
    <row r="79" spans="1:6" ht="10.199999999999999">
      <c r="A79" s="3"/>
      <c r="B79" s="3"/>
      <c r="C79" s="3"/>
      <c r="D79" s="12" t="str">
        <f>TS_Currency&amp;CHOOSE(ROWS(D$76:D79),"","'000","Millions","Billions")</f>
        <v>$Billions</v>
      </c>
      <c r="E79" s="3"/>
      <c r="F79" s="13" t="s">
        <v>17</v>
      </c>
    </row>
    <row r="80" spans="1:6" ht="10.5" customHeight="1">
      <c r="A80" s="3"/>
      <c r="B80" s="3"/>
      <c r="C80" s="3"/>
      <c r="D80" s="3"/>
      <c r="E80" s="3"/>
      <c r="F80" s="3"/>
    </row>
    <row r="81" spans="1:6" ht="11.4">
      <c r="A81" s="3"/>
      <c r="B81" s="3"/>
      <c r="C81" s="5" t="s">
        <v>20</v>
      </c>
      <c r="D81" s="3"/>
      <c r="E81" s="3"/>
      <c r="F81" s="5" t="s">
        <v>2</v>
      </c>
    </row>
    <row r="82" spans="1:6" ht="10.5" customHeight="1">
      <c r="A82" s="3"/>
      <c r="B82" s="3"/>
      <c r="C82" s="3"/>
      <c r="D82" s="3"/>
      <c r="E82" s="3"/>
      <c r="F82" s="3"/>
    </row>
    <row r="83" spans="1:6" ht="10.199999999999999">
      <c r="A83" s="3"/>
      <c r="B83" s="3"/>
      <c r="C83" s="3"/>
      <c r="D83" s="11" t="s">
        <v>21</v>
      </c>
      <c r="E83" s="3"/>
      <c r="F83" s="6" t="s">
        <v>22</v>
      </c>
    </row>
    <row r="84" spans="1:6" ht="10.199999999999999">
      <c r="A84" s="3"/>
      <c r="B84" s="3"/>
      <c r="C84" s="3"/>
      <c r="D84" s="14">
        <v>1</v>
      </c>
      <c r="E84" s="3"/>
      <c r="F84" s="13" t="s">
        <v>17</v>
      </c>
    </row>
    <row r="85" spans="1:6" ht="10.199999999999999">
      <c r="A85" s="3"/>
      <c r="B85" s="3"/>
      <c r="C85" s="3"/>
      <c r="D85" s="14">
        <v>1000</v>
      </c>
      <c r="E85" s="3"/>
      <c r="F85" s="6" t="s">
        <v>33</v>
      </c>
    </row>
    <row r="86" spans="1:6" ht="10.199999999999999">
      <c r="A86" s="3"/>
      <c r="B86" s="3"/>
      <c r="C86" s="3"/>
      <c r="D86" s="14">
        <v>1000000</v>
      </c>
      <c r="E86" s="3"/>
      <c r="F86" s="6" t="s">
        <v>34</v>
      </c>
    </row>
    <row r="87" spans="1:6" ht="10.199999999999999">
      <c r="A87" s="3"/>
      <c r="B87" s="3"/>
      <c r="C87" s="3"/>
      <c r="D87" s="14">
        <v>1000000000</v>
      </c>
      <c r="E87" s="3"/>
      <c r="F87" s="6" t="s">
        <v>35</v>
      </c>
    </row>
    <row r="88" spans="1:6" ht="10.5" customHeight="1">
      <c r="A88" s="3"/>
      <c r="B88" s="3"/>
      <c r="C88" s="3"/>
      <c r="D88" s="3"/>
      <c r="E88" s="3"/>
      <c r="F88" s="3"/>
    </row>
    <row r="89" spans="1:6" ht="10.5" customHeight="1">
      <c r="A89" s="3"/>
      <c r="B89" s="3"/>
      <c r="C89" s="3"/>
      <c r="D89" s="3"/>
      <c r="E89" s="3"/>
      <c r="F89" s="3"/>
    </row>
    <row r="90" spans="1:6" ht="11.4">
      <c r="A90" s="3"/>
      <c r="B90" s="3"/>
      <c r="C90" s="5" t="s">
        <v>50</v>
      </c>
      <c r="D90" s="3"/>
      <c r="E90" s="3"/>
      <c r="F90" s="5" t="s">
        <v>2</v>
      </c>
    </row>
    <row r="91" spans="1:6" ht="10.5" customHeight="1">
      <c r="A91" s="3"/>
      <c r="B91" s="3"/>
      <c r="C91" s="3"/>
      <c r="D91" s="3"/>
      <c r="E91" s="3"/>
      <c r="F91" s="3"/>
    </row>
    <row r="92" spans="1:6" ht="10.199999999999999">
      <c r="A92" s="3"/>
      <c r="B92" s="3"/>
      <c r="C92" s="3"/>
      <c r="D92" s="15" t="s">
        <v>51</v>
      </c>
      <c r="E92" s="3"/>
      <c r="F92" s="6" t="s">
        <v>50</v>
      </c>
    </row>
    <row r="93" spans="1:6" ht="10.199999999999999">
      <c r="A93" s="3"/>
      <c r="B93" s="3"/>
      <c r="C93" s="3"/>
      <c r="D93" s="15" t="s">
        <v>53</v>
      </c>
      <c r="E93" s="3"/>
      <c r="F93" s="3"/>
    </row>
    <row r="94" spans="1:6" ht="10.199999999999999">
      <c r="A94" s="3"/>
      <c r="B94" s="3"/>
      <c r="C94" s="3"/>
      <c r="D94" s="15" t="s">
        <v>54</v>
      </c>
      <c r="E94" s="3"/>
      <c r="F94" s="3"/>
    </row>
    <row r="95" spans="1:6" ht="10.199999999999999">
      <c r="A95" s="3"/>
      <c r="B95" s="3"/>
      <c r="C95" s="3"/>
      <c r="D95" s="15" t="s">
        <v>55</v>
      </c>
      <c r="E95" s="3"/>
      <c r="F95" s="3"/>
    </row>
    <row r="96" spans="1:6" ht="10.199999999999999">
      <c r="A96" s="3"/>
      <c r="B96" s="3"/>
      <c r="C96" s="3"/>
      <c r="D96" s="15" t="s">
        <v>41</v>
      </c>
      <c r="E96" s="3"/>
      <c r="F96" s="3"/>
    </row>
    <row r="97" spans="1:6" ht="10.199999999999999">
      <c r="A97" s="3"/>
      <c r="B97" s="3"/>
      <c r="C97" s="3"/>
      <c r="D97" s="15" t="s">
        <v>56</v>
      </c>
      <c r="E97" s="3"/>
      <c r="F97" s="3"/>
    </row>
    <row r="98" spans="1:6" ht="10.199999999999999">
      <c r="A98" s="3"/>
      <c r="B98" s="3"/>
      <c r="C98" s="3"/>
      <c r="D98" s="15" t="s">
        <v>57</v>
      </c>
      <c r="E98" s="3"/>
      <c r="F98" s="3"/>
    </row>
    <row r="99" spans="1:6" ht="10.199999999999999">
      <c r="A99" s="3"/>
      <c r="B99" s="3"/>
      <c r="C99" s="3"/>
      <c r="D99" s="15" t="s">
        <v>52</v>
      </c>
      <c r="E99" s="3"/>
      <c r="F99" s="3"/>
    </row>
    <row r="102" spans="1:6" ht="10.5" customHeight="1">
      <c r="C102" s="5" t="s">
        <v>71</v>
      </c>
      <c r="D102" s="3"/>
      <c r="E102" s="3"/>
      <c r="F102" s="5" t="s">
        <v>2</v>
      </c>
    </row>
    <row r="103" spans="1:6" ht="10.5" customHeight="1">
      <c r="C103" s="3"/>
      <c r="D103" s="3"/>
      <c r="E103" s="3"/>
      <c r="F103" s="3"/>
    </row>
    <row r="104" spans="1:6" ht="10.5" customHeight="1">
      <c r="C104" s="3"/>
      <c r="D104" s="15" t="s">
        <v>72</v>
      </c>
      <c r="E104" s="3"/>
      <c r="F104" s="6" t="s">
        <v>71</v>
      </c>
    </row>
    <row r="105" spans="1:6" ht="10.5" customHeight="1">
      <c r="C105" s="3"/>
      <c r="D105" s="15" t="s">
        <v>73</v>
      </c>
      <c r="E105" s="3"/>
      <c r="F105" s="3"/>
    </row>
    <row r="108" spans="1:6" ht="10.5" customHeight="1">
      <c r="C108" s="5" t="s">
        <v>74</v>
      </c>
      <c r="D108" s="3"/>
      <c r="E108" s="3"/>
      <c r="F108" s="5" t="s">
        <v>2</v>
      </c>
    </row>
    <row r="109" spans="1:6" ht="10.5" customHeight="1">
      <c r="C109" s="3"/>
      <c r="D109" s="3"/>
      <c r="E109" s="3"/>
      <c r="F109" s="3"/>
    </row>
    <row r="110" spans="1:6" ht="10.5" customHeight="1">
      <c r="C110" s="3"/>
      <c r="D110" s="15" t="s">
        <v>75</v>
      </c>
      <c r="E110" s="3"/>
      <c r="F110" s="6" t="s">
        <v>74</v>
      </c>
    </row>
    <row r="111" spans="1:6" ht="10.5" customHeight="1">
      <c r="C111" s="3"/>
      <c r="D111" s="15" t="s">
        <v>76</v>
      </c>
      <c r="E111" s="3"/>
      <c r="F111" s="3"/>
    </row>
  </sheetData>
  <hyperlinks>
    <hyperlink ref="B3" location="Contents" tooltip="Go to Table of Contents" display="Go to Table of Contents" xr:uid="{80766672-F162-42E6-B031-9484B92AFDEC}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&amp;L&amp;"Bold"&amp;7&amp;F
&amp;A
Printed: &amp;T on &amp;D&amp;C&amp;"Bold"&amp;10Page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0">
    <tabColor theme="1"/>
    <pageSetUpPr autoPageBreaks="0"/>
  </sheetPr>
  <dimension ref="A1:F79"/>
  <sheetViews>
    <sheetView showGridLines="0" zoomScaleNormal="100" workbookViewId="0">
      <pane xSplit="1" ySplit="4" topLeftCell="B3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28515625" defaultRowHeight="10.5" customHeight="1"/>
  <cols>
    <col min="1" max="3" width="3.7109375" customWidth="1"/>
    <col min="4" max="4" width="35.7109375" customWidth="1"/>
    <col min="5" max="5" width="3.7109375" customWidth="1"/>
    <col min="6" max="6" width="35.7109375" customWidth="1"/>
    <col min="7" max="8" width="9.28515625" customWidth="1"/>
  </cols>
  <sheetData>
    <row r="1" spans="1:6" ht="17.399999999999999">
      <c r="B1" s="1" t="s">
        <v>40</v>
      </c>
    </row>
    <row r="2" spans="1:6" ht="15">
      <c r="B2" s="2" t="e">
        <f>Model_Name</f>
        <v>#REF!</v>
      </c>
    </row>
    <row r="3" spans="1:6" ht="10.199999999999999">
      <c r="B3" s="10" t="s">
        <v>0</v>
      </c>
      <c r="C3" s="18"/>
      <c r="D3" s="18"/>
    </row>
    <row r="6" spans="1:6" ht="13.2">
      <c r="A6" s="3"/>
      <c r="B6" s="4" t="s">
        <v>37</v>
      </c>
      <c r="C6" s="3"/>
      <c r="D6" s="3"/>
      <c r="E6" s="3"/>
      <c r="F6" s="3"/>
    </row>
    <row r="7" spans="1:6" ht="10.5" customHeight="1">
      <c r="A7" s="3"/>
      <c r="B7" s="3"/>
      <c r="C7" s="3"/>
      <c r="D7" s="3"/>
      <c r="E7" s="3"/>
      <c r="F7" s="3"/>
    </row>
    <row r="8" spans="1:6" ht="11.4">
      <c r="A8" s="3"/>
      <c r="B8" s="3"/>
      <c r="C8" s="5" t="s">
        <v>38</v>
      </c>
      <c r="D8" s="3"/>
      <c r="E8" s="3"/>
      <c r="F8" s="5" t="s">
        <v>2</v>
      </c>
    </row>
    <row r="9" spans="1:6" ht="10.5" customHeight="1">
      <c r="A9" s="3"/>
      <c r="B9" s="3"/>
      <c r="C9" s="3"/>
      <c r="D9" s="3"/>
      <c r="E9" s="3"/>
      <c r="F9" s="3"/>
    </row>
    <row r="10" spans="1:6" ht="10.199999999999999">
      <c r="A10" s="3"/>
      <c r="B10" s="3"/>
      <c r="C10" s="3"/>
      <c r="D10" s="11" t="s">
        <v>36</v>
      </c>
      <c r="E10" s="3"/>
      <c r="F10" s="6" t="s">
        <v>39</v>
      </c>
    </row>
    <row r="11" spans="1:6" ht="10.199999999999999">
      <c r="A11" s="3"/>
      <c r="B11" s="3"/>
      <c r="C11" s="3"/>
      <c r="D11" s="16">
        <f>TS_First_Fin_Yr</f>
        <v>2020</v>
      </c>
      <c r="E11" s="3"/>
      <c r="F11" s="13" t="s">
        <v>17</v>
      </c>
    </row>
    <row r="12" spans="1:6" ht="10.199999999999999">
      <c r="A12" s="3"/>
      <c r="B12" s="3"/>
      <c r="C12" s="3"/>
      <c r="D12" s="16">
        <f>D11+1</f>
        <v>2021</v>
      </c>
      <c r="E12" s="3"/>
      <c r="F12" s="13" t="s">
        <v>17</v>
      </c>
    </row>
    <row r="13" spans="1:6" ht="10.199999999999999">
      <c r="A13" s="3"/>
      <c r="B13" s="3"/>
      <c r="C13" s="3"/>
      <c r="D13" s="16">
        <f t="shared" ref="D13:D15" si="0">D12+1</f>
        <v>2022</v>
      </c>
      <c r="E13" s="3"/>
      <c r="F13" s="13" t="s">
        <v>17</v>
      </c>
    </row>
    <row r="14" spans="1:6" ht="10.199999999999999">
      <c r="A14" s="3"/>
      <c r="B14" s="3"/>
      <c r="C14" s="3"/>
      <c r="D14" s="16">
        <f t="shared" si="0"/>
        <v>2023</v>
      </c>
      <c r="E14" s="3"/>
      <c r="F14" s="13" t="s">
        <v>17</v>
      </c>
    </row>
    <row r="15" spans="1:6" ht="10.199999999999999">
      <c r="A15" s="3"/>
      <c r="B15" s="3"/>
      <c r="C15" s="3"/>
      <c r="D15" s="16">
        <f t="shared" si="0"/>
        <v>2024</v>
      </c>
      <c r="E15" s="3"/>
      <c r="F15" s="13" t="s">
        <v>17</v>
      </c>
    </row>
    <row r="16" spans="1:6" ht="10.5" customHeight="1">
      <c r="A16" s="3"/>
      <c r="B16" s="3"/>
      <c r="C16" s="3"/>
      <c r="D16" s="3"/>
      <c r="E16" s="3"/>
      <c r="F16" s="3"/>
    </row>
    <row r="17" spans="1:6" ht="10.5" customHeight="1">
      <c r="A17" s="3"/>
      <c r="B17" s="3"/>
      <c r="C17" s="3"/>
      <c r="D17" s="3"/>
      <c r="E17" s="3"/>
      <c r="F17" s="3"/>
    </row>
    <row r="18" spans="1:6" ht="13.2">
      <c r="A18" s="3"/>
      <c r="B18" s="4" t="s">
        <v>42</v>
      </c>
      <c r="C18" s="3"/>
      <c r="D18" s="3"/>
      <c r="E18" s="3"/>
      <c r="F18" s="3"/>
    </row>
    <row r="19" spans="1:6" ht="10.5" customHeight="1">
      <c r="A19" s="3"/>
      <c r="B19" s="3"/>
      <c r="C19" s="3"/>
      <c r="D19" s="3"/>
      <c r="E19" s="3"/>
      <c r="F19" s="3"/>
    </row>
    <row r="20" spans="1:6" ht="11.4">
      <c r="A20" s="3"/>
      <c r="B20" s="3"/>
      <c r="C20" s="5" t="s">
        <v>38</v>
      </c>
      <c r="D20" s="3"/>
      <c r="E20" s="3"/>
      <c r="F20" s="5" t="s">
        <v>2</v>
      </c>
    </row>
    <row r="21" spans="1:6" ht="10.5" customHeight="1">
      <c r="A21" s="3"/>
      <c r="B21" s="3"/>
      <c r="C21" s="3"/>
      <c r="D21" s="3"/>
      <c r="E21" s="3"/>
      <c r="F21" s="3"/>
    </row>
    <row r="22" spans="1:6" ht="10.199999999999999">
      <c r="A22" s="3"/>
      <c r="B22" s="3"/>
      <c r="C22" s="3"/>
      <c r="D22" s="11" t="s">
        <v>36</v>
      </c>
      <c r="E22" s="3"/>
      <c r="F22" s="6" t="s">
        <v>43</v>
      </c>
    </row>
    <row r="23" spans="1:6" ht="10.199999999999999">
      <c r="A23" s="3"/>
      <c r="B23" s="3"/>
      <c r="C23" s="3"/>
      <c r="D23" s="17">
        <f>TS_First_Fin_Yr</f>
        <v>2020</v>
      </c>
      <c r="E23" s="3"/>
      <c r="F23" s="13" t="s">
        <v>17</v>
      </c>
    </row>
    <row r="24" spans="1:6" ht="10.199999999999999">
      <c r="A24" s="3"/>
      <c r="B24" s="3"/>
      <c r="C24" s="3"/>
      <c r="D24" s="17">
        <f>D23+1</f>
        <v>2021</v>
      </c>
      <c r="E24" s="3"/>
      <c r="F24" s="13" t="s">
        <v>17</v>
      </c>
    </row>
    <row r="25" spans="1:6" ht="10.199999999999999">
      <c r="A25" s="3"/>
      <c r="B25" s="3"/>
      <c r="C25" s="3"/>
      <c r="D25" s="17">
        <f t="shared" ref="D25:D27" si="1">D24+1</f>
        <v>2022</v>
      </c>
      <c r="E25" s="3"/>
      <c r="F25" s="13" t="s">
        <v>17</v>
      </c>
    </row>
    <row r="26" spans="1:6" ht="10.199999999999999">
      <c r="A26" s="3"/>
      <c r="B26" s="3"/>
      <c r="C26" s="3"/>
      <c r="D26" s="17">
        <f t="shared" si="1"/>
        <v>2023</v>
      </c>
      <c r="E26" s="3"/>
      <c r="F26" s="13" t="s">
        <v>17</v>
      </c>
    </row>
    <row r="27" spans="1:6" ht="10.199999999999999">
      <c r="A27" s="3"/>
      <c r="B27" s="3"/>
      <c r="C27" s="3"/>
      <c r="D27" s="17">
        <f t="shared" si="1"/>
        <v>2024</v>
      </c>
      <c r="E27" s="3"/>
      <c r="F27" s="13" t="s">
        <v>17</v>
      </c>
    </row>
    <row r="28" spans="1:6" ht="10.5" customHeight="1">
      <c r="A28" s="3"/>
      <c r="B28" s="3"/>
      <c r="C28" s="3"/>
      <c r="D28" s="3"/>
      <c r="E28" s="3"/>
      <c r="F28" s="3"/>
    </row>
    <row r="29" spans="1:6" ht="11.4">
      <c r="A29" s="3"/>
      <c r="B29" s="3"/>
      <c r="C29" s="5" t="s">
        <v>44</v>
      </c>
      <c r="D29" s="3"/>
      <c r="E29" s="3"/>
      <c r="F29" s="5" t="s">
        <v>2</v>
      </c>
    </row>
    <row r="30" spans="1:6" ht="10.5" customHeight="1">
      <c r="A30" s="3"/>
      <c r="B30" s="3"/>
      <c r="C30" s="3"/>
      <c r="D30" s="3"/>
      <c r="E30" s="3"/>
      <c r="F30" s="3"/>
    </row>
    <row r="31" spans="1:6" ht="10.199999999999999">
      <c r="A31" s="3"/>
      <c r="B31" s="3"/>
      <c r="C31" s="3"/>
      <c r="D31" s="11" t="s">
        <v>45</v>
      </c>
      <c r="E31" s="3"/>
      <c r="F31" s="6" t="s">
        <v>46</v>
      </c>
    </row>
    <row r="32" spans="1:6" ht="10.199999999999999">
      <c r="A32" s="3"/>
      <c r="B32" s="3"/>
      <c r="C32" s="3"/>
      <c r="D32" s="12">
        <f>TS_First_Fin_Yr</f>
        <v>2020</v>
      </c>
      <c r="E32" s="3"/>
      <c r="F32" s="13" t="s">
        <v>17</v>
      </c>
    </row>
    <row r="33" spans="1:6" ht="10.199999999999999">
      <c r="A33" s="3"/>
      <c r="B33" s="3"/>
      <c r="C33" s="3"/>
      <c r="D33" s="12">
        <f>D32+1</f>
        <v>2021</v>
      </c>
      <c r="E33" s="3"/>
      <c r="F33" s="13" t="s">
        <v>17</v>
      </c>
    </row>
    <row r="34" spans="1:6" ht="10.199999999999999">
      <c r="A34" s="3"/>
      <c r="B34" s="3"/>
      <c r="C34" s="3"/>
      <c r="D34" s="12">
        <f t="shared" ref="D34:D36" si="2">D33+1</f>
        <v>2022</v>
      </c>
      <c r="E34" s="3"/>
      <c r="F34" s="13" t="s">
        <v>17</v>
      </c>
    </row>
    <row r="35" spans="1:6" ht="10.199999999999999">
      <c r="A35" s="3"/>
      <c r="B35" s="3"/>
      <c r="C35" s="3"/>
      <c r="D35" s="12">
        <f t="shared" si="2"/>
        <v>2023</v>
      </c>
      <c r="E35" s="3"/>
      <c r="F35" s="13" t="s">
        <v>17</v>
      </c>
    </row>
    <row r="36" spans="1:6" ht="10.199999999999999">
      <c r="A36" s="3"/>
      <c r="B36" s="3"/>
      <c r="C36" s="3"/>
      <c r="D36" s="12">
        <f t="shared" si="2"/>
        <v>2024</v>
      </c>
      <c r="E36" s="3"/>
      <c r="F36" s="13" t="s">
        <v>17</v>
      </c>
    </row>
    <row r="37" spans="1:6" ht="10.5" customHeight="1">
      <c r="A37" s="3"/>
      <c r="B37" s="3"/>
      <c r="C37" s="3"/>
      <c r="D37" s="3"/>
      <c r="E37" s="3"/>
      <c r="F37" s="3"/>
    </row>
    <row r="38" spans="1:6" ht="10.5" customHeight="1">
      <c r="A38" s="3"/>
      <c r="B38" s="3"/>
      <c r="C38" s="3"/>
      <c r="D38" s="3"/>
      <c r="E38" s="3"/>
      <c r="F38" s="3"/>
    </row>
    <row r="39" spans="1:6" ht="13.2">
      <c r="A39" s="3"/>
      <c r="B39" s="4" t="s">
        <v>47</v>
      </c>
      <c r="C39" s="3"/>
      <c r="D39" s="3"/>
      <c r="E39" s="3"/>
      <c r="F39" s="3"/>
    </row>
    <row r="40" spans="1:6" ht="10.5" customHeight="1">
      <c r="A40" s="3"/>
      <c r="B40" s="3"/>
      <c r="C40" s="3"/>
      <c r="D40" s="3"/>
      <c r="E40" s="3"/>
      <c r="F40" s="3"/>
    </row>
    <row r="41" spans="1:6" ht="11.4">
      <c r="A41" s="3"/>
      <c r="B41" s="3"/>
      <c r="C41" s="5" t="s">
        <v>38</v>
      </c>
      <c r="D41" s="3"/>
      <c r="E41" s="3"/>
      <c r="F41" s="5" t="s">
        <v>2</v>
      </c>
    </row>
    <row r="42" spans="1:6" ht="10.5" customHeight="1">
      <c r="A42" s="3"/>
      <c r="B42" s="3"/>
      <c r="C42" s="3"/>
      <c r="D42" s="3"/>
      <c r="E42" s="3"/>
      <c r="F42" s="3"/>
    </row>
    <row r="43" spans="1:6" ht="10.199999999999999">
      <c r="A43" s="3"/>
      <c r="B43" s="3"/>
      <c r="C43" s="3"/>
      <c r="D43" s="11" t="s">
        <v>36</v>
      </c>
      <c r="E43" s="3"/>
      <c r="F43" s="6" t="s">
        <v>48</v>
      </c>
    </row>
    <row r="44" spans="1:6" ht="10.199999999999999">
      <c r="A44" s="3"/>
      <c r="B44" s="3"/>
      <c r="C44" s="3"/>
      <c r="D44" s="17">
        <f>TS_First_Fin_Yr</f>
        <v>2020</v>
      </c>
      <c r="E44" s="3"/>
      <c r="F44" s="13" t="s">
        <v>17</v>
      </c>
    </row>
    <row r="45" spans="1:6" ht="10.199999999999999">
      <c r="A45" s="3"/>
      <c r="B45" s="3"/>
      <c r="C45" s="3"/>
      <c r="D45" s="17">
        <f>D44+1</f>
        <v>2021</v>
      </c>
      <c r="E45" s="3"/>
      <c r="F45" s="13" t="s">
        <v>17</v>
      </c>
    </row>
    <row r="46" spans="1:6" ht="10.199999999999999">
      <c r="A46" s="3"/>
      <c r="B46" s="3"/>
      <c r="C46" s="3"/>
      <c r="D46" s="17">
        <f t="shared" ref="D46:D48" si="3">D45+1</f>
        <v>2022</v>
      </c>
      <c r="E46" s="3"/>
      <c r="F46" s="13" t="s">
        <v>17</v>
      </c>
    </row>
    <row r="47" spans="1:6" ht="10.199999999999999">
      <c r="A47" s="3"/>
      <c r="B47" s="3"/>
      <c r="C47" s="3"/>
      <c r="D47" s="17">
        <f t="shared" si="3"/>
        <v>2023</v>
      </c>
      <c r="E47" s="3"/>
      <c r="F47" s="13" t="s">
        <v>17</v>
      </c>
    </row>
    <row r="48" spans="1:6" ht="10.199999999999999">
      <c r="A48" s="3"/>
      <c r="B48" s="3"/>
      <c r="C48" s="3"/>
      <c r="D48" s="17">
        <f t="shared" si="3"/>
        <v>2024</v>
      </c>
      <c r="E48" s="3"/>
      <c r="F48" s="13" t="s">
        <v>17</v>
      </c>
    </row>
    <row r="49" spans="1:6" ht="10.5" customHeight="1">
      <c r="A49" s="3"/>
      <c r="B49" s="3"/>
      <c r="C49" s="3"/>
      <c r="D49" s="3"/>
      <c r="E49" s="3"/>
      <c r="F49" s="3"/>
    </row>
    <row r="50" spans="1:6" ht="11.4">
      <c r="A50" s="3"/>
      <c r="B50" s="3"/>
      <c r="C50" s="5" t="s">
        <v>44</v>
      </c>
      <c r="D50" s="3"/>
      <c r="E50" s="3"/>
      <c r="F50" s="5" t="s">
        <v>2</v>
      </c>
    </row>
    <row r="51" spans="1:6" ht="10.5" customHeight="1">
      <c r="A51" s="3"/>
      <c r="B51" s="3"/>
      <c r="C51" s="3"/>
      <c r="D51" s="3"/>
      <c r="E51" s="3"/>
      <c r="F51" s="3"/>
    </row>
    <row r="52" spans="1:6" ht="10.199999999999999">
      <c r="A52" s="3"/>
      <c r="B52" s="3"/>
      <c r="C52" s="3"/>
      <c r="D52" s="11" t="s">
        <v>45</v>
      </c>
      <c r="E52" s="3"/>
      <c r="F52" s="6" t="s">
        <v>49</v>
      </c>
    </row>
    <row r="53" spans="1:6" ht="10.199999999999999">
      <c r="A53" s="3"/>
      <c r="B53" s="3"/>
      <c r="C53" s="3"/>
      <c r="D53" s="12">
        <f>TS_First_Fin_Yr</f>
        <v>2020</v>
      </c>
      <c r="E53" s="3"/>
      <c r="F53" s="13" t="s">
        <v>17</v>
      </c>
    </row>
    <row r="54" spans="1:6" ht="10.199999999999999">
      <c r="A54" s="3"/>
      <c r="B54" s="3"/>
      <c r="C54" s="3"/>
      <c r="D54" s="12">
        <f>D53+1</f>
        <v>2021</v>
      </c>
      <c r="E54" s="3"/>
      <c r="F54" s="13" t="s">
        <v>17</v>
      </c>
    </row>
    <row r="55" spans="1:6" ht="10.199999999999999">
      <c r="A55" s="3"/>
      <c r="B55" s="3"/>
      <c r="C55" s="3"/>
      <c r="D55" s="12">
        <f t="shared" ref="D55:D57" si="4">D54+1</f>
        <v>2022</v>
      </c>
      <c r="E55" s="3"/>
      <c r="F55" s="13" t="s">
        <v>17</v>
      </c>
    </row>
    <row r="56" spans="1:6" ht="10.199999999999999">
      <c r="A56" s="3"/>
      <c r="B56" s="3"/>
      <c r="C56" s="3"/>
      <c r="D56" s="12">
        <f t="shared" si="4"/>
        <v>2023</v>
      </c>
      <c r="E56" s="3"/>
      <c r="F56" s="13" t="s">
        <v>17</v>
      </c>
    </row>
    <row r="57" spans="1:6" ht="10.199999999999999">
      <c r="A57" s="3"/>
      <c r="B57" s="3"/>
      <c r="C57" s="3"/>
      <c r="D57" s="12">
        <f t="shared" si="4"/>
        <v>2024</v>
      </c>
      <c r="E57" s="3"/>
      <c r="F57" s="13" t="s">
        <v>17</v>
      </c>
    </row>
    <row r="58" spans="1:6" ht="10.5" customHeight="1">
      <c r="A58" s="3"/>
      <c r="B58" s="3"/>
      <c r="C58" s="3"/>
      <c r="D58" s="3"/>
      <c r="E58" s="3"/>
      <c r="F58" s="3"/>
    </row>
    <row r="59" spans="1:6" ht="10.5" customHeight="1">
      <c r="A59" s="3"/>
      <c r="B59" s="3"/>
      <c r="C59" s="5" t="s">
        <v>59</v>
      </c>
      <c r="D59" s="3"/>
      <c r="E59" s="3"/>
      <c r="F59" s="5" t="s">
        <v>2</v>
      </c>
    </row>
    <row r="60" spans="1:6" ht="10.5" customHeight="1">
      <c r="A60" s="3"/>
      <c r="B60" s="3"/>
      <c r="C60" s="3"/>
      <c r="D60" s="3"/>
      <c r="E60" s="3"/>
      <c r="F60" s="3"/>
    </row>
    <row r="61" spans="1:6" ht="10.5" customHeight="1">
      <c r="A61" s="3"/>
      <c r="B61" s="3"/>
      <c r="C61" s="3"/>
      <c r="D61" s="11" t="s">
        <v>58</v>
      </c>
      <c r="E61" s="3"/>
      <c r="F61" s="6" t="s">
        <v>62</v>
      </c>
    </row>
    <row r="62" spans="1:6" ht="10.5" customHeight="1">
      <c r="A62" s="3"/>
      <c r="B62" s="3"/>
      <c r="C62" s="3"/>
      <c r="D62" s="12" t="s">
        <v>60</v>
      </c>
      <c r="E62" s="3"/>
      <c r="F62" s="3"/>
    </row>
    <row r="63" spans="1:6" ht="10.5" customHeight="1">
      <c r="A63" s="3"/>
      <c r="B63" s="3"/>
      <c r="C63" s="3"/>
      <c r="D63" s="12" t="s">
        <v>61</v>
      </c>
      <c r="E63" s="3"/>
      <c r="F63" s="3"/>
    </row>
    <row r="65" spans="3:6" ht="10.5" customHeight="1">
      <c r="C65" s="5" t="s">
        <v>67</v>
      </c>
      <c r="D65" s="3"/>
      <c r="E65" s="3"/>
      <c r="F65" s="5" t="s">
        <v>2</v>
      </c>
    </row>
    <row r="66" spans="3:6" ht="10.5" customHeight="1">
      <c r="C66" s="3"/>
      <c r="D66" s="3"/>
      <c r="E66" s="3"/>
      <c r="F66" s="3"/>
    </row>
    <row r="67" spans="3:6" ht="10.5" customHeight="1">
      <c r="C67" s="3"/>
      <c r="D67" s="11" t="s">
        <v>58</v>
      </c>
      <c r="E67" s="3"/>
      <c r="F67" s="6" t="s">
        <v>68</v>
      </c>
    </row>
    <row r="68" spans="3:6" ht="10.5" customHeight="1">
      <c r="C68" s="3"/>
      <c r="D68" s="12">
        <v>1</v>
      </c>
      <c r="E68" s="3"/>
      <c r="F68" s="3"/>
    </row>
    <row r="69" spans="3:6" ht="10.5" customHeight="1">
      <c r="C69" s="3"/>
      <c r="D69" s="12">
        <v>2</v>
      </c>
      <c r="E69" s="3"/>
      <c r="F69" s="3"/>
    </row>
    <row r="70" spans="3:6" ht="10.5" customHeight="1">
      <c r="C70" s="3"/>
      <c r="D70" s="12">
        <v>3</v>
      </c>
      <c r="E70" s="3"/>
      <c r="F70" s="3"/>
    </row>
    <row r="71" spans="3:6" ht="10.5" customHeight="1">
      <c r="C71" s="3"/>
      <c r="D71" s="12">
        <v>4</v>
      </c>
      <c r="E71" s="3"/>
      <c r="F71" s="3"/>
    </row>
    <row r="72" spans="3:6" ht="10.5" customHeight="1">
      <c r="C72" s="3"/>
      <c r="D72" s="12">
        <v>5</v>
      </c>
      <c r="E72" s="3"/>
      <c r="F72" s="3"/>
    </row>
    <row r="73" spans="3:6" ht="10.5" customHeight="1">
      <c r="C73" s="3"/>
      <c r="D73" s="12">
        <v>6</v>
      </c>
      <c r="E73" s="3"/>
      <c r="F73" s="3"/>
    </row>
    <row r="74" spans="3:6" ht="10.5" customHeight="1">
      <c r="C74" s="3"/>
      <c r="D74" s="12">
        <v>7</v>
      </c>
      <c r="E74" s="3"/>
      <c r="F74" s="3"/>
    </row>
    <row r="75" spans="3:6" ht="10.5" customHeight="1">
      <c r="C75" s="3"/>
      <c r="D75" s="12">
        <v>8</v>
      </c>
      <c r="E75" s="3"/>
      <c r="F75" s="3"/>
    </row>
    <row r="76" spans="3:6" ht="10.5" customHeight="1">
      <c r="C76" s="3"/>
      <c r="D76" s="12">
        <v>9</v>
      </c>
      <c r="E76" s="3"/>
      <c r="F76" s="3"/>
    </row>
    <row r="77" spans="3:6" ht="10.5" customHeight="1">
      <c r="C77" s="3"/>
      <c r="D77" s="12">
        <v>10</v>
      </c>
      <c r="E77" s="3"/>
      <c r="F77" s="3"/>
    </row>
    <row r="78" spans="3:6" ht="10.5" customHeight="1">
      <c r="C78" s="3"/>
      <c r="D78" s="12">
        <v>11</v>
      </c>
      <c r="E78" s="3"/>
      <c r="F78" s="3"/>
    </row>
    <row r="79" spans="3:6" ht="10.5" customHeight="1">
      <c r="C79" s="3"/>
      <c r="D79" s="12">
        <v>12</v>
      </c>
      <c r="E79" s="3"/>
      <c r="F79" s="3"/>
    </row>
  </sheetData>
  <hyperlinks>
    <hyperlink ref="B3" location="Contents" tooltip="Go to Table of Contents" display="Go to Table of Contents" xr:uid="{766FBDBD-257F-4185-8C6B-D4D987786613}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&amp;L&amp;"Bold"&amp;7&amp;F
&amp;A
Printed: &amp;T on &amp;D&amp;C&amp;"Bold"&amp;10Page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</vt:i4>
      </vt:variant>
    </vt:vector>
  </HeadingPairs>
  <TitlesOfParts>
    <vt:vector size="48" baseType="lpstr">
      <vt:lpstr>TimeSeries</vt:lpstr>
      <vt:lpstr>Summary</vt:lpstr>
      <vt:lpstr>TS_LU</vt:lpstr>
      <vt:lpstr>OO_LU</vt:lpstr>
      <vt:lpstr>DD_TS_Fin_Yr_End_Mth</vt:lpstr>
      <vt:lpstr>Denom_Selected</vt:lpstr>
      <vt:lpstr>Denomination_Selected</vt:lpstr>
      <vt:lpstr>LU_Debt_type</vt:lpstr>
      <vt:lpstr>LU_Exp_Type</vt:lpstr>
      <vt:lpstr>LU_FS_Sum_First_Disp_Per</vt:lpstr>
      <vt:lpstr>LU_FT_PT</vt:lpstr>
      <vt:lpstr>LU_ON_OFF</vt:lpstr>
      <vt:lpstr>LU_Revenue_Collection_Delay_Terms</vt:lpstr>
      <vt:lpstr>LU_Top_Exp_Dis_Pers</vt:lpstr>
      <vt:lpstr>LU_Top_Exp_First_Disp_Per</vt:lpstr>
      <vt:lpstr>LU_Top_Rev_Dis_Pers</vt:lpstr>
      <vt:lpstr>LU_Top_Rev_First_Disp_Per</vt:lpstr>
      <vt:lpstr>LU_TS_Denom</vt:lpstr>
      <vt:lpstr>LU_TS_Denom_Conv</vt:lpstr>
      <vt:lpstr>LU_TS_Mth_Days</vt:lpstr>
      <vt:lpstr>LU_TS_Mth_Names</vt:lpstr>
      <vt:lpstr>OO_LU</vt:lpstr>
      <vt:lpstr>OO_LU!Print_Area</vt:lpstr>
      <vt:lpstr>Summary!Print_Area</vt:lpstr>
      <vt:lpstr>TimeSeries!Print_Area</vt:lpstr>
      <vt:lpstr>TS_LU!Print_Area</vt:lpstr>
      <vt:lpstr>Summary!Print_Titles</vt:lpstr>
      <vt:lpstr>TimeSeries!Print_Titles</vt:lpstr>
      <vt:lpstr>Summary</vt:lpstr>
      <vt:lpstr>TimeSeries</vt:lpstr>
      <vt:lpstr>TS_Billion</vt:lpstr>
      <vt:lpstr>TS_Currency</vt:lpstr>
      <vt:lpstr>TS_Currency_Inputs</vt:lpstr>
      <vt:lpstr>TS_Days_In_Wk</vt:lpstr>
      <vt:lpstr>TS_Denom_Conv_Fact</vt:lpstr>
      <vt:lpstr>TS_End_Date</vt:lpstr>
      <vt:lpstr>TS_First_Fin_Yr</vt:lpstr>
      <vt:lpstr>TS_Halves_In_Yr</vt:lpstr>
      <vt:lpstr>TS_LU</vt:lpstr>
      <vt:lpstr>TS_Million</vt:lpstr>
      <vt:lpstr>TS_Mins_In_Hr</vt:lpstr>
      <vt:lpstr>TS_Mths_In_Half</vt:lpstr>
      <vt:lpstr>TS_Mths_In_Qtr</vt:lpstr>
      <vt:lpstr>TS_Mths_In_Yr</vt:lpstr>
      <vt:lpstr>TS_Qtrs_In_Half</vt:lpstr>
      <vt:lpstr>TS_Qtrs_In_Yr</vt:lpstr>
      <vt:lpstr>TS_Start_Date</vt:lpstr>
      <vt:lpstr>TS_Thousand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2020-06-19T12:31:30Z</cp:lastPrinted>
  <dcterms:created xsi:type="dcterms:W3CDTF">2015-03-31T11:53:53Z</dcterms:created>
  <dcterms:modified xsi:type="dcterms:W3CDTF">2023-01-08T02:11:06Z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53|11757824,1|0,52|6780672,51|4204747,49|6697881,55|7929855,11|10092543,56|16777215</vt:lpwstr>
  </property>
  <property fmtid="{D5CDD505-2E9C-101B-9397-08002B2CF9AE}" pid="3" name="TBXBSCK">
    <vt:lpwstr>CO-4142|-4142/COC-4142|-4142/CS1-4142|-4142/S1S2-4142|-4142/S2BA-4142|-4142/BATA-4142|-4142/TABO-4142|-4142/BOTO-4142|-4142/TOLU-4142|-4142/LUMS-4142|-4142/MSCH-4142|-4142/CH</vt:lpwstr>
  </property>
  <property fmtid="{D5CDD505-2E9C-101B-9397-08002B2CF9AE}" pid="4" name="ModulesRescue">
    <vt:lpwstr>mItAXpRtoNgnGRPd6JwB2g==</vt:lpwstr>
  </property>
  <property fmtid="{D5CDD505-2E9C-101B-9397-08002B2CF9AE}" pid="5" name="MODULESDATAOLE">
    <vt:lpwstr>FS_Sum_P_MS/ModProjDataOLE2BPP</vt:lpwstr>
  </property>
</Properties>
</file>