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4"/>
  <workbookPr defaultThemeVersion="166925"/>
  <mc:AlternateContent xmlns:mc="http://schemas.openxmlformats.org/markup-compatibility/2006">
    <mc:Choice Requires="x15">
      <x15ac:absPath xmlns:x15ac="http://schemas.microsoft.com/office/spreadsheetml/2010/11/ac" url="https://unitednations.sharepoint.com/sites/UNEP-PolicyProgramme-PCU/Shared Documents/5. Research/2 - Review CCA-CF/Power BI Dashboard/"/>
    </mc:Choice>
  </mc:AlternateContent>
  <xr:revisionPtr revIDLastSave="1161" documentId="8_{71B2DCE1-937A-409C-9341-78584C3F31C5}" xr6:coauthVersionLast="47" xr6:coauthVersionMax="47" xr10:uidLastSave="{FFBD4990-76A7-47A9-B63F-7D469745416F}"/>
  <bookViews>
    <workbookView xWindow="-110" yWindow="-110" windowWidth="19420" windowHeight="10420" firstSheet="6" activeTab="7" xr2:uid="{F1ACA5BF-9FA2-4250-A04D-AD6FB6A52147}"/>
  </bookViews>
  <sheets>
    <sheet name="ID_Table" sheetId="40" r:id="rId1"/>
    <sheet name="CF_List" sheetId="1" r:id="rId2"/>
    <sheet name="MEAs" sheetId="17" r:id="rId3"/>
    <sheet name="Results_Outcomes" sheetId="6" r:id="rId4"/>
    <sheet name="Results_Outputs" sheetId="13" r:id="rId5"/>
    <sheet name="Results_Indicators" sheetId="18" r:id="rId6"/>
    <sheet name="Slicer_Table" sheetId="41" r:id="rId7"/>
    <sheet name="Key for All Priority Areas" sheetId="10" r:id="rId8"/>
    <sheet name="NDC,s, NBSAPs, MEAs" sheetId="11" state="hidden"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W3" i="6" l="1"/>
  <c r="W4" i="6"/>
  <c r="W5" i="6"/>
  <c r="W6" i="6"/>
  <c r="W7" i="6"/>
  <c r="W8" i="6"/>
  <c r="W9" i="6"/>
  <c r="W10" i="6"/>
  <c r="W11" i="6"/>
  <c r="W12" i="6"/>
  <c r="W13" i="6"/>
  <c r="W14" i="6"/>
  <c r="W15" i="6"/>
  <c r="W16" i="6"/>
  <c r="W17" i="6"/>
  <c r="W18" i="6"/>
  <c r="W19" i="6"/>
  <c r="W20" i="6"/>
  <c r="W21" i="6"/>
  <c r="W22" i="6"/>
  <c r="W23" i="6"/>
  <c r="W24" i="6"/>
  <c r="W25" i="6"/>
  <c r="W26" i="6"/>
  <c r="W27" i="6"/>
  <c r="W28" i="6"/>
  <c r="W29" i="6"/>
  <c r="W30" i="6"/>
  <c r="W31" i="6"/>
  <c r="W32" i="6"/>
  <c r="W33" i="6"/>
  <c r="W34" i="6"/>
  <c r="W35" i="6"/>
  <c r="W36" i="6"/>
  <c r="W37" i="6"/>
  <c r="W38" i="6"/>
  <c r="W39" i="6"/>
  <c r="W40" i="6"/>
  <c r="W41" i="6"/>
  <c r="W42" i="6"/>
  <c r="W43" i="6"/>
  <c r="W44" i="6"/>
  <c r="W45" i="6"/>
  <c r="W46" i="6"/>
  <c r="W47" i="6"/>
  <c r="W48" i="6"/>
  <c r="W49" i="6"/>
  <c r="W50" i="6"/>
  <c r="W51" i="6"/>
  <c r="W52" i="6"/>
  <c r="W53" i="6"/>
  <c r="W2" i="6"/>
  <c r="W3" i="13"/>
  <c r="W4" i="13"/>
  <c r="W5" i="13"/>
  <c r="W6" i="13"/>
  <c r="W7" i="13"/>
  <c r="W8" i="13"/>
  <c r="W9" i="13"/>
  <c r="W10" i="13"/>
  <c r="W11" i="13"/>
  <c r="W12" i="13"/>
  <c r="W13" i="13"/>
  <c r="W14" i="13"/>
  <c r="W15" i="13"/>
  <c r="W16" i="13"/>
  <c r="W17" i="13"/>
  <c r="W18" i="13"/>
  <c r="W19" i="13"/>
  <c r="W20" i="13"/>
  <c r="W21" i="13"/>
  <c r="W22" i="13"/>
  <c r="W23" i="13"/>
  <c r="W24" i="13"/>
  <c r="W25" i="13"/>
  <c r="W26" i="13"/>
  <c r="W27" i="13"/>
  <c r="W28" i="13"/>
  <c r="W29" i="13"/>
  <c r="W30" i="13"/>
  <c r="W31" i="13"/>
  <c r="W32" i="13"/>
  <c r="W33" i="13"/>
  <c r="W34" i="13"/>
  <c r="W35" i="13"/>
  <c r="W36" i="13"/>
  <c r="W37" i="13"/>
  <c r="W38" i="13"/>
  <c r="W39" i="13"/>
  <c r="W40" i="13"/>
  <c r="W41" i="13"/>
  <c r="W42" i="13"/>
  <c r="W43" i="13"/>
  <c r="W44" i="13"/>
  <c r="W45" i="13"/>
  <c r="W46" i="13"/>
  <c r="W47" i="13"/>
  <c r="W48" i="13"/>
  <c r="W49" i="13"/>
  <c r="W50" i="13"/>
  <c r="W51" i="13"/>
  <c r="W52" i="13"/>
  <c r="W53" i="13"/>
  <c r="W2" i="13"/>
  <c r="W3" i="18"/>
  <c r="W4" i="18"/>
  <c r="W5" i="18"/>
  <c r="W6" i="18"/>
  <c r="W7" i="18"/>
  <c r="W8" i="18"/>
  <c r="W9" i="18"/>
  <c r="W10" i="18"/>
  <c r="W11" i="18"/>
  <c r="W12" i="18"/>
  <c r="W13" i="18"/>
  <c r="W14" i="18"/>
  <c r="W15" i="18"/>
  <c r="W16" i="18"/>
  <c r="W17" i="18"/>
  <c r="W18" i="18"/>
  <c r="W19" i="18"/>
  <c r="W20" i="18"/>
  <c r="W21" i="18"/>
  <c r="W22" i="18"/>
  <c r="W23" i="18"/>
  <c r="W24" i="18"/>
  <c r="W25" i="18"/>
  <c r="W26" i="18"/>
  <c r="W27" i="18"/>
  <c r="W28" i="18"/>
  <c r="W29" i="18"/>
  <c r="W30" i="18"/>
  <c r="W31" i="18"/>
  <c r="W32" i="18"/>
  <c r="W33" i="18"/>
  <c r="W34" i="18"/>
  <c r="W35" i="18"/>
  <c r="W36" i="18"/>
  <c r="W37" i="18"/>
  <c r="W38" i="18"/>
  <c r="W39" i="18"/>
  <c r="W40" i="18"/>
  <c r="W41" i="18"/>
  <c r="W42" i="18"/>
  <c r="W43" i="18"/>
  <c r="W44" i="18"/>
  <c r="W45" i="18"/>
  <c r="W46" i="18"/>
  <c r="W47" i="18"/>
  <c r="W48" i="18"/>
  <c r="W49" i="18"/>
  <c r="W50" i="18"/>
  <c r="W51" i="18"/>
  <c r="W52" i="18"/>
  <c r="W53" i="18"/>
  <c r="W2" i="18"/>
  <c r="O3" i="6"/>
  <c r="O4" i="6"/>
  <c r="O5" i="6"/>
  <c r="O6" i="6"/>
  <c r="O7" i="6"/>
  <c r="O8" i="6"/>
  <c r="O9" i="6"/>
  <c r="O10" i="6"/>
  <c r="O11" i="6"/>
  <c r="O12" i="6"/>
  <c r="O13" i="6"/>
  <c r="O14" i="6"/>
  <c r="O15" i="6"/>
  <c r="O16" i="6"/>
  <c r="O17" i="6"/>
  <c r="O18" i="6"/>
  <c r="O19" i="6"/>
  <c r="O20" i="6"/>
  <c r="O21" i="6"/>
  <c r="O22" i="6"/>
  <c r="O23" i="6"/>
  <c r="O24" i="6"/>
  <c r="O25" i="6"/>
  <c r="O26" i="6"/>
  <c r="O27" i="6"/>
  <c r="O28" i="6"/>
  <c r="O29" i="6"/>
  <c r="O30" i="6"/>
  <c r="O31" i="6"/>
  <c r="O32" i="6"/>
  <c r="O33" i="6"/>
  <c r="O34" i="6"/>
  <c r="O35" i="6"/>
  <c r="O36" i="6"/>
  <c r="O37" i="6"/>
  <c r="O38" i="6"/>
  <c r="O39" i="6"/>
  <c r="O40" i="6"/>
  <c r="O41" i="6"/>
  <c r="O42" i="6"/>
  <c r="O43" i="6"/>
  <c r="O44" i="6"/>
  <c r="O45" i="6"/>
  <c r="O46" i="6"/>
  <c r="O47" i="6"/>
  <c r="O48" i="6"/>
  <c r="O49" i="6"/>
  <c r="O50" i="6"/>
  <c r="O51" i="6"/>
  <c r="O52" i="6"/>
  <c r="O53" i="6"/>
  <c r="O2" i="6"/>
  <c r="AH3" i="18"/>
  <c r="AH4" i="18"/>
  <c r="AH5" i="18"/>
  <c r="AH6" i="18"/>
  <c r="AH7" i="18"/>
  <c r="AH8" i="18"/>
  <c r="AH9" i="18"/>
  <c r="AH10" i="18"/>
  <c r="AH11" i="18"/>
  <c r="AH12" i="18"/>
  <c r="AH13" i="18"/>
  <c r="AH14" i="18"/>
  <c r="AH15" i="18"/>
  <c r="AH16" i="18"/>
  <c r="AH17" i="18"/>
  <c r="AH18" i="18"/>
  <c r="AH19" i="18"/>
  <c r="AH20" i="18"/>
  <c r="AH21" i="18"/>
  <c r="AH22" i="18"/>
  <c r="AH23" i="18"/>
  <c r="AH24" i="18"/>
  <c r="AH25" i="18"/>
  <c r="AH26" i="18"/>
  <c r="AH27" i="18"/>
  <c r="AH28" i="18"/>
  <c r="AH29" i="18"/>
  <c r="AH30" i="18"/>
  <c r="AH31" i="18"/>
  <c r="AH32" i="18"/>
  <c r="AH33" i="18"/>
  <c r="AH34" i="18"/>
  <c r="AH35" i="18"/>
  <c r="AH36" i="18"/>
  <c r="AH37" i="18"/>
  <c r="AH38" i="18"/>
  <c r="AH39" i="18"/>
  <c r="AH40" i="18"/>
  <c r="AH41" i="18"/>
  <c r="AH42" i="18"/>
  <c r="AH43" i="18"/>
  <c r="AH44" i="18"/>
  <c r="AH45" i="18"/>
  <c r="AH46" i="18"/>
  <c r="AH47" i="18"/>
  <c r="AH48" i="18"/>
  <c r="AH49" i="18"/>
  <c r="AH50" i="18"/>
  <c r="AH51" i="18"/>
  <c r="AH52" i="18"/>
  <c r="AH53" i="18"/>
  <c r="AH2" i="18"/>
  <c r="O3" i="18"/>
  <c r="O4" i="18"/>
  <c r="O5" i="18"/>
  <c r="O6" i="18"/>
  <c r="O7" i="18"/>
  <c r="O8" i="18"/>
  <c r="O9" i="18"/>
  <c r="O10" i="18"/>
  <c r="O11" i="18"/>
  <c r="O12" i="18"/>
  <c r="O13" i="18"/>
  <c r="O14" i="18"/>
  <c r="O15" i="18"/>
  <c r="O16" i="18"/>
  <c r="O17" i="18"/>
  <c r="O18" i="18"/>
  <c r="O19" i="18"/>
  <c r="O20" i="18"/>
  <c r="O21" i="18"/>
  <c r="O22" i="18"/>
  <c r="O23" i="18"/>
  <c r="O24" i="18"/>
  <c r="O25" i="18"/>
  <c r="O26" i="18"/>
  <c r="O27" i="18"/>
  <c r="O28" i="18"/>
  <c r="O29" i="18"/>
  <c r="O30" i="18"/>
  <c r="O31" i="18"/>
  <c r="O32" i="18"/>
  <c r="O33" i="18"/>
  <c r="O34" i="18"/>
  <c r="O35" i="18"/>
  <c r="O36" i="18"/>
  <c r="O37" i="18"/>
  <c r="O38" i="18"/>
  <c r="O39" i="18"/>
  <c r="O40" i="18"/>
  <c r="O41" i="18"/>
  <c r="O42" i="18"/>
  <c r="O43" i="18"/>
  <c r="O44" i="18"/>
  <c r="O45" i="18"/>
  <c r="O46" i="18"/>
  <c r="O47" i="18"/>
  <c r="O48" i="18"/>
  <c r="O49" i="18"/>
  <c r="O50" i="18"/>
  <c r="O51" i="18"/>
  <c r="O52" i="18"/>
  <c r="O53" i="18"/>
  <c r="O2" i="18"/>
  <c r="G3" i="18"/>
  <c r="G4" i="18"/>
  <c r="G5" i="18"/>
  <c r="G6" i="18"/>
  <c r="G7" i="18"/>
  <c r="G8" i="18"/>
  <c r="G10" i="18"/>
  <c r="G11" i="18"/>
  <c r="G12" i="18"/>
  <c r="G13" i="18"/>
  <c r="G14" i="18"/>
  <c r="G15" i="18"/>
  <c r="G16" i="18"/>
  <c r="G17" i="18"/>
  <c r="G18" i="18"/>
  <c r="G19" i="18"/>
  <c r="G20" i="18"/>
  <c r="G21" i="18"/>
  <c r="G22" i="18"/>
  <c r="G23" i="18"/>
  <c r="G24" i="18"/>
  <c r="G25" i="18"/>
  <c r="G26" i="18"/>
  <c r="G28" i="18"/>
  <c r="G29" i="18"/>
  <c r="G30" i="18"/>
  <c r="G31" i="18"/>
  <c r="G32" i="18"/>
  <c r="G33" i="18"/>
  <c r="G34" i="18"/>
  <c r="G35" i="18"/>
  <c r="G36" i="18"/>
  <c r="G37" i="18"/>
  <c r="G38" i="18"/>
  <c r="G39" i="18"/>
  <c r="G40" i="18"/>
  <c r="G41" i="18"/>
  <c r="G42" i="18"/>
  <c r="G43" i="18"/>
  <c r="G44" i="18"/>
  <c r="G45" i="18"/>
  <c r="G46" i="18"/>
  <c r="G48" i="18"/>
  <c r="G50" i="18"/>
  <c r="G51" i="18"/>
  <c r="G52" i="18"/>
  <c r="G53" i="18"/>
  <c r="G2" i="18"/>
  <c r="AH22" i="13"/>
  <c r="AH23" i="13"/>
  <c r="AH24" i="13"/>
  <c r="AH25" i="13"/>
  <c r="AH26" i="13"/>
  <c r="AH27" i="13"/>
  <c r="AH28" i="13"/>
  <c r="AH29" i="13"/>
  <c r="AH30" i="13"/>
  <c r="AH31" i="13"/>
  <c r="AH32" i="13"/>
  <c r="AH33" i="13"/>
  <c r="AH34" i="13"/>
  <c r="AH35" i="13"/>
  <c r="AH36" i="13"/>
  <c r="AH37" i="13"/>
  <c r="AH38" i="13"/>
  <c r="AH39" i="13"/>
  <c r="AH40" i="13"/>
  <c r="AH41" i="13"/>
  <c r="AH42" i="13"/>
  <c r="AH43" i="13"/>
  <c r="AH44" i="13"/>
  <c r="AH45" i="13"/>
  <c r="AH46" i="13"/>
  <c r="AH47" i="13"/>
  <c r="AH48" i="13"/>
  <c r="AH49" i="13"/>
  <c r="AH50" i="13"/>
  <c r="AH51" i="13"/>
  <c r="AH52" i="13"/>
  <c r="AH53" i="13"/>
  <c r="O22" i="13"/>
  <c r="O23" i="13"/>
  <c r="O24" i="13"/>
  <c r="O25" i="13"/>
  <c r="O26" i="13"/>
  <c r="O27" i="13"/>
  <c r="O28" i="13"/>
  <c r="O29" i="13"/>
  <c r="O30" i="13"/>
  <c r="O31" i="13"/>
  <c r="O32" i="13"/>
  <c r="O33" i="13"/>
  <c r="O34" i="13"/>
  <c r="O35" i="13"/>
  <c r="O36" i="13"/>
  <c r="O37" i="13"/>
  <c r="O38" i="13"/>
  <c r="O39" i="13"/>
  <c r="O40" i="13"/>
  <c r="O41" i="13"/>
  <c r="O42" i="13"/>
  <c r="O43" i="13"/>
  <c r="O44" i="13"/>
  <c r="O45" i="13"/>
  <c r="O46" i="13"/>
  <c r="O47" i="13"/>
  <c r="O48" i="13"/>
  <c r="O49" i="13"/>
  <c r="O50" i="13"/>
  <c r="O51" i="13"/>
  <c r="O52" i="13"/>
  <c r="O53" i="13"/>
  <c r="G3" i="13"/>
  <c r="G4" i="13"/>
  <c r="G5" i="13"/>
  <c r="G7" i="13"/>
  <c r="G8" i="13"/>
  <c r="G9" i="13"/>
  <c r="G10" i="13"/>
  <c r="G11" i="13"/>
  <c r="G12" i="13"/>
  <c r="G13" i="13"/>
  <c r="G14" i="13"/>
  <c r="G15" i="13"/>
  <c r="G16" i="13"/>
  <c r="G17" i="13"/>
  <c r="G18" i="13"/>
  <c r="G19" i="13"/>
  <c r="G20" i="13"/>
  <c r="G22" i="13"/>
  <c r="G23" i="13"/>
  <c r="G24" i="13"/>
  <c r="G26" i="13"/>
  <c r="G27" i="13"/>
  <c r="G28" i="13"/>
  <c r="G29" i="13"/>
  <c r="G30" i="13"/>
  <c r="G31" i="13"/>
  <c r="G32" i="13"/>
  <c r="G33" i="13"/>
  <c r="G34" i="13"/>
  <c r="G35" i="13"/>
  <c r="G36" i="13"/>
  <c r="G37" i="13"/>
  <c r="G38" i="13"/>
  <c r="G39" i="13"/>
  <c r="G40" i="13"/>
  <c r="G41" i="13"/>
  <c r="G42" i="13"/>
  <c r="G44" i="13"/>
  <c r="G45" i="13"/>
  <c r="G46" i="13"/>
  <c r="G47" i="13"/>
  <c r="G48" i="13"/>
  <c r="G49" i="13"/>
  <c r="G50" i="13"/>
  <c r="G51" i="13"/>
  <c r="G52" i="13"/>
  <c r="G2" i="13"/>
  <c r="AH3" i="13"/>
  <c r="AH4" i="13"/>
  <c r="AH5" i="13"/>
  <c r="AH6" i="13"/>
  <c r="AH7" i="13"/>
  <c r="AH8" i="13"/>
  <c r="AH9" i="13"/>
  <c r="AH10" i="13"/>
  <c r="AH11" i="13"/>
  <c r="AH12" i="13"/>
  <c r="AH13" i="13"/>
  <c r="AH14" i="13"/>
  <c r="AH15" i="13"/>
  <c r="AH16" i="13"/>
  <c r="AH17" i="13"/>
  <c r="AH18" i="13"/>
  <c r="AH19" i="13"/>
  <c r="AH20" i="13"/>
  <c r="AH21" i="13"/>
  <c r="AH2" i="13"/>
  <c r="O3" i="13"/>
  <c r="O4" i="13"/>
  <c r="O5" i="13"/>
  <c r="O6" i="13"/>
  <c r="O7" i="13"/>
  <c r="O8" i="13"/>
  <c r="O9" i="13"/>
  <c r="O10" i="13"/>
  <c r="O11" i="13"/>
  <c r="O12" i="13"/>
  <c r="O13" i="13"/>
  <c r="O14" i="13"/>
  <c r="O15" i="13"/>
  <c r="O16" i="13"/>
  <c r="O17" i="13"/>
  <c r="O18" i="13"/>
  <c r="O19" i="13"/>
  <c r="O20" i="13"/>
  <c r="O21" i="13"/>
  <c r="O2" i="13"/>
  <c r="H22" i="11" a="1"/>
  <c r="H22" i="11" s="1"/>
  <c r="H2" i="11" a="1"/>
  <c r="H2" i="11" s="1"/>
  <c r="J22" i="11" a="1"/>
  <c r="J22" i="11" s="1"/>
  <c r="J2" i="11" a="1"/>
  <c r="J2" i="11" s="1"/>
  <c r="F22" i="11" a="1"/>
  <c r="F22" i="11" s="1"/>
  <c r="F2" i="11" a="1"/>
  <c r="F2" i="11" s="1"/>
  <c r="D2" i="11" a="1"/>
  <c r="D2" i="11" s="1"/>
  <c r="D22" i="11" a="1"/>
  <c r="D22" i="11" s="1"/>
  <c r="C22" i="11" a="1"/>
  <c r="C22" i="11" s="1"/>
  <c r="G22" i="6" l="1"/>
  <c r="G23" i="6"/>
  <c r="G24" i="6"/>
  <c r="G25" i="6"/>
  <c r="G26" i="6"/>
  <c r="G27" i="6"/>
  <c r="G28" i="6"/>
  <c r="G29" i="6"/>
  <c r="G30" i="6"/>
  <c r="G31" i="6"/>
  <c r="G32" i="6"/>
  <c r="G33" i="6"/>
  <c r="G34" i="6"/>
  <c r="G35" i="6"/>
  <c r="G36" i="6"/>
  <c r="G37" i="6"/>
  <c r="G38" i="6"/>
  <c r="G39" i="6"/>
  <c r="G40" i="6"/>
  <c r="G41" i="6"/>
  <c r="G42" i="6"/>
  <c r="G43" i="6"/>
  <c r="G44" i="6"/>
  <c r="G45" i="6"/>
  <c r="G46" i="6"/>
  <c r="G47" i="6"/>
  <c r="G48" i="6"/>
  <c r="G49" i="6"/>
  <c r="G50" i="6"/>
  <c r="G51" i="6"/>
  <c r="G52" i="6"/>
  <c r="G53" i="6"/>
  <c r="AH22" i="6"/>
  <c r="AH23" i="6"/>
  <c r="AH24" i="6"/>
  <c r="AH25" i="6"/>
  <c r="AH26" i="6"/>
  <c r="AH27" i="6"/>
  <c r="AH28" i="6"/>
  <c r="AH29" i="6"/>
  <c r="AH30" i="6"/>
  <c r="AH31" i="6"/>
  <c r="AH32" i="6"/>
  <c r="AH33" i="6"/>
  <c r="AH34" i="6"/>
  <c r="AH35" i="6"/>
  <c r="AH36" i="6"/>
  <c r="AH37" i="6"/>
  <c r="AH38" i="6"/>
  <c r="AH39" i="6"/>
  <c r="AH40" i="6"/>
  <c r="AH41" i="6"/>
  <c r="AH42" i="6"/>
  <c r="AH43" i="6"/>
  <c r="AH44" i="6"/>
  <c r="AH45" i="6"/>
  <c r="AH46" i="6"/>
  <c r="AH47" i="6"/>
  <c r="AH48" i="6"/>
  <c r="AH49" i="6"/>
  <c r="AH50" i="6"/>
  <c r="AH51" i="6"/>
  <c r="AH52" i="6"/>
  <c r="AH53" i="6"/>
  <c r="AH2" i="6"/>
  <c r="AH3" i="6"/>
  <c r="AH4" i="6"/>
  <c r="AH5" i="6"/>
  <c r="AH6" i="6"/>
  <c r="AH7" i="6"/>
  <c r="AH8" i="6"/>
  <c r="AH9" i="6"/>
  <c r="AH10" i="6"/>
  <c r="AH11" i="6"/>
  <c r="AH12" i="6"/>
  <c r="AH13" i="6"/>
  <c r="AH14" i="6"/>
  <c r="AH15" i="6"/>
  <c r="AH16" i="6"/>
  <c r="AH17" i="6"/>
  <c r="AH18" i="6"/>
  <c r="AH19" i="6"/>
  <c r="AH20" i="6"/>
  <c r="AH21" i="6"/>
  <c r="G21" i="6"/>
  <c r="G20" i="6"/>
  <c r="G19" i="6"/>
  <c r="G18" i="6"/>
  <c r="G17" i="6"/>
  <c r="G16" i="6"/>
  <c r="G15" i="6"/>
  <c r="G14" i="6"/>
  <c r="G13" i="6"/>
  <c r="G12" i="6"/>
  <c r="G11" i="6"/>
  <c r="G10" i="6"/>
  <c r="G9" i="6"/>
  <c r="G8" i="6"/>
  <c r="G7" i="6"/>
  <c r="G6" i="6"/>
  <c r="G5" i="6"/>
  <c r="G4" i="6"/>
  <c r="G3" i="6"/>
  <c r="G2"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3E78505-8A65-4A94-944C-525BA5BC59FF}" keepAlive="1" name="Query - Outcomes_outputs_inputs" description="Connection to the 'Outcomes_outputs_inputs' query in the workbook." type="5" refreshedVersion="0" background="1" saveData="1">
    <dbPr connection="Provider=Microsoft.Mashup.OleDb.1;Data Source=$Workbook$;Location=Outcomes_outputs_inputs;Extended Properties=&quot;&quot;" command="SELECT * FROM [Outcomes_outputs_inputs]"/>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<sst xmlns="http://schemas.openxmlformats.org/spreadsheetml/2006/main" count="2059" uniqueCount="293">
  <si>
    <t>ID</t>
  </si>
  <si>
    <t>Region</t>
  </si>
  <si>
    <t>Country</t>
  </si>
  <si>
    <t>CF_001</t>
  </si>
  <si>
    <t>Africa</t>
  </si>
  <si>
    <t>Eswatini</t>
  </si>
  <si>
    <t>CF_002</t>
  </si>
  <si>
    <t>Europe and Central Asia</t>
  </si>
  <si>
    <t xml:space="preserve">Armenia </t>
  </si>
  <si>
    <t>CF_003</t>
  </si>
  <si>
    <t>Asia Pacific</t>
  </si>
  <si>
    <t>Vietnam</t>
  </si>
  <si>
    <t>CF_004</t>
  </si>
  <si>
    <t>Somalia</t>
  </si>
  <si>
    <t>CF_005</t>
  </si>
  <si>
    <t>Latin America and Caribbean</t>
  </si>
  <si>
    <t>Uruguay</t>
  </si>
  <si>
    <t>CF_006</t>
  </si>
  <si>
    <t>Eritrea</t>
  </si>
  <si>
    <t>CF_007</t>
  </si>
  <si>
    <t>Mozambique</t>
  </si>
  <si>
    <t>CF_008</t>
  </si>
  <si>
    <t>Tanzania</t>
  </si>
  <si>
    <t>CF_009</t>
  </si>
  <si>
    <t>Zimbabwe</t>
  </si>
  <si>
    <t>CF_010</t>
  </si>
  <si>
    <t>Botswana</t>
  </si>
  <si>
    <t>CF_011</t>
  </si>
  <si>
    <t>Lao PDR</t>
  </si>
  <si>
    <t>CF_012</t>
  </si>
  <si>
    <t>Bangladesh</t>
  </si>
  <si>
    <t>CF_013</t>
  </si>
  <si>
    <t>Thailand</t>
  </si>
  <si>
    <t>CF_014</t>
  </si>
  <si>
    <t>Maldives</t>
  </si>
  <si>
    <t>CF_015</t>
  </si>
  <si>
    <t>West Asia</t>
  </si>
  <si>
    <t>Yemen</t>
  </si>
  <si>
    <t>CF_016</t>
  </si>
  <si>
    <t>Saudi Arabia</t>
  </si>
  <si>
    <t>CF_017</t>
  </si>
  <si>
    <t>Albania</t>
  </si>
  <si>
    <t>CF_018</t>
  </si>
  <si>
    <t>El Salvador</t>
  </si>
  <si>
    <t>CF_019</t>
  </si>
  <si>
    <t>Honduras</t>
  </si>
  <si>
    <t>CF_020</t>
  </si>
  <si>
    <t>Peru</t>
  </si>
  <si>
    <t>CF_021</t>
  </si>
  <si>
    <t>Algeria</t>
  </si>
  <si>
    <t>CF_022</t>
  </si>
  <si>
    <t>Benin</t>
  </si>
  <si>
    <t>CF_023</t>
  </si>
  <si>
    <t>Burundi</t>
  </si>
  <si>
    <t>CF_024</t>
  </si>
  <si>
    <t>Cabo Verde</t>
  </si>
  <si>
    <t>CF_025</t>
  </si>
  <si>
    <t>Central African Republic</t>
  </si>
  <si>
    <t>CF_026</t>
  </si>
  <si>
    <t>Egypt</t>
  </si>
  <si>
    <t>CF_027</t>
  </si>
  <si>
    <t>Gabon</t>
  </si>
  <si>
    <t>CF_028</t>
  </si>
  <si>
    <t>Libya</t>
  </si>
  <si>
    <t>CF_029</t>
  </si>
  <si>
    <t>Niger</t>
  </si>
  <si>
    <t>CF_030</t>
  </si>
  <si>
    <t>Nigeria</t>
  </si>
  <si>
    <t>CF_031</t>
  </si>
  <si>
    <t>São Tomé and Príncipe</t>
  </si>
  <si>
    <t>CF_032</t>
  </si>
  <si>
    <t>South Sudan</t>
  </si>
  <si>
    <t>CF_033</t>
  </si>
  <si>
    <t>Togo</t>
  </si>
  <si>
    <t>CF_034</t>
  </si>
  <si>
    <t>Zambia</t>
  </si>
  <si>
    <t>CF_035</t>
  </si>
  <si>
    <t>Lebanon</t>
  </si>
  <si>
    <t>CF_036</t>
  </si>
  <si>
    <t>Palestine</t>
  </si>
  <si>
    <t>CF_037</t>
  </si>
  <si>
    <t>Iran</t>
  </si>
  <si>
    <t>CF_038</t>
  </si>
  <si>
    <t>Micronesia (Micronesia, Samoa, Fiji)</t>
  </si>
  <si>
    <t>CF_039</t>
  </si>
  <si>
    <t>Mongolia</t>
  </si>
  <si>
    <t>CF_040</t>
  </si>
  <si>
    <t>Nepal</t>
  </si>
  <si>
    <t>CF_041</t>
  </si>
  <si>
    <t>Pakistan</t>
  </si>
  <si>
    <t>CF_042</t>
  </si>
  <si>
    <t>Sri Lanka</t>
  </si>
  <si>
    <t>CF_043</t>
  </si>
  <si>
    <t>Kyrgyzstan</t>
  </si>
  <si>
    <t>CF_044</t>
  </si>
  <si>
    <t>Moldova</t>
  </si>
  <si>
    <t>CF_045</t>
  </si>
  <si>
    <t>Montenegro</t>
  </si>
  <si>
    <t>CF_046</t>
  </si>
  <si>
    <t>Tajikistan</t>
  </si>
  <si>
    <t>CF_047</t>
  </si>
  <si>
    <t>Bolivia</t>
  </si>
  <si>
    <t>CF_048</t>
  </si>
  <si>
    <t>Chile</t>
  </si>
  <si>
    <t>CF_049</t>
  </si>
  <si>
    <t>Costa Rica</t>
  </si>
  <si>
    <t>CF_050</t>
  </si>
  <si>
    <t>Ecuador</t>
  </si>
  <si>
    <t>CF_051</t>
  </si>
  <si>
    <t>Haiti</t>
  </si>
  <si>
    <t>CF_052</t>
  </si>
  <si>
    <t>Venezuela</t>
  </si>
  <si>
    <t>Economy</t>
  </si>
  <si>
    <t>LDC</t>
  </si>
  <si>
    <t>LLDC</t>
  </si>
  <si>
    <t>SIDS</t>
  </si>
  <si>
    <t>Country Grouping2</t>
  </si>
  <si>
    <t>Type of document</t>
  </si>
  <si>
    <t>Period covered</t>
  </si>
  <si>
    <t>Year of development</t>
  </si>
  <si>
    <t>UNEP signatory</t>
  </si>
  <si>
    <t>UNEP part of the outcomes</t>
  </si>
  <si>
    <t>Lower Middle Income</t>
  </si>
  <si>
    <t>No</t>
  </si>
  <si>
    <t>Yes</t>
  </si>
  <si>
    <t>None</t>
  </si>
  <si>
    <t>CF</t>
  </si>
  <si>
    <t>2021-2025</t>
  </si>
  <si>
    <t>Upper Middle Income</t>
  </si>
  <si>
    <t>2022-2026</t>
  </si>
  <si>
    <t>Low Income</t>
  </si>
  <si>
    <t>High Income</t>
  </si>
  <si>
    <t>2022 - 2026</t>
  </si>
  <si>
    <t>2022 - 2027</t>
  </si>
  <si>
    <t>2022-2024</t>
  </si>
  <si>
    <t>2022-2025</t>
  </si>
  <si>
    <t>2023-2027</t>
  </si>
  <si>
    <t>2023-2026</t>
  </si>
  <si>
    <t>Conflict</t>
  </si>
  <si>
    <t>N/A</t>
  </si>
  <si>
    <t>Fragile</t>
  </si>
  <si>
    <t>2023-2025</t>
  </si>
  <si>
    <t>Not Classified</t>
  </si>
  <si>
    <t>UNSDCF</t>
  </si>
  <si>
    <t>NDCs action</t>
  </si>
  <si>
    <t>NDCs generic</t>
  </si>
  <si>
    <t>MEAs generic</t>
  </si>
  <si>
    <t>MEAs Action</t>
  </si>
  <si>
    <t>NBSAPs Action</t>
  </si>
  <si>
    <t>NOTES</t>
  </si>
  <si>
    <t>general reference to MEAs. Also, possible indicator on chemicals, therefore BRS</t>
  </si>
  <si>
    <t>Viet Nam</t>
  </si>
  <si>
    <t>Other: perhaps Nairobi Convention</t>
  </si>
  <si>
    <t xml:space="preserve">Other: maybe Nairobi Convention. for biod, generic biod action is mentioned in the narrative. </t>
  </si>
  <si>
    <t xml:space="preserve">for biod, generic biod action is mentioned in the narrative </t>
  </si>
  <si>
    <t>Other: maybe CBD</t>
  </si>
  <si>
    <t>for biod, generic biod action is mentioned in the narrative. Also CBD is mentioned in the narriative</t>
  </si>
  <si>
    <t>Other: Vienna Convention. Also BRS Convention</t>
  </si>
  <si>
    <t>Other: BRS Convention</t>
  </si>
  <si>
    <t>Ramsar Convention</t>
  </si>
  <si>
    <t>Ozone</t>
  </si>
  <si>
    <t>Montreal Protocol</t>
  </si>
  <si>
    <t>LebaNon</t>
  </si>
  <si>
    <t>Desertification</t>
  </si>
  <si>
    <t>NBSAPs are mentioned in the result framework as National Priorities, but they are Not actually in the indicators. Same for the other MEAs.</t>
  </si>
  <si>
    <t>No results framework</t>
  </si>
  <si>
    <t>Other MEAs: 1. Ozone depleting substances 2. hazardous chemicals</t>
  </si>
  <si>
    <t>CBD and Desertification</t>
  </si>
  <si>
    <t xml:space="preserve">Outcomes </t>
  </si>
  <si>
    <t>Outcomes with environ/ issues</t>
  </si>
  <si>
    <t>%</t>
  </si>
  <si>
    <t>Ad</t>
  </si>
  <si>
    <t>Mt</t>
  </si>
  <si>
    <t>En</t>
  </si>
  <si>
    <t>Loss and Damage</t>
  </si>
  <si>
    <t>Re</t>
  </si>
  <si>
    <t>Rm</t>
  </si>
  <si>
    <t>Climate Change</t>
  </si>
  <si>
    <t>Wa</t>
  </si>
  <si>
    <t>Om</t>
  </si>
  <si>
    <t>Bio</t>
  </si>
  <si>
    <t>Nat Res</t>
  </si>
  <si>
    <t>Forest</t>
  </si>
  <si>
    <t>Land</t>
  </si>
  <si>
    <t>Desert</t>
  </si>
  <si>
    <t>Biodiversity Action</t>
  </si>
  <si>
    <t>Poll*</t>
  </si>
  <si>
    <t>Aq</t>
  </si>
  <si>
    <t>Wq</t>
  </si>
  <si>
    <t>Ocean Q</t>
  </si>
  <si>
    <t>Soil</t>
  </si>
  <si>
    <t>Wm</t>
  </si>
  <si>
    <t>Chem</t>
  </si>
  <si>
    <t>Haz</t>
  </si>
  <si>
    <t>Circ Eco</t>
  </si>
  <si>
    <t>Waste W</t>
  </si>
  <si>
    <t>Pollution Action</t>
  </si>
  <si>
    <t>SCP</t>
  </si>
  <si>
    <t>Circ</t>
  </si>
  <si>
    <t>Food waste</t>
  </si>
  <si>
    <t>Green Eco</t>
  </si>
  <si>
    <t>Lifestyle</t>
  </si>
  <si>
    <t>Fin</t>
  </si>
  <si>
    <t>Infrast</t>
  </si>
  <si>
    <t>Public Proc</t>
  </si>
  <si>
    <t>Sa</t>
  </si>
  <si>
    <t>MEAs</t>
  </si>
  <si>
    <t>Env Gov</t>
  </si>
  <si>
    <t>Data</t>
  </si>
  <si>
    <t>Digital</t>
  </si>
  <si>
    <t>Educ</t>
  </si>
  <si>
    <t>Note:</t>
  </si>
  <si>
    <t>*Natural reources not used in calculation of biodiversity</t>
  </si>
  <si>
    <t>Outputs</t>
  </si>
  <si>
    <t>Outputs with envir/ issues</t>
  </si>
  <si>
    <t>Fore</t>
  </si>
  <si>
    <t>Spc</t>
  </si>
  <si>
    <t>St/infra</t>
  </si>
  <si>
    <t>Sc</t>
  </si>
  <si>
    <t>Sust Tour</t>
  </si>
  <si>
    <t>Sust F</t>
  </si>
  <si>
    <t>Green eco</t>
  </si>
  <si>
    <t>Ee</t>
  </si>
  <si>
    <t>EG</t>
  </si>
  <si>
    <t>green tech</t>
  </si>
  <si>
    <t>Armenia</t>
  </si>
  <si>
    <t>CAR</t>
  </si>
  <si>
    <t>Sao Tome &amp; Prin.</t>
  </si>
  <si>
    <t>oPt</t>
  </si>
  <si>
    <t>Micronesia</t>
  </si>
  <si>
    <t>Indicators (IN)</t>
  </si>
  <si>
    <t>IN with envir/issues</t>
  </si>
  <si>
    <t>1*</t>
  </si>
  <si>
    <t>2*</t>
  </si>
  <si>
    <t>Sort_Column</t>
  </si>
  <si>
    <t>View_Type</t>
  </si>
  <si>
    <t>Outcomes</t>
  </si>
  <si>
    <t>Indicators</t>
  </si>
  <si>
    <r>
      <t xml:space="preserve">Ad: </t>
    </r>
    <r>
      <rPr>
        <sz val="10.5"/>
        <color rgb="FF000000"/>
        <rFont val="Calibri"/>
        <family val="2"/>
        <scheme val="minor"/>
      </rPr>
      <t>Climate change adaptation</t>
    </r>
  </si>
  <si>
    <r>
      <t xml:space="preserve">Mt: </t>
    </r>
    <r>
      <rPr>
        <sz val="10.5"/>
        <color rgb="FF000000"/>
        <rFont val="Calibri"/>
        <family val="2"/>
        <scheme val="minor"/>
      </rPr>
      <t>Climate change mitigation</t>
    </r>
  </si>
  <si>
    <r>
      <t>En</t>
    </r>
    <r>
      <rPr>
        <sz val="10.5"/>
        <color rgb="FF000000"/>
        <rFont val="Calibri"/>
        <family val="2"/>
        <scheme val="minor"/>
      </rPr>
      <t>: Energy/ renewable energy/ green energy/ clean and sustainable energy/ energy efficiency/ energy transition</t>
    </r>
  </si>
  <si>
    <r>
      <t>Re</t>
    </r>
    <r>
      <rPr>
        <sz val="10.5"/>
        <color rgb="FF000000"/>
        <rFont val="Calibri"/>
        <family val="2"/>
        <scheme val="minor"/>
      </rPr>
      <t>: Resilience</t>
    </r>
  </si>
  <si>
    <r>
      <t>Rm</t>
    </r>
    <r>
      <rPr>
        <sz val="10.5"/>
        <color rgb="FF000000"/>
        <rFont val="Calibri"/>
        <family val="2"/>
        <scheme val="minor"/>
      </rPr>
      <t>: Risk / disaster management/ disaster risk reduction</t>
    </r>
  </si>
  <si>
    <r>
      <t>Wa:</t>
    </r>
    <r>
      <rPr>
        <sz val="10.5"/>
        <color rgb="FF000000"/>
        <rFont val="Calibri"/>
        <family val="2"/>
        <scheme val="minor"/>
      </rPr>
      <t xml:space="preserve"> Water/ water management/ basin management/ water supply/access. </t>
    </r>
  </si>
  <si>
    <r>
      <t>Om:</t>
    </r>
    <r>
      <rPr>
        <sz val="10.5"/>
        <color rgb="FF000000"/>
        <rFont val="Calibri"/>
        <family val="2"/>
        <scheme val="minor"/>
      </rPr>
      <t xml:space="preserve"> Oceans natural resources / marine zones/ coastal zones/ marine protected areas/ marine ecosystems</t>
    </r>
  </si>
  <si>
    <r>
      <t xml:space="preserve">Bi: </t>
    </r>
    <r>
      <rPr>
        <sz val="10.5"/>
        <color rgb="FF000000"/>
        <rFont val="Calibri"/>
        <family val="2"/>
        <scheme val="minor"/>
      </rPr>
      <t xml:space="preserve">Biodiversity/ biodiversity protection/conservation/restoration/ ecosystems management/Ecosystems management </t>
    </r>
  </si>
  <si>
    <r>
      <t xml:space="preserve">Nat Res: </t>
    </r>
    <r>
      <rPr>
        <sz val="10.5"/>
        <color rgb="FF000000"/>
        <rFont val="Calibri"/>
        <family val="2"/>
        <scheme val="minor"/>
      </rPr>
      <t>sustainable use of natural resources/ management of natural resources</t>
    </r>
  </si>
  <si>
    <r>
      <t>Forest</t>
    </r>
    <r>
      <rPr>
        <sz val="10.5"/>
        <color rgb="FF000000"/>
        <rFont val="Calibri"/>
        <family val="2"/>
        <scheme val="minor"/>
      </rPr>
      <t>: Restoration/ ecosystem restoration/ reforestation/ forest/ forest management</t>
    </r>
  </si>
  <si>
    <r>
      <t xml:space="preserve">Land: </t>
    </r>
    <r>
      <rPr>
        <sz val="10.5"/>
        <color rgb="FF000000"/>
        <rFont val="Calibri"/>
        <family val="2"/>
        <scheme val="minor"/>
      </rPr>
      <t>environemntal degradation/land degradation</t>
    </r>
  </si>
  <si>
    <r>
      <t>Aq</t>
    </r>
    <r>
      <rPr>
        <sz val="10.5"/>
        <color rgb="FF000000"/>
        <rFont val="Calibri"/>
        <family val="2"/>
        <scheme val="minor"/>
      </rPr>
      <t>: Air quality/ air pollution</t>
    </r>
  </si>
  <si>
    <r>
      <t xml:space="preserve">Wq: </t>
    </r>
    <r>
      <rPr>
        <sz val="10.5"/>
        <color rgb="FF000000"/>
        <rFont val="Calibri"/>
        <family val="2"/>
        <scheme val="minor"/>
      </rPr>
      <t xml:space="preserve">freshwater pollution/water contamination </t>
    </r>
  </si>
  <si>
    <r>
      <t>Ocean Q:</t>
    </r>
    <r>
      <rPr>
        <sz val="10.5"/>
        <color rgb="FF000000"/>
        <rFont val="Calibri"/>
        <family val="2"/>
        <scheme val="minor"/>
      </rPr>
      <t xml:space="preserve"> marine litter/marine pollution/plastic debris</t>
    </r>
  </si>
  <si>
    <r>
      <t xml:space="preserve">Sq: </t>
    </r>
    <r>
      <rPr>
        <sz val="10.5"/>
        <color rgb="FF000000"/>
        <rFont val="Calibri"/>
        <family val="2"/>
        <scheme val="minor"/>
      </rPr>
      <t>Soil/ soil quality/ soil management/ soil degradation/contamination/access to land/ environmental planning of the territory</t>
    </r>
  </si>
  <si>
    <r>
      <t xml:space="preserve">Wm: </t>
    </r>
    <r>
      <rPr>
        <sz val="10.5"/>
        <color rgb="FF000000"/>
        <rFont val="Calibri"/>
        <family val="2"/>
        <scheme val="minor"/>
      </rPr>
      <t xml:space="preserve">Waste management/ solid waste/ sanitation </t>
    </r>
  </si>
  <si>
    <r>
      <t xml:space="preserve">Chem: </t>
    </r>
    <r>
      <rPr>
        <sz val="10.5"/>
        <color rgb="FF000000"/>
        <rFont val="Calibri"/>
        <family val="2"/>
        <scheme val="minor"/>
      </rPr>
      <t>chemicals/ hazardous chemicals</t>
    </r>
  </si>
  <si>
    <t xml:space="preserve"> </t>
  </si>
  <si>
    <r>
      <t>Circ Eco:</t>
    </r>
    <r>
      <rPr>
        <sz val="10.5"/>
        <color rgb="FF000000"/>
        <rFont val="Calibri"/>
        <family val="2"/>
        <scheme val="minor"/>
      </rPr>
      <t xml:space="preserve"> circular economy/plastics circularity/recycling/ reuse/reduce</t>
    </r>
  </si>
  <si>
    <r>
      <t>Sp</t>
    </r>
    <r>
      <rPr>
        <sz val="10.5"/>
        <color rgb="FF000000"/>
        <rFont val="Calibri"/>
        <family val="2"/>
        <scheme val="minor"/>
      </rPr>
      <t>: Sustainable production and consumption/ sustainable productive-economic model/ clean production/ sustainable livelihoods</t>
    </r>
  </si>
  <si>
    <r>
      <t>St/infra</t>
    </r>
    <r>
      <rPr>
        <sz val="10.5"/>
        <color rgb="FF000000"/>
        <rFont val="Calibri"/>
        <family val="2"/>
        <scheme val="minor"/>
      </rPr>
      <t>: Sustainable transport/ sustainable infrastructure</t>
    </r>
  </si>
  <si>
    <r>
      <t>Sc</t>
    </r>
    <r>
      <rPr>
        <sz val="10.5"/>
        <color rgb="FF000000"/>
        <rFont val="Calibri"/>
        <family val="2"/>
        <scheme val="minor"/>
      </rPr>
      <t>: Sustainable cities/ sustainable societies.</t>
    </r>
  </si>
  <si>
    <r>
      <t>Sa</t>
    </r>
    <r>
      <rPr>
        <sz val="10.5"/>
        <color rgb="FF000000"/>
        <rFont val="Calibri"/>
        <family val="2"/>
        <scheme val="minor"/>
      </rPr>
      <t>: Sustainable agriculture/ sustainable food production/ food safety/nutrition.</t>
    </r>
  </si>
  <si>
    <r>
      <t xml:space="preserve">Sust Tour: </t>
    </r>
    <r>
      <rPr>
        <sz val="10.5"/>
        <color rgb="FF000000"/>
        <rFont val="Calibri"/>
        <family val="2"/>
        <scheme val="minor"/>
      </rPr>
      <t>sustainable tourism</t>
    </r>
  </si>
  <si>
    <r>
      <t>Sust Fin</t>
    </r>
    <r>
      <rPr>
        <sz val="10.5"/>
        <color rgb="FF000000"/>
        <rFont val="Calibri"/>
        <family val="2"/>
        <scheme val="minor"/>
      </rPr>
      <t>: Environmental financing/ sustainable finance/green finance/resource mobilisation</t>
    </r>
  </si>
  <si>
    <r>
      <t>Green Eco</t>
    </r>
    <r>
      <rPr>
        <sz val="10.5"/>
        <color rgb="FF000000"/>
        <rFont val="Calibri"/>
        <family val="2"/>
        <scheme val="minor"/>
      </rPr>
      <t>: Green jobs/ green incomes/ green economy</t>
    </r>
  </si>
  <si>
    <r>
      <t xml:space="preserve">Ee: </t>
    </r>
    <r>
      <rPr>
        <sz val="10.5"/>
        <color rgb="FF000000"/>
        <rFont val="Calibri"/>
        <family val="2"/>
        <scheme val="minor"/>
      </rPr>
      <t>Environmental education/ better and sustainable behaviours / respect for environment/ sustainable life styles</t>
    </r>
  </si>
  <si>
    <r>
      <t>Er</t>
    </r>
    <r>
      <rPr>
        <sz val="10.5"/>
        <color rgb="FF000000"/>
        <rFont val="Calibri"/>
        <family val="2"/>
        <scheme val="minor"/>
      </rPr>
      <t>: Environmental regulations/ environmental rights/ environmental justice/ multilateral environmental agreements (MEA)/ environmental certification</t>
    </r>
  </si>
  <si>
    <r>
      <t xml:space="preserve">Clim Tech: </t>
    </r>
    <r>
      <rPr>
        <sz val="10.5"/>
        <color rgb="FF000000"/>
        <rFont val="Calibri"/>
        <family val="2"/>
        <scheme val="minor"/>
      </rPr>
      <t>climate tecnology/ environmental information/data/statistics/ access to environmental information</t>
    </r>
  </si>
  <si>
    <t xml:space="preserve">MEAs action </t>
  </si>
  <si>
    <t>NBSAPs action</t>
  </si>
  <si>
    <t>Other Biodiversity action</t>
  </si>
  <si>
    <t>no</t>
  </si>
  <si>
    <t>yes*</t>
  </si>
  <si>
    <t>yes</t>
  </si>
  <si>
    <t>maybe</t>
  </si>
  <si>
    <t>yyes*</t>
  </si>
  <si>
    <t>yyes**</t>
  </si>
  <si>
    <t xml:space="preserve">yes* </t>
  </si>
  <si>
    <t>yes - yes*</t>
  </si>
  <si>
    <t>Djibouti</t>
  </si>
  <si>
    <t>No updated CF when analysis started</t>
  </si>
  <si>
    <t>Morocco</t>
  </si>
  <si>
    <t xml:space="preserve">The Cooperation Framework has been designed.  Finalisation and signature is delayed due to ongoing negotiations of the Legal Annex. </t>
  </si>
  <si>
    <t>Sao Tome</t>
  </si>
  <si>
    <t>Jordan</t>
  </si>
  <si>
    <t>The Cooperation Framework is expected to be finalised in coming weeks and will not be available before the beginning of 2023.</t>
  </si>
  <si>
    <t>UAE</t>
  </si>
  <si>
    <t xml:space="preserve">A Common Country Analysis and Cooperation Framework has not yet been developed and is unlikely to take place in 2022. </t>
  </si>
  <si>
    <t>India</t>
  </si>
  <si>
    <t>NBSAPs are mentioned in the result framework as National Priorities, but they are not actually in the indicators. Same for the other MEAs.</t>
  </si>
  <si>
    <t>Brazil</t>
  </si>
  <si>
    <t>The RC/UNCT are discussing a strategy for navigating the government transition and the next steps required to finalise the Cooperation Framework.  It is antcipated that Cooperation Framework will be finalised with the new government in early 2023.</t>
  </si>
  <si>
    <t>Dominican Rep.</t>
  </si>
  <si>
    <t xml:space="preserve">The Cooperation Framework has been designed and negotiations with government are ongoing.  The RC/UNCT has advised that the Cooperation Framework is likley to change and cannot be shared at this time.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</si>
</sst>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b/>
      <sz val="11"/>
      <color theme="1"/>
      <name val="Calibri"/>
      <family val="2"/>
      <scheme val="minor"/>
    </font>
    <font>
      <b/>
      <sz val="9"/>
      <name val="Calibri"/>
      <family val="2"/>
      <scheme val="minor"/>
    </font>
    <font>
      <sz val="9"/>
      <color theme="1"/>
      <name val="Calibri"/>
      <family val="2"/>
      <scheme val="minor"/>
    </font>
    <font>
      <b/>
      <sz val="9"/>
      <color rgb="FF000000"/>
      <name val="Calibri"/>
      <family val="2"/>
      <scheme val="minor"/>
    </font>
    <font>
      <sz val="9"/>
      <color rgb="FF000000"/>
      <name val="Calibri"/>
      <family val="2"/>
      <scheme val="minor"/>
    </font>
    <font>
      <b/>
      <sz val="9"/>
      <color theme="1"/>
      <name val="Calibri"/>
      <family val="2"/>
      <scheme val="minor"/>
    </font>
    <font>
      <sz val="9"/>
      <name val="Calibri"/>
      <family val="2"/>
      <scheme val="minor"/>
    </font>
    <font>
      <sz val="8"/>
      <name val="Calibri"/>
      <family val="2"/>
      <scheme val="minor"/>
    </font>
    <font>
      <b/>
      <sz val="10.5"/>
      <color rgb="FF000000"/>
      <name val="Calibri"/>
      <family val="2"/>
      <scheme val="minor"/>
    </font>
    <font>
      <sz val="10.5"/>
      <color rgb="FF000000"/>
      <name val="Calibri"/>
      <family val="2"/>
      <scheme val="minor"/>
    </font>
  </fonts>
  <fills count="16">
    <fill>
      <patternFill patternType="none"/>
    </fill>
    <fill>
      <patternFill patternType="gray125"/>
    </fill>
    <fill>
      <patternFill patternType="solid">
        <fgColor theme="9" tint="0.79998168889431442"/>
        <bgColor indexed="64"/>
      </patternFill>
    </fill>
    <fill>
      <patternFill patternType="solid">
        <fgColor theme="0"/>
        <bgColor indexed="64"/>
      </patternFill>
    </fill>
    <fill>
      <patternFill patternType="solid">
        <fgColor theme="0"/>
        <bgColor rgb="FF000000"/>
      </patternFill>
    </fill>
    <fill>
      <patternFill patternType="solid">
        <fgColor theme="5" tint="0.79998168889431442"/>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8" tint="0.79998168889431442"/>
        <bgColor rgb="FF000000"/>
      </patternFill>
    </fill>
    <fill>
      <patternFill patternType="solid">
        <fgColor theme="8" tint="0.59999389629810485"/>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1"/>
        <bgColor indexed="64"/>
      </patternFill>
    </fill>
    <fill>
      <patternFill patternType="solid">
        <fgColor theme="0" tint="-0.149998474074526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92">
    <xf numFmtId="0" fontId="0" fillId="0" borderId="0" xfId="0"/>
    <xf numFmtId="0" fontId="1" fillId="0" borderId="0" xfId="0" applyFont="1"/>
    <xf numFmtId="0" fontId="6" fillId="3" borderId="1" xfId="0" applyFont="1" applyFill="1" applyBorder="1" applyAlignment="1">
      <alignment vertical="top"/>
    </xf>
    <xf numFmtId="0" fontId="2" fillId="3" borderId="1" xfId="0" applyFont="1" applyFill="1" applyBorder="1" applyAlignment="1">
      <alignment horizontal="left" vertical="top" wrapText="1"/>
    </xf>
    <xf numFmtId="0" fontId="3" fillId="3" borderId="1" xfId="0" applyFont="1" applyFill="1" applyBorder="1"/>
    <xf numFmtId="0" fontId="5" fillId="3" borderId="1" xfId="0" applyFont="1" applyFill="1" applyBorder="1" applyAlignment="1">
      <alignment vertical="center"/>
    </xf>
    <xf numFmtId="0" fontId="5" fillId="3" borderId="1" xfId="0" applyFont="1" applyFill="1" applyBorder="1" applyAlignment="1">
      <alignment horizontal="center" vertical="center"/>
    </xf>
    <xf numFmtId="0" fontId="5" fillId="3" borderId="1" xfId="0" applyFont="1" applyFill="1" applyBorder="1" applyAlignment="1">
      <alignment horizontal="center" vertical="center" wrapText="1"/>
    </xf>
    <xf numFmtId="9" fontId="5" fillId="3" borderId="1" xfId="0" applyNumberFormat="1" applyFont="1" applyFill="1" applyBorder="1" applyAlignment="1">
      <alignment horizontal="center" vertical="center" wrapText="1"/>
    </xf>
    <xf numFmtId="0" fontId="5" fillId="4" borderId="1" xfId="0" applyFont="1" applyFill="1" applyBorder="1" applyAlignment="1">
      <alignment vertical="center"/>
    </xf>
    <xf numFmtId="0" fontId="2" fillId="5" borderId="1" xfId="0" applyFont="1" applyFill="1" applyBorder="1" applyAlignment="1">
      <alignment horizontal="left" vertical="top" wrapText="1"/>
    </xf>
    <xf numFmtId="0" fontId="5" fillId="5" borderId="1" xfId="0" applyFont="1" applyFill="1" applyBorder="1" applyAlignment="1">
      <alignment horizontal="center" vertical="center" wrapText="1"/>
    </xf>
    <xf numFmtId="0" fontId="2" fillId="6" borderId="1" xfId="0" applyFont="1" applyFill="1" applyBorder="1" applyAlignment="1">
      <alignment vertical="top" wrapText="1"/>
    </xf>
    <xf numFmtId="0" fontId="2" fillId="2" borderId="1" xfId="0" applyFont="1" applyFill="1" applyBorder="1" applyAlignment="1">
      <alignment horizontal="left" vertical="top" wrapText="1"/>
    </xf>
    <xf numFmtId="0" fontId="5" fillId="2" borderId="1" xfId="0" applyFont="1" applyFill="1" applyBorder="1" applyAlignment="1">
      <alignment horizontal="center" vertical="center" wrapText="1"/>
    </xf>
    <xf numFmtId="0" fontId="2" fillId="7" borderId="1" xfId="0" applyFont="1" applyFill="1" applyBorder="1" applyAlignment="1">
      <alignment vertical="top" wrapText="1"/>
    </xf>
    <xf numFmtId="0" fontId="2" fillId="8" borderId="1" xfId="0" applyFont="1" applyFill="1" applyBorder="1" applyAlignment="1">
      <alignment horizontal="left" vertical="top" wrapText="1"/>
    </xf>
    <xf numFmtId="0" fontId="4" fillId="9" borderId="1" xfId="0" applyFont="1" applyFill="1" applyBorder="1" applyAlignment="1">
      <alignment horizontal="center" vertical="top" wrapText="1"/>
    </xf>
    <xf numFmtId="0" fontId="5" fillId="8" borderId="1" xfId="0" applyFont="1" applyFill="1" applyBorder="1" applyAlignment="1">
      <alignment horizontal="center" vertical="center" wrapText="1"/>
    </xf>
    <xf numFmtId="0" fontId="2" fillId="10" borderId="1" xfId="0" applyFont="1" applyFill="1" applyBorder="1" applyAlignment="1">
      <alignment vertical="top" wrapText="1"/>
    </xf>
    <xf numFmtId="0" fontId="3" fillId="3" borderId="8" xfId="0" applyFont="1" applyFill="1" applyBorder="1"/>
    <xf numFmtId="0" fontId="2" fillId="3" borderId="1" xfId="0" applyFont="1" applyFill="1" applyBorder="1" applyAlignment="1">
      <alignment vertical="top"/>
    </xf>
    <xf numFmtId="0" fontId="3" fillId="0" borderId="1" xfId="0" applyFont="1" applyBorder="1"/>
    <xf numFmtId="0" fontId="3" fillId="0" borderId="5" xfId="0" applyFont="1" applyBorder="1"/>
    <xf numFmtId="9" fontId="3" fillId="0" borderId="1" xfId="0" applyNumberFormat="1" applyFont="1" applyBorder="1"/>
    <xf numFmtId="0" fontId="3" fillId="0" borderId="8" xfId="0" applyFont="1" applyBorder="1"/>
    <xf numFmtId="0" fontId="3" fillId="0" borderId="9" xfId="0" applyFont="1" applyBorder="1"/>
    <xf numFmtId="0" fontId="9" fillId="0" borderId="0" xfId="0" applyFont="1"/>
    <xf numFmtId="0" fontId="9" fillId="0" borderId="0" xfId="0" applyFont="1" applyAlignment="1">
      <alignment horizontal="left" vertical="top"/>
    </xf>
    <xf numFmtId="0" fontId="3" fillId="0" borderId="4" xfId="0" applyFont="1" applyBorder="1"/>
    <xf numFmtId="0" fontId="6" fillId="0" borderId="3" xfId="0" applyFont="1" applyBorder="1" applyAlignment="1">
      <alignment vertical="top" wrapText="1"/>
    </xf>
    <xf numFmtId="0" fontId="6" fillId="0" borderId="2" xfId="0" applyFont="1" applyBorder="1" applyAlignment="1">
      <alignment vertical="top" wrapText="1"/>
    </xf>
    <xf numFmtId="0" fontId="3" fillId="0" borderId="7" xfId="0" applyFont="1" applyBorder="1"/>
    <xf numFmtId="9" fontId="3" fillId="0" borderId="8" xfId="0" applyNumberFormat="1" applyFont="1" applyBorder="1"/>
    <xf numFmtId="0" fontId="2" fillId="3" borderId="2" xfId="0" applyFont="1" applyFill="1" applyBorder="1" applyAlignment="1">
      <alignment vertical="top"/>
    </xf>
    <xf numFmtId="0" fontId="3" fillId="0" borderId="2" xfId="0" applyFont="1" applyBorder="1"/>
    <xf numFmtId="0" fontId="3" fillId="3" borderId="0" xfId="0" applyFont="1" applyFill="1"/>
    <xf numFmtId="0" fontId="3" fillId="0" borderId="0" xfId="0" applyFont="1"/>
    <xf numFmtId="0" fontId="6" fillId="0" borderId="0" xfId="0" applyFont="1"/>
    <xf numFmtId="0" fontId="6" fillId="0" borderId="3" xfId="0" applyFont="1" applyBorder="1"/>
    <xf numFmtId="0" fontId="6" fillId="0" borderId="2" xfId="0" applyFont="1" applyBorder="1"/>
    <xf numFmtId="0" fontId="6" fillId="14" borderId="2" xfId="0" applyFont="1" applyFill="1" applyBorder="1"/>
    <xf numFmtId="0" fontId="6" fillId="0" borderId="6" xfId="0" applyFont="1" applyBorder="1"/>
    <xf numFmtId="0" fontId="2" fillId="5" borderId="2" xfId="0" applyFont="1" applyFill="1" applyBorder="1" applyAlignment="1">
      <alignment vertical="top" wrapText="1"/>
    </xf>
    <xf numFmtId="0" fontId="2" fillId="11" borderId="2" xfId="0" applyFont="1" applyFill="1" applyBorder="1" applyAlignment="1">
      <alignment vertical="top" wrapText="1"/>
    </xf>
    <xf numFmtId="0" fontId="2" fillId="2" borderId="2" xfId="0" applyFont="1" applyFill="1" applyBorder="1" applyAlignment="1">
      <alignment vertical="top" wrapText="1"/>
    </xf>
    <xf numFmtId="0" fontId="2" fillId="12" borderId="2" xfId="0" applyFont="1" applyFill="1" applyBorder="1" applyAlignment="1">
      <alignment vertical="top" wrapText="1"/>
    </xf>
    <xf numFmtId="0" fontId="2" fillId="8" borderId="2" xfId="0" applyFont="1" applyFill="1" applyBorder="1" applyAlignment="1">
      <alignment vertical="top" wrapText="1"/>
    </xf>
    <xf numFmtId="0" fontId="2" fillId="8" borderId="3" xfId="0" applyFont="1" applyFill="1" applyBorder="1" applyAlignment="1">
      <alignment vertical="top" wrapText="1"/>
    </xf>
    <xf numFmtId="0" fontId="2" fillId="13" borderId="2" xfId="0" applyFont="1" applyFill="1" applyBorder="1" applyAlignment="1">
      <alignment vertical="top" wrapText="1"/>
    </xf>
    <xf numFmtId="0" fontId="3" fillId="0" borderId="0" xfId="0" applyFont="1" applyAlignment="1">
      <alignment vertical="top" wrapText="1"/>
    </xf>
    <xf numFmtId="0" fontId="3" fillId="3" borderId="1" xfId="0" applyFont="1" applyFill="1" applyBorder="1" applyAlignment="1">
      <alignment vertical="center"/>
    </xf>
    <xf numFmtId="0" fontId="2" fillId="15" borderId="1" xfId="0" applyFont="1" applyFill="1" applyBorder="1" applyAlignment="1">
      <alignment horizontal="left" vertical="top" wrapText="1"/>
    </xf>
    <xf numFmtId="0" fontId="5" fillId="15" borderId="1" xfId="0" applyFont="1" applyFill="1" applyBorder="1" applyAlignment="1">
      <alignment horizontal="center" vertical="center" wrapText="1"/>
    </xf>
    <xf numFmtId="0" fontId="3" fillId="5" borderId="1" xfId="0" applyFont="1" applyFill="1" applyBorder="1" applyAlignment="1">
      <alignment horizontal="center" vertical="center"/>
    </xf>
    <xf numFmtId="0" fontId="3" fillId="6" borderId="1" xfId="0" applyFont="1" applyFill="1" applyBorder="1" applyAlignment="1">
      <alignment horizontal="center" vertical="center"/>
    </xf>
    <xf numFmtId="0" fontId="3" fillId="2" borderId="1" xfId="0" applyFont="1" applyFill="1" applyBorder="1" applyAlignment="1">
      <alignment horizontal="center" vertical="center"/>
    </xf>
    <xf numFmtId="0" fontId="7" fillId="7" borderId="1" xfId="0" applyFont="1" applyFill="1" applyBorder="1" applyAlignment="1">
      <alignment horizontal="center" vertical="center"/>
    </xf>
    <xf numFmtId="0" fontId="3" fillId="8" borderId="1" xfId="0" applyFont="1" applyFill="1" applyBorder="1" applyAlignment="1">
      <alignment horizontal="center" vertical="center"/>
    </xf>
    <xf numFmtId="0" fontId="3" fillId="10"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15" borderId="1" xfId="0" applyFont="1" applyFill="1" applyBorder="1" applyAlignment="1">
      <alignment horizontal="center" vertical="center"/>
    </xf>
    <xf numFmtId="0" fontId="3" fillId="3" borderId="1" xfId="0" applyFont="1" applyFill="1" applyBorder="1" applyAlignment="1">
      <alignment vertical="center" wrapText="1"/>
    </xf>
    <xf numFmtId="0" fontId="3" fillId="5" borderId="8" xfId="0" applyFont="1" applyFill="1" applyBorder="1" applyAlignment="1">
      <alignment horizontal="center" vertical="center"/>
    </xf>
    <xf numFmtId="0" fontId="3" fillId="2" borderId="8" xfId="0" applyFont="1" applyFill="1" applyBorder="1" applyAlignment="1">
      <alignment horizontal="center" vertical="center"/>
    </xf>
    <xf numFmtId="0" fontId="3" fillId="8" borderId="8" xfId="0" applyFont="1" applyFill="1" applyBorder="1" applyAlignment="1">
      <alignment horizontal="center" vertical="center"/>
    </xf>
    <xf numFmtId="0" fontId="2" fillId="15" borderId="2" xfId="0" applyFont="1" applyFill="1" applyBorder="1" applyAlignment="1">
      <alignment vertical="top" wrapText="1"/>
    </xf>
    <xf numFmtId="0" fontId="3" fillId="5" borderId="1" xfId="0" applyFont="1" applyFill="1" applyBorder="1" applyAlignment="1">
      <alignment horizontal="center" vertical="top"/>
    </xf>
    <xf numFmtId="0" fontId="3" fillId="11" borderId="1" xfId="0" applyFont="1" applyFill="1" applyBorder="1" applyAlignment="1">
      <alignment horizontal="center" vertical="top"/>
    </xf>
    <xf numFmtId="0" fontId="3" fillId="2" borderId="1" xfId="0" applyFont="1" applyFill="1" applyBorder="1" applyAlignment="1">
      <alignment horizontal="center" vertical="top"/>
    </xf>
    <xf numFmtId="0" fontId="3" fillId="15" borderId="1" xfId="0" applyFont="1" applyFill="1" applyBorder="1" applyAlignment="1">
      <alignment horizontal="center" vertical="top"/>
    </xf>
    <xf numFmtId="0" fontId="3" fillId="12" borderId="1" xfId="0" applyFont="1" applyFill="1" applyBorder="1" applyAlignment="1">
      <alignment horizontal="center" vertical="top"/>
    </xf>
    <xf numFmtId="0" fontId="3" fillId="8" borderId="1" xfId="0" applyFont="1" applyFill="1" applyBorder="1" applyAlignment="1">
      <alignment horizontal="center" vertical="top"/>
    </xf>
    <xf numFmtId="0" fontId="3" fillId="8" borderId="4" xfId="0" applyFont="1" applyFill="1" applyBorder="1" applyAlignment="1">
      <alignment horizontal="center" vertical="top"/>
    </xf>
    <xf numFmtId="0" fontId="3" fillId="13" borderId="1" xfId="0" applyFont="1" applyFill="1" applyBorder="1" applyAlignment="1">
      <alignment horizontal="center" vertical="top"/>
    </xf>
    <xf numFmtId="0" fontId="3" fillId="0" borderId="1" xfId="0" applyFont="1" applyBorder="1" applyAlignment="1">
      <alignment horizontal="center" vertical="top"/>
    </xf>
    <xf numFmtId="0" fontId="3" fillId="5" borderId="8" xfId="0" applyFont="1" applyFill="1" applyBorder="1" applyAlignment="1">
      <alignment horizontal="center" vertical="top"/>
    </xf>
    <xf numFmtId="0" fontId="3" fillId="11" borderId="8" xfId="0" applyFont="1" applyFill="1" applyBorder="1" applyAlignment="1">
      <alignment horizontal="center" vertical="top"/>
    </xf>
    <xf numFmtId="0" fontId="3" fillId="2" borderId="8" xfId="0" applyFont="1" applyFill="1" applyBorder="1" applyAlignment="1">
      <alignment horizontal="center" vertical="top"/>
    </xf>
    <xf numFmtId="0" fontId="3" fillId="15" borderId="8" xfId="0" applyFont="1" applyFill="1" applyBorder="1" applyAlignment="1">
      <alignment horizontal="center" vertical="top"/>
    </xf>
    <xf numFmtId="0" fontId="3" fillId="8" borderId="8" xfId="0" applyFont="1" applyFill="1" applyBorder="1" applyAlignment="1">
      <alignment horizontal="center" vertical="top"/>
    </xf>
    <xf numFmtId="0" fontId="3" fillId="13" borderId="8" xfId="0" applyFont="1" applyFill="1" applyBorder="1" applyAlignment="1">
      <alignment horizontal="center" vertical="top"/>
    </xf>
    <xf numFmtId="0" fontId="3" fillId="0" borderId="8" xfId="0" applyFont="1" applyBorder="1" applyAlignment="1">
      <alignment horizontal="center" vertical="top"/>
    </xf>
    <xf numFmtId="0" fontId="3" fillId="11" borderId="1" xfId="0" applyFont="1" applyFill="1" applyBorder="1" applyAlignment="1">
      <alignment horizontal="center" vertical="center"/>
    </xf>
    <xf numFmtId="0" fontId="3" fillId="12" borderId="1" xfId="0" applyFont="1" applyFill="1" applyBorder="1" applyAlignment="1">
      <alignment horizontal="center" vertical="center"/>
    </xf>
    <xf numFmtId="0" fontId="3" fillId="13" borderId="1" xfId="0" applyFont="1" applyFill="1" applyBorder="1" applyAlignment="1">
      <alignment horizontal="center" vertical="center"/>
    </xf>
    <xf numFmtId="0" fontId="3" fillId="0" borderId="1" xfId="0" applyFont="1" applyBorder="1" applyAlignment="1">
      <alignment horizontal="center" vertical="center"/>
    </xf>
    <xf numFmtId="0" fontId="3" fillId="11" borderId="8" xfId="0" applyFont="1" applyFill="1" applyBorder="1" applyAlignment="1">
      <alignment horizontal="center" vertical="center"/>
    </xf>
    <xf numFmtId="0" fontId="3" fillId="15" borderId="8" xfId="0" applyFont="1" applyFill="1" applyBorder="1" applyAlignment="1">
      <alignment horizontal="center" vertical="center"/>
    </xf>
    <xf numFmtId="0" fontId="3" fillId="13" borderId="8" xfId="0" applyFont="1" applyFill="1" applyBorder="1" applyAlignment="1">
      <alignment horizontal="center" vertical="center"/>
    </xf>
    <xf numFmtId="0" fontId="3" fillId="0" borderId="8" xfId="0" applyFont="1" applyBorder="1" applyAlignment="1">
      <alignment horizontal="center" vertical="center"/>
    </xf>
    <xf numFmtId="0" fontId="3" fillId="15" borderId="1" xfId="0" applyFont="1" applyFill="1" applyBorder="1" applyAlignment="1">
      <alignment horizontal="center" vertical="center" wrapText="1"/>
    </xf>
  </cellXfs>
  <cellStyles count="1">
    <cellStyle name="Normal" xfId="0" builtinId="0"/>
  </cellStyles>
  <dxfs count="188">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family val="2"/>
        <scheme val="minor"/>
      </font>
      <fill>
        <patternFill patternType="solid">
          <fgColor indexed="64"/>
          <bgColor theme="8" tint="0.3999755851924192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family val="2"/>
        <scheme val="minor"/>
      </font>
      <numFmt numFmtId="0" formatCode="General"/>
      <fill>
        <patternFill patternType="solid">
          <fgColor indexed="64"/>
          <bgColor theme="9" tint="0.3999755851924192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family val="2"/>
        <scheme val="minor"/>
      </font>
      <fill>
        <patternFill patternType="solid">
          <fgColor indexed="64"/>
          <bgColor theme="9"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family val="2"/>
        <scheme val="minor"/>
      </font>
      <fill>
        <patternFill patternType="solid">
          <fgColor indexed="64"/>
          <bgColor theme="9"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family val="2"/>
        <scheme val="minor"/>
      </font>
      <fill>
        <patternFill patternType="solid">
          <fgColor indexed="64"/>
          <bgColor theme="9"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family val="2"/>
        <scheme val="minor"/>
      </font>
      <fill>
        <patternFill patternType="solid">
          <fgColor indexed="64"/>
          <bgColor theme="0" tint="-0.1499984740745262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family val="2"/>
        <scheme val="minor"/>
      </font>
      <fill>
        <patternFill patternType="solid">
          <fgColor indexed="64"/>
          <bgColor theme="9"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family val="2"/>
        <scheme val="minor"/>
      </font>
      <fill>
        <patternFill patternType="solid">
          <fgColor indexed="64"/>
          <bgColor theme="9"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family val="2"/>
        <scheme val="minor"/>
      </font>
      <fill>
        <patternFill patternType="solid">
          <fgColor indexed="64"/>
          <bgColor theme="9"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family val="2"/>
        <scheme val="minor"/>
      </font>
      <fill>
        <patternFill patternType="solid">
          <fgColor indexed="64"/>
          <bgColor theme="5" tint="0.3999755851924192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family val="2"/>
        <scheme val="minor"/>
      </font>
      <fill>
        <patternFill patternType="solid">
          <fgColor indexed="64"/>
          <bgColor theme="5"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family val="2"/>
        <scheme val="minor"/>
      </font>
      <fill>
        <patternFill patternType="solid">
          <fgColor indexed="64"/>
          <bgColor theme="5"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family val="2"/>
        <scheme val="minor"/>
      </font>
      <fill>
        <patternFill patternType="solid">
          <fgColor indexed="64"/>
          <bgColor theme="5"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family val="2"/>
        <scheme val="minor"/>
      </font>
      <fill>
        <patternFill patternType="solid">
          <fgColor indexed="64"/>
          <bgColor theme="5"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family val="2"/>
        <scheme val="minor"/>
      </font>
      <fill>
        <patternFill patternType="solid">
          <fgColor indexed="64"/>
          <bgColor theme="5"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family val="2"/>
        <scheme val="minor"/>
      </font>
      <fill>
        <patternFill patternType="solid">
          <fgColor indexed="64"/>
          <bgColor theme="5"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family val="2"/>
        <scheme val="minor"/>
      </font>
      <fill>
        <patternFill patternType="solid">
          <fgColor indexed="64"/>
          <bgColor theme="5"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family val="2"/>
        <scheme val="minor"/>
      </font>
      <numFmt numFmtId="13" formatCode="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family val="2"/>
        <scheme val="minor"/>
      </font>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family val="2"/>
        <scheme val="minor"/>
      </font>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family val="2"/>
        <scheme val="minor"/>
      </font>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family val="2"/>
        <scheme val="minor"/>
      </font>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family val="2"/>
        <scheme val="minor"/>
      </font>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family val="2"/>
        <scheme val="minor"/>
      </font>
      <border diagonalUp="0" diagonalDown="0" outline="0">
        <left style="thin">
          <color indexed="64"/>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family val="2"/>
        <scheme val="minor"/>
      </font>
    </dxf>
    <dxf>
      <font>
        <b/>
        <i val="0"/>
        <strike val="0"/>
        <condense val="0"/>
        <extend val="0"/>
        <outline val="0"/>
        <shadow val="0"/>
        <u val="none"/>
        <vertAlign val="baseline"/>
        <sz val="9"/>
        <color theme="1"/>
        <name val="Calibri"/>
        <family val="2"/>
        <scheme val="minor"/>
      </font>
      <alignment horizontal="general" vertical="top"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9"/>
        <color theme="1"/>
        <name val="Calibri"/>
        <family val="2"/>
        <scheme val="minor"/>
      </font>
      <alignment horizontal="center"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family val="2"/>
        <scheme val="minor"/>
      </font>
      <alignment horizontal="center"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family val="2"/>
        <scheme val="minor"/>
      </font>
      <alignment horizontal="center"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family val="2"/>
        <scheme val="minor"/>
      </font>
      <alignment horizontal="center"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family val="2"/>
        <scheme val="minor"/>
      </font>
      <alignment horizontal="center"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family val="2"/>
        <scheme val="minor"/>
      </font>
      <alignment horizontal="center"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family val="2"/>
        <scheme val="minor"/>
      </font>
      <alignment horizontal="center"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family val="2"/>
        <scheme val="minor"/>
      </font>
      <alignment horizontal="center"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family val="2"/>
        <scheme val="minor"/>
      </font>
      <alignment horizontal="center"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family val="2"/>
        <scheme val="minor"/>
      </font>
      <alignment horizontal="center"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family val="2"/>
        <scheme val="minor"/>
      </font>
      <fill>
        <patternFill patternType="solid">
          <fgColor indexed="64"/>
          <bgColor theme="8" tint="0.39997558519241921"/>
        </patternFill>
      </fill>
      <alignment horizontal="center"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family val="2"/>
        <scheme val="minor"/>
      </font>
      <fill>
        <patternFill patternType="solid">
          <fgColor indexed="64"/>
          <bgColor theme="8" tint="0.79998168889431442"/>
        </patternFill>
      </fill>
      <alignment horizontal="center"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family val="2"/>
        <scheme val="minor"/>
      </font>
      <fill>
        <patternFill patternType="solid">
          <fgColor indexed="64"/>
          <bgColor theme="8" tint="0.79998168889431442"/>
        </patternFill>
      </fill>
      <alignment horizontal="center"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family val="2"/>
        <scheme val="minor"/>
      </font>
      <fill>
        <patternFill patternType="solid">
          <fgColor indexed="64"/>
          <bgColor theme="8" tint="0.79998168889431442"/>
        </patternFill>
      </fill>
      <alignment horizontal="center"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family val="2"/>
        <scheme val="minor"/>
      </font>
      <fill>
        <patternFill patternType="solid">
          <fgColor indexed="64"/>
          <bgColor theme="8" tint="0.79998168889431442"/>
        </patternFill>
      </fill>
      <alignment horizontal="center"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family val="2"/>
        <scheme val="minor"/>
      </font>
      <fill>
        <patternFill patternType="solid">
          <fgColor indexed="64"/>
          <bgColor theme="8" tint="0.79998168889431442"/>
        </patternFill>
      </fill>
      <alignment horizontal="center"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family val="2"/>
        <scheme val="minor"/>
      </font>
      <fill>
        <patternFill patternType="solid">
          <fgColor indexed="64"/>
          <bgColor theme="8" tint="0.79998168889431442"/>
        </patternFill>
      </fill>
      <alignment horizontal="center"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family val="2"/>
        <scheme val="minor"/>
      </font>
      <fill>
        <patternFill patternType="solid">
          <fgColor indexed="64"/>
          <bgColor theme="8" tint="0.79998168889431442"/>
        </patternFill>
      </fill>
      <alignment horizontal="center"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family val="2"/>
        <scheme val="minor"/>
      </font>
      <fill>
        <patternFill patternType="solid">
          <fgColor indexed="64"/>
          <bgColor theme="8" tint="0.79998168889431442"/>
        </patternFill>
      </fill>
      <alignment horizontal="center"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family val="2"/>
        <scheme val="minor"/>
      </font>
      <fill>
        <patternFill patternType="solid">
          <fgColor indexed="64"/>
          <bgColor theme="8" tint="0.79998168889431442"/>
        </patternFill>
      </fill>
      <alignment horizontal="center"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family val="2"/>
        <scheme val="minor"/>
      </font>
      <fill>
        <patternFill patternType="solid">
          <fgColor indexed="64"/>
          <bgColor theme="8" tint="0.79998168889431442"/>
        </patternFill>
      </fill>
      <alignment horizontal="center"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family val="2"/>
        <scheme val="minor"/>
      </font>
      <numFmt numFmtId="0" formatCode="General"/>
      <fill>
        <patternFill patternType="solid">
          <fgColor indexed="64"/>
          <bgColor theme="9" tint="0.39997558519241921"/>
        </patternFill>
      </fill>
      <alignment horizontal="center"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family val="2"/>
        <scheme val="minor"/>
      </font>
      <fill>
        <patternFill patternType="solid">
          <fgColor indexed="64"/>
          <bgColor theme="9" tint="0.79998168889431442"/>
        </patternFill>
      </fill>
      <alignment horizontal="center"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family val="2"/>
        <scheme val="minor"/>
      </font>
      <fill>
        <patternFill patternType="solid">
          <fgColor indexed="64"/>
          <bgColor theme="9" tint="0.79998168889431442"/>
        </patternFill>
      </fill>
      <alignment horizontal="center"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family val="2"/>
        <scheme val="minor"/>
      </font>
      <fill>
        <patternFill patternType="solid">
          <fgColor indexed="64"/>
          <bgColor theme="9" tint="0.79998168889431442"/>
        </patternFill>
      </fill>
      <alignment horizontal="center"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family val="2"/>
        <scheme val="minor"/>
      </font>
      <fill>
        <patternFill patternType="solid">
          <fgColor indexed="64"/>
          <bgColor theme="0" tint="-0.14999847407452621"/>
        </patternFill>
      </fill>
      <alignment horizontal="center"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family val="2"/>
        <scheme val="minor"/>
      </font>
      <fill>
        <patternFill patternType="solid">
          <fgColor indexed="64"/>
          <bgColor theme="9" tint="0.79998168889431442"/>
        </patternFill>
      </fill>
      <alignment horizontal="center"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family val="2"/>
        <scheme val="minor"/>
      </font>
      <fill>
        <patternFill patternType="solid">
          <fgColor indexed="64"/>
          <bgColor theme="9" tint="0.79998168889431442"/>
        </patternFill>
      </fill>
      <alignment horizontal="center"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family val="2"/>
        <scheme val="minor"/>
      </font>
      <fill>
        <patternFill patternType="solid">
          <fgColor indexed="64"/>
          <bgColor theme="9" tint="0.79998168889431442"/>
        </patternFill>
      </fill>
      <alignment horizontal="center"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family val="2"/>
        <scheme val="minor"/>
      </font>
      <fill>
        <patternFill patternType="solid">
          <fgColor indexed="64"/>
          <bgColor theme="5" tint="0.39997558519241921"/>
        </patternFill>
      </fill>
      <alignment horizontal="center"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family val="2"/>
        <scheme val="minor"/>
      </font>
      <fill>
        <patternFill patternType="solid">
          <fgColor indexed="64"/>
          <bgColor theme="5" tint="0.79998168889431442"/>
        </patternFill>
      </fill>
      <alignment horizontal="center"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family val="2"/>
        <scheme val="minor"/>
      </font>
      <fill>
        <patternFill patternType="solid">
          <fgColor indexed="64"/>
          <bgColor theme="5" tint="0.79998168889431442"/>
        </patternFill>
      </fill>
      <alignment horizontal="center"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family val="2"/>
        <scheme val="minor"/>
      </font>
      <fill>
        <patternFill patternType="solid">
          <fgColor indexed="64"/>
          <bgColor theme="5" tint="0.79998168889431442"/>
        </patternFill>
      </fill>
      <alignment horizontal="center"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family val="2"/>
        <scheme val="minor"/>
      </font>
      <fill>
        <patternFill patternType="solid">
          <fgColor indexed="64"/>
          <bgColor theme="5" tint="0.79998168889431442"/>
        </patternFill>
      </fill>
      <alignment horizontal="center"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family val="2"/>
        <scheme val="minor"/>
      </font>
      <fill>
        <patternFill patternType="solid">
          <fgColor indexed="64"/>
          <bgColor theme="5" tint="0.79998168889431442"/>
        </patternFill>
      </fill>
      <alignment horizontal="center"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family val="2"/>
        <scheme val="minor"/>
      </font>
      <fill>
        <patternFill patternType="solid">
          <fgColor indexed="64"/>
          <bgColor theme="5" tint="0.79998168889431442"/>
        </patternFill>
      </fill>
      <alignment horizontal="center"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family val="2"/>
        <scheme val="minor"/>
      </font>
      <fill>
        <patternFill patternType="solid">
          <fgColor indexed="64"/>
          <bgColor theme="5" tint="0.79998168889431442"/>
        </patternFill>
      </fill>
      <alignment horizontal="center"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family val="2"/>
        <scheme val="minor"/>
      </font>
      <numFmt numFmtId="13" formatCode="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family val="2"/>
        <scheme val="minor"/>
      </font>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family val="2"/>
        <scheme val="minor"/>
      </font>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family val="2"/>
        <scheme val="minor"/>
      </font>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family val="2"/>
        <scheme val="minor"/>
      </font>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family val="2"/>
        <scheme val="minor"/>
      </font>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family val="2"/>
        <scheme val="minor"/>
      </font>
      <border diagonalUp="0" diagonalDown="0" outline="0">
        <left style="thin">
          <color indexed="64"/>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family val="2"/>
        <scheme val="minor"/>
      </font>
    </dxf>
    <dxf>
      <font>
        <b/>
        <i val="0"/>
        <strike val="0"/>
        <condense val="0"/>
        <extend val="0"/>
        <outline val="0"/>
        <shadow val="0"/>
        <u val="none"/>
        <vertAlign val="baseline"/>
        <sz val="9"/>
        <color theme="1"/>
        <name val="Calibri"/>
        <family val="2"/>
        <scheme val="minor"/>
      </font>
      <alignment horizontal="general" vertical="top" textRotation="0" wrapText="1" indent="0" justifyLastLine="0" shrinkToFit="0" readingOrder="0"/>
      <border diagonalUp="0" diagonalDown="0" outline="0">
        <left style="thin">
          <color indexed="64"/>
        </left>
        <right style="thin">
          <color indexed="64"/>
        </right>
        <top/>
        <bottom/>
      </border>
    </dxf>
    <dxf>
      <font>
        <b val="0"/>
        <strike val="0"/>
        <outline val="0"/>
        <shadow val="0"/>
        <u val="none"/>
        <vertAlign val="baseline"/>
        <sz val="9"/>
        <name val="Calibri"/>
        <family val="2"/>
        <scheme val="minor"/>
      </font>
      <fill>
        <patternFill>
          <bgColor theme="0"/>
        </patternFill>
      </fill>
      <alignment horizontal="center" vertical="center" textRotation="0" indent="0" justifyLastLine="0" shrinkToFit="0" readingOrder="0"/>
      <border outline="0">
        <left style="thin">
          <color indexed="64"/>
        </left>
      </border>
    </dxf>
    <dxf>
      <font>
        <b val="0"/>
        <strike val="0"/>
        <outline val="0"/>
        <shadow val="0"/>
        <u val="none"/>
        <vertAlign val="baseline"/>
        <sz val="9"/>
        <name val="Calibri"/>
        <family val="2"/>
        <scheme val="minor"/>
      </font>
      <fill>
        <patternFill>
          <bgColor theme="0"/>
        </patternFill>
      </fill>
      <alignment horizontal="center" vertical="center" textRotation="0" indent="0" justifyLastLine="0" shrinkToFit="0" readingOrder="0"/>
      <border outline="0">
        <left style="thin">
          <color indexed="64"/>
        </left>
        <right style="thin">
          <color indexed="64"/>
        </right>
      </border>
    </dxf>
    <dxf>
      <font>
        <b val="0"/>
        <strike val="0"/>
        <outline val="0"/>
        <shadow val="0"/>
        <u val="none"/>
        <vertAlign val="baseline"/>
        <sz val="9"/>
        <name val="Calibri"/>
        <family val="2"/>
        <scheme val="minor"/>
      </font>
      <fill>
        <patternFill>
          <bgColor theme="0"/>
        </patternFill>
      </fill>
      <alignment horizontal="center" vertical="center" textRotation="0" indent="0" justifyLastLine="0" shrinkToFit="0" readingOrder="0"/>
      <border outline="0">
        <left style="thin">
          <color indexed="64"/>
        </left>
        <right style="thin">
          <color indexed="64"/>
        </right>
      </border>
    </dxf>
    <dxf>
      <font>
        <b val="0"/>
        <strike val="0"/>
        <outline val="0"/>
        <shadow val="0"/>
        <u val="none"/>
        <vertAlign val="baseline"/>
        <sz val="9"/>
        <name val="Calibri"/>
        <family val="2"/>
        <scheme val="minor"/>
      </font>
      <fill>
        <patternFill>
          <bgColor theme="0"/>
        </patternFill>
      </fill>
      <alignment horizontal="center" vertical="center" textRotation="0" indent="0" justifyLastLine="0" shrinkToFit="0" readingOrder="0"/>
      <border outline="0">
        <left style="thin">
          <color indexed="64"/>
        </left>
        <right style="thin">
          <color indexed="64"/>
        </right>
      </border>
    </dxf>
    <dxf>
      <font>
        <b val="0"/>
        <strike val="0"/>
        <outline val="0"/>
        <shadow val="0"/>
        <u val="none"/>
        <vertAlign val="baseline"/>
        <sz val="9"/>
        <name val="Calibri"/>
        <family val="2"/>
        <scheme val="minor"/>
      </font>
      <fill>
        <patternFill>
          <bgColor theme="0"/>
        </patternFill>
      </fill>
      <alignment horizontal="center" vertical="center" textRotation="0" indent="0" justifyLastLine="0" shrinkToFit="0" readingOrder="0"/>
      <border outline="0">
        <left style="thin">
          <color indexed="64"/>
        </left>
        <right style="thin">
          <color indexed="64"/>
        </right>
      </border>
    </dxf>
    <dxf>
      <font>
        <b val="0"/>
        <strike val="0"/>
        <outline val="0"/>
        <shadow val="0"/>
        <u val="none"/>
        <vertAlign val="baseline"/>
        <sz val="9"/>
        <name val="Calibri"/>
        <family val="2"/>
        <scheme val="minor"/>
      </font>
      <fill>
        <patternFill>
          <bgColor theme="0"/>
        </patternFill>
      </fill>
      <alignment horizontal="center" vertical="center" textRotation="0" indent="0" justifyLastLine="0" shrinkToFit="0" readingOrder="0"/>
      <border outline="0">
        <left style="thin">
          <color indexed="64"/>
        </left>
        <right style="thin">
          <color indexed="64"/>
        </right>
      </border>
    </dxf>
    <dxf>
      <font>
        <b val="0"/>
        <strike val="0"/>
        <outline val="0"/>
        <shadow val="0"/>
        <u val="none"/>
        <vertAlign val="baseline"/>
        <sz val="9"/>
        <name val="Calibri"/>
        <family val="2"/>
        <scheme val="minor"/>
      </font>
      <fill>
        <patternFill>
          <bgColor theme="0"/>
        </patternFill>
      </fill>
      <alignment horizontal="center" vertical="center" textRotation="0" indent="0" justifyLastLine="0" shrinkToFit="0" readingOrder="0"/>
      <border outline="0">
        <left style="thin">
          <color indexed="64"/>
        </left>
        <right style="thin">
          <color indexed="64"/>
        </right>
      </border>
    </dxf>
    <dxf>
      <font>
        <b val="0"/>
        <strike val="0"/>
        <outline val="0"/>
        <shadow val="0"/>
        <u val="none"/>
        <vertAlign val="baseline"/>
        <sz val="9"/>
        <name val="Calibri"/>
        <family val="2"/>
        <scheme val="minor"/>
      </font>
      <fill>
        <patternFill>
          <bgColor theme="0"/>
        </patternFill>
      </fill>
      <alignment horizontal="center" vertical="center" textRotation="0" indent="0" justifyLastLine="0" shrinkToFit="0" readingOrder="0"/>
      <border outline="0">
        <left style="thin">
          <color indexed="64"/>
        </left>
        <right style="thin">
          <color indexed="64"/>
        </right>
      </border>
    </dxf>
    <dxf>
      <font>
        <b val="0"/>
        <strike val="0"/>
        <outline val="0"/>
        <shadow val="0"/>
        <u val="none"/>
        <vertAlign val="baseline"/>
        <sz val="9"/>
        <name val="Calibri"/>
        <family val="2"/>
        <scheme val="minor"/>
      </font>
      <fill>
        <patternFill>
          <bgColor theme="0"/>
        </patternFill>
      </fill>
      <alignment horizontal="center" vertical="center" textRotation="0" indent="0" justifyLastLine="0" shrinkToFit="0" readingOrder="0"/>
      <border outline="0">
        <left style="thin">
          <color indexed="64"/>
        </left>
        <right style="thin">
          <color indexed="64"/>
        </right>
      </border>
    </dxf>
    <dxf>
      <font>
        <b val="0"/>
        <strike val="0"/>
        <outline val="0"/>
        <shadow val="0"/>
        <u val="none"/>
        <vertAlign val="baseline"/>
        <sz val="9"/>
        <name val="Calibri"/>
        <family val="2"/>
        <scheme val="minor"/>
      </font>
      <fill>
        <patternFill>
          <bgColor theme="0"/>
        </patternFill>
      </fill>
      <alignment horizontal="center" vertical="center" textRotation="0" indent="0" justifyLastLine="0" shrinkToFit="0" readingOrder="0"/>
      <border outline="0">
        <left style="thin">
          <color indexed="64"/>
        </left>
        <right style="thin">
          <color indexed="64"/>
        </right>
      </border>
    </dxf>
    <dxf>
      <font>
        <b val="0"/>
        <strike val="0"/>
        <outline val="0"/>
        <shadow val="0"/>
        <u val="none"/>
        <vertAlign val="baseline"/>
        <sz val="9"/>
        <name val="Calibri"/>
        <family val="2"/>
        <scheme val="minor"/>
      </font>
      <fill>
        <patternFill>
          <bgColor theme="0"/>
        </patternFill>
      </fill>
      <alignment horizontal="center" vertical="center" textRotation="0" indent="0" justifyLastLine="0" shrinkToFit="0" readingOrder="0"/>
      <border outline="0">
        <left style="thin">
          <color indexed="64"/>
        </left>
        <right style="thin">
          <color indexed="64"/>
        </right>
      </border>
    </dxf>
    <dxf>
      <font>
        <b val="0"/>
        <strike val="0"/>
        <outline val="0"/>
        <shadow val="0"/>
        <u val="none"/>
        <vertAlign val="baseline"/>
        <sz val="9"/>
        <name val="Calibri"/>
        <family val="2"/>
        <scheme val="minor"/>
      </font>
      <fill>
        <patternFill>
          <bgColor theme="0"/>
        </patternFill>
      </fill>
      <alignment horizontal="center" vertical="center" textRotation="0" indent="0" justifyLastLine="0" shrinkToFit="0" readingOrder="0"/>
      <border outline="0">
        <left style="thin">
          <color indexed="64"/>
        </left>
        <right style="thin">
          <color indexed="64"/>
        </right>
      </border>
    </dxf>
    <dxf>
      <font>
        <b val="0"/>
        <strike val="0"/>
        <outline val="0"/>
        <shadow val="0"/>
        <u val="none"/>
        <vertAlign val="baseline"/>
        <sz val="9"/>
        <name val="Calibri"/>
        <family val="2"/>
        <scheme val="minor"/>
      </font>
      <fill>
        <patternFill>
          <bgColor theme="0"/>
        </patternFill>
      </fill>
      <alignment horizontal="center" vertical="center" textRotation="0" indent="0" justifyLastLine="0" shrinkToFit="0" readingOrder="0"/>
      <border outline="0">
        <left style="thin">
          <color indexed="64"/>
        </left>
        <right style="thin">
          <color indexed="64"/>
        </right>
      </border>
    </dxf>
    <dxf>
      <font>
        <b val="0"/>
        <strike val="0"/>
        <outline val="0"/>
        <shadow val="0"/>
        <u val="none"/>
        <vertAlign val="baseline"/>
        <sz val="9"/>
        <name val="Calibri"/>
        <family val="2"/>
        <scheme val="minor"/>
      </font>
      <fill>
        <patternFill>
          <bgColor theme="0"/>
        </patternFill>
      </fill>
      <alignment horizontal="center" vertical="center" textRotation="0" indent="0" justifyLastLine="0" shrinkToFit="0" readingOrder="0"/>
      <border outline="0">
        <left style="thin">
          <color indexed="64"/>
        </left>
        <right style="thin">
          <color indexed="64"/>
        </right>
      </border>
    </dxf>
    <dxf>
      <font>
        <b val="0"/>
        <strike val="0"/>
        <outline val="0"/>
        <shadow val="0"/>
        <u val="none"/>
        <vertAlign val="baseline"/>
        <sz val="9"/>
        <name val="Calibri"/>
        <family val="2"/>
        <scheme val="minor"/>
      </font>
      <numFmt numFmtId="0" formatCode="General"/>
      <fill>
        <patternFill patternType="solid">
          <fgColor indexed="64"/>
          <bgColor theme="8" tint="0.59999389629810485"/>
        </patternFill>
      </fill>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strike val="0"/>
        <outline val="0"/>
        <shadow val="0"/>
        <u val="none"/>
        <vertAlign val="baseline"/>
        <sz val="9"/>
        <name val="Calibri"/>
        <family val="2"/>
        <scheme val="minor"/>
      </font>
      <fill>
        <patternFill patternType="solid">
          <bgColor theme="8" tint="0.79998168889431442"/>
        </patternFill>
      </fill>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strike val="0"/>
        <outline val="0"/>
        <shadow val="0"/>
        <u val="none"/>
        <vertAlign val="baseline"/>
        <sz val="9"/>
        <name val="Calibri"/>
        <family val="2"/>
        <scheme val="minor"/>
      </font>
      <fill>
        <patternFill patternType="solid">
          <bgColor theme="8" tint="0.79998168889431442"/>
        </patternFill>
      </fill>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strike val="0"/>
        <outline val="0"/>
        <shadow val="0"/>
        <u val="none"/>
        <vertAlign val="baseline"/>
        <sz val="9"/>
        <name val="Calibri"/>
        <family val="2"/>
        <scheme val="minor"/>
      </font>
      <fill>
        <patternFill patternType="solid">
          <bgColor theme="8" tint="0.79998168889431442"/>
        </patternFill>
      </fill>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strike val="0"/>
        <outline val="0"/>
        <shadow val="0"/>
        <u val="none"/>
        <vertAlign val="baseline"/>
        <sz val="9"/>
        <name val="Calibri"/>
        <family val="2"/>
        <scheme val="minor"/>
      </font>
      <fill>
        <patternFill patternType="solid">
          <bgColor theme="8" tint="0.79998168889431442"/>
        </patternFill>
      </fill>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strike val="0"/>
        <outline val="0"/>
        <shadow val="0"/>
        <u val="none"/>
        <vertAlign val="baseline"/>
        <sz val="9"/>
        <name val="Calibri"/>
        <family val="2"/>
        <scheme val="minor"/>
      </font>
      <fill>
        <patternFill patternType="solid">
          <bgColor theme="8" tint="0.79998168889431442"/>
        </patternFill>
      </fill>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strike val="0"/>
        <outline val="0"/>
        <shadow val="0"/>
        <u val="none"/>
        <vertAlign val="baseline"/>
        <sz val="9"/>
        <name val="Calibri"/>
        <family val="2"/>
        <scheme val="minor"/>
      </font>
      <fill>
        <patternFill patternType="solid">
          <bgColor theme="8" tint="0.79998168889431442"/>
        </patternFill>
      </fill>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strike val="0"/>
        <outline val="0"/>
        <shadow val="0"/>
        <u val="none"/>
        <vertAlign val="baseline"/>
        <sz val="9"/>
        <name val="Calibri"/>
        <family val="2"/>
        <scheme val="minor"/>
      </font>
      <fill>
        <patternFill patternType="solid">
          <bgColor theme="8" tint="0.79998168889431442"/>
        </patternFill>
      </fill>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strike val="0"/>
        <outline val="0"/>
        <shadow val="0"/>
        <u val="none"/>
        <vertAlign val="baseline"/>
        <sz val="9"/>
        <name val="Calibri"/>
        <family val="2"/>
        <scheme val="minor"/>
      </font>
      <fill>
        <patternFill patternType="solid">
          <bgColor theme="8" tint="0.79998168889431442"/>
        </patternFill>
      </fill>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strike val="0"/>
        <outline val="0"/>
        <shadow val="0"/>
        <u val="none"/>
        <vertAlign val="baseline"/>
        <sz val="9"/>
        <name val="Calibri"/>
        <family val="2"/>
        <scheme val="minor"/>
      </font>
      <fill>
        <patternFill patternType="solid">
          <bgColor theme="8" tint="0.79998168889431442"/>
        </patternFill>
      </fill>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strike val="0"/>
        <outline val="0"/>
        <shadow val="0"/>
        <u val="none"/>
        <vertAlign val="baseline"/>
        <sz val="9"/>
        <name val="Calibri"/>
        <family val="2"/>
        <scheme val="minor"/>
      </font>
      <fill>
        <patternFill patternType="solid">
          <bgColor theme="8" tint="0.79998168889431442"/>
        </patternFill>
      </fill>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strike val="0"/>
        <outline val="0"/>
        <shadow val="0"/>
        <u val="none"/>
        <vertAlign val="baseline"/>
        <sz val="9"/>
        <color auto="1"/>
        <name val="Calibri"/>
        <family val="2"/>
        <scheme val="minor"/>
      </font>
      <numFmt numFmtId="0" formatCode="General"/>
      <fill>
        <patternFill patternType="solid">
          <fgColor indexed="64"/>
          <bgColor theme="9" tint="0.59999389629810485"/>
        </patternFill>
      </fill>
      <alignment horizontal="center" vertical="center" textRotation="0" indent="0" justifyLastLine="0" shrinkToFit="0" readingOrder="0"/>
      <border diagonalUp="0" diagonalDown="0">
        <left style="thin">
          <color indexed="64"/>
        </left>
        <right style="thin">
          <color indexed="64"/>
        </right>
        <top style="thin">
          <color indexed="64"/>
        </top>
        <bottom style="thin">
          <color indexed="64"/>
        </bottom>
      </border>
    </dxf>
    <dxf>
      <font>
        <b val="0"/>
        <strike val="0"/>
        <outline val="0"/>
        <shadow val="0"/>
        <u val="none"/>
        <vertAlign val="baseline"/>
        <sz val="9"/>
        <name val="Calibri"/>
        <family val="2"/>
        <scheme val="minor"/>
      </font>
      <fill>
        <patternFill patternType="solid">
          <fgColor indexed="64"/>
          <bgColor theme="9" tint="0.79998168889431442"/>
        </patternFill>
      </fill>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strike val="0"/>
        <outline val="0"/>
        <shadow val="0"/>
        <u val="none"/>
        <vertAlign val="baseline"/>
        <sz val="9"/>
        <name val="Calibri"/>
        <family val="2"/>
        <scheme val="minor"/>
      </font>
      <fill>
        <patternFill patternType="solid">
          <fgColor indexed="64"/>
          <bgColor theme="9" tint="0.79998168889431442"/>
        </patternFill>
      </fill>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strike val="0"/>
        <outline val="0"/>
        <shadow val="0"/>
        <u val="none"/>
        <vertAlign val="baseline"/>
        <sz val="9"/>
        <name val="Calibri"/>
        <family val="2"/>
        <scheme val="minor"/>
      </font>
      <fill>
        <patternFill patternType="solid">
          <fgColor indexed="64"/>
          <bgColor theme="9" tint="0.79998168889431442"/>
        </patternFill>
      </fill>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strike val="0"/>
        <outline val="0"/>
        <shadow val="0"/>
        <u val="none"/>
        <vertAlign val="baseline"/>
        <sz val="9"/>
        <name val="Calibri"/>
        <family val="2"/>
        <scheme val="minor"/>
      </font>
      <fill>
        <patternFill patternType="solid">
          <fgColor indexed="64"/>
          <bgColor theme="0" tint="-0.14999847407452621"/>
        </patternFill>
      </fill>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strike val="0"/>
        <outline val="0"/>
        <shadow val="0"/>
        <u val="none"/>
        <vertAlign val="baseline"/>
        <sz val="9"/>
        <name val="Calibri"/>
        <family val="2"/>
        <scheme val="minor"/>
      </font>
      <fill>
        <patternFill patternType="solid">
          <fgColor indexed="64"/>
          <bgColor theme="9" tint="0.79998168889431442"/>
        </patternFill>
      </fill>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strike val="0"/>
        <outline val="0"/>
        <shadow val="0"/>
        <u val="none"/>
        <vertAlign val="baseline"/>
        <sz val="9"/>
        <name val="Calibri"/>
        <family val="2"/>
        <scheme val="minor"/>
      </font>
      <fill>
        <patternFill patternType="solid">
          <fgColor indexed="64"/>
          <bgColor theme="9" tint="0.79998168889431442"/>
        </patternFill>
      </fill>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strike val="0"/>
        <outline val="0"/>
        <shadow val="0"/>
        <u val="none"/>
        <vertAlign val="baseline"/>
        <sz val="9"/>
        <name val="Calibri"/>
        <family val="2"/>
        <scheme val="minor"/>
      </font>
      <fill>
        <patternFill patternType="solid">
          <fgColor indexed="64"/>
          <bgColor theme="9" tint="0.79998168889431442"/>
        </patternFill>
      </fill>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strike val="0"/>
        <outline val="0"/>
        <shadow val="0"/>
        <u val="none"/>
        <vertAlign val="baseline"/>
        <sz val="9"/>
        <name val="Calibri"/>
        <family val="2"/>
        <scheme val="minor"/>
      </font>
      <numFmt numFmtId="0" formatCode="General"/>
      <fill>
        <patternFill patternType="solid">
          <fgColor indexed="64"/>
          <bgColor theme="5" tint="0.59999389629810485"/>
        </patternFill>
      </fill>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strike val="0"/>
        <outline val="0"/>
        <shadow val="0"/>
        <u val="none"/>
        <vertAlign val="baseline"/>
        <sz val="9"/>
        <name val="Calibri"/>
        <family val="2"/>
        <scheme val="minor"/>
      </font>
      <fill>
        <patternFill patternType="solid">
          <fgColor indexed="64"/>
          <bgColor theme="5" tint="0.79998168889431442"/>
        </patternFill>
      </fill>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strike val="0"/>
        <outline val="0"/>
        <shadow val="0"/>
        <u val="none"/>
        <vertAlign val="baseline"/>
        <sz val="9"/>
        <name val="Calibri"/>
        <family val="2"/>
        <scheme val="minor"/>
      </font>
      <fill>
        <patternFill patternType="solid">
          <fgColor indexed="64"/>
          <bgColor theme="5" tint="0.79998168889431442"/>
        </patternFill>
      </fill>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strike val="0"/>
        <outline val="0"/>
        <shadow val="0"/>
        <u val="none"/>
        <vertAlign val="baseline"/>
        <sz val="9"/>
        <name val="Calibri"/>
        <family val="2"/>
        <scheme val="minor"/>
      </font>
      <fill>
        <patternFill patternType="solid">
          <fgColor indexed="64"/>
          <bgColor theme="5" tint="0.79998168889431442"/>
        </patternFill>
      </fill>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strike val="0"/>
        <outline val="0"/>
        <shadow val="0"/>
        <u val="none"/>
        <vertAlign val="baseline"/>
        <sz val="9"/>
        <name val="Calibri"/>
        <family val="2"/>
        <scheme val="minor"/>
      </font>
      <fill>
        <patternFill patternType="solid">
          <fgColor indexed="64"/>
          <bgColor theme="5" tint="0.79998168889431442"/>
        </patternFill>
      </fill>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strike val="0"/>
        <outline val="0"/>
        <shadow val="0"/>
        <u val="none"/>
        <vertAlign val="baseline"/>
        <sz val="9"/>
        <name val="Calibri"/>
        <family val="2"/>
        <scheme val="minor"/>
      </font>
      <fill>
        <patternFill patternType="solid">
          <fgColor indexed="64"/>
          <bgColor theme="5" tint="0.79998168889431442"/>
        </patternFill>
      </fill>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strike val="0"/>
        <outline val="0"/>
        <shadow val="0"/>
        <u val="none"/>
        <vertAlign val="baseline"/>
        <sz val="9"/>
        <name val="Calibri"/>
        <family val="2"/>
        <scheme val="minor"/>
      </font>
      <fill>
        <patternFill patternType="solid">
          <fgColor indexed="64"/>
          <bgColor theme="5" tint="0.79998168889431442"/>
        </patternFill>
      </fill>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strike val="0"/>
        <outline val="0"/>
        <shadow val="0"/>
        <u val="none"/>
        <vertAlign val="baseline"/>
        <sz val="9"/>
        <name val="Calibri"/>
        <family val="2"/>
        <scheme val="minor"/>
      </font>
      <fill>
        <patternFill patternType="solid">
          <fgColor indexed="64"/>
          <bgColor theme="5" tint="0.79998168889431442"/>
        </patternFill>
      </fill>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rgb="FF000000"/>
        <name val="Calibri"/>
        <family val="2"/>
        <scheme val="minor"/>
      </font>
      <fill>
        <patternFill>
          <bgColor theme="0"/>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rgb="FF000000"/>
        <name val="Calibri"/>
        <family val="2"/>
        <scheme val="minor"/>
      </font>
      <fill>
        <patternFill>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bgColor theme="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solid">
          <fgColor rgb="FF000000"/>
          <bgColor theme="0"/>
        </patternFill>
      </fill>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solid">
          <fgColor rgb="FF000000"/>
          <bgColor theme="0"/>
        </patternFill>
      </fill>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strike val="0"/>
        <outline val="0"/>
        <shadow val="0"/>
        <u val="none"/>
        <vertAlign val="baseline"/>
        <sz val="9"/>
        <name val="Calibri"/>
        <family val="2"/>
        <scheme val="minor"/>
      </font>
      <fill>
        <patternFill>
          <bgColor theme="0"/>
        </patternFill>
      </fill>
      <border diagonalUp="0" diagonalDown="0">
        <left/>
        <right style="thin">
          <color indexed="64"/>
        </right>
        <top style="thin">
          <color indexed="64"/>
        </top>
        <bottom style="thin">
          <color indexed="64"/>
        </bottom>
        <vertical style="thin">
          <color indexed="64"/>
        </vertical>
        <horizontal style="thin">
          <color indexed="64"/>
        </horizontal>
      </border>
    </dxf>
    <dxf>
      <font>
        <b val="0"/>
        <strike val="0"/>
        <outline val="0"/>
        <shadow val="0"/>
        <u val="none"/>
        <vertAlign val="baseline"/>
        <sz val="9"/>
        <name val="Calibri"/>
        <family val="2"/>
        <scheme val="minor"/>
      </font>
      <fill>
        <patternFill>
          <bgColor theme="0"/>
        </patternFill>
      </fill>
    </dxf>
    <dxf>
      <border>
        <bottom style="thin">
          <color indexed="64"/>
        </bottom>
      </border>
    </dxf>
    <dxf>
      <border outline="0">
        <left style="medium">
          <color indexed="64"/>
        </left>
        <right style="medium">
          <color indexed="64"/>
        </right>
        <top style="medium">
          <color indexed="64"/>
        </top>
        <bottom style="medium">
          <color indexed="64"/>
        </bottom>
      </border>
    </dxf>
    <dxf>
      <font>
        <b val="0"/>
        <strike val="0"/>
        <outline val="0"/>
        <shadow val="0"/>
        <u val="none"/>
        <vertAlign val="baseline"/>
        <sz val="9"/>
        <name val="Calibri"/>
        <family val="2"/>
        <scheme val="minor"/>
      </font>
      <fill>
        <patternFill>
          <bgColor theme="0"/>
        </patternFill>
      </fill>
    </dxf>
    <dxf>
      <font>
        <b/>
        <strike val="0"/>
        <outline val="0"/>
        <shadow val="0"/>
        <u val="none"/>
        <vertAlign val="baseline"/>
        <sz val="9"/>
        <name val="Calibri"/>
        <family val="2"/>
        <scheme val="minor"/>
      </font>
      <fill>
        <patternFill>
          <bgColor theme="0"/>
        </patternFill>
      </fill>
      <alignment vertical="top" textRotation="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border diagonalUp="0" diagonalDown="0" outline="0">
        <left style="thin">
          <color indexed="64"/>
        </left>
        <right/>
        <top style="thin">
          <color indexed="64"/>
        </top>
        <bottom style="thin">
          <color indexed="64"/>
        </bottom>
      </border>
    </dxf>
    <dxf>
      <font>
        <strike val="0"/>
        <outline val="0"/>
        <shadow val="0"/>
        <u val="none"/>
        <vertAlign val="baseline"/>
        <sz val="9"/>
        <color theme="1"/>
        <name val="Calibri"/>
        <family val="2"/>
        <scheme val="minor"/>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9"/>
        <color theme="1"/>
        <name val="Calibri"/>
        <family val="2"/>
        <scheme val="minor"/>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9"/>
        <color theme="1"/>
        <name val="Calibri"/>
        <family val="2"/>
        <scheme val="minor"/>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9"/>
        <color theme="1"/>
        <name val="Calibri"/>
        <family val="2"/>
        <scheme val="minor"/>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9"/>
        <color theme="1"/>
        <name val="Calibri"/>
        <family val="2"/>
        <scheme val="minor"/>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9"/>
        <color theme="1"/>
        <name val="Calibri"/>
        <family val="2"/>
        <scheme val="minor"/>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9"/>
        <color theme="1"/>
        <name val="Calibri"/>
        <family val="2"/>
        <scheme val="minor"/>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9"/>
        <color theme="1"/>
        <name val="Calibri"/>
        <family val="2"/>
        <scheme val="minor"/>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9"/>
        <color theme="1"/>
        <name val="Calibri"/>
        <family val="2"/>
        <scheme val="minor"/>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9"/>
        <color theme="1"/>
        <name val="Calibri"/>
        <family val="2"/>
        <scheme val="minor"/>
      </font>
      <fill>
        <patternFill patternType="solid">
          <fgColor indexed="64"/>
          <bgColor theme="0"/>
        </patternFill>
      </fill>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9"/>
        <color theme="1"/>
        <name val="Calibri"/>
        <family val="2"/>
        <scheme val="minor"/>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9"/>
        <color theme="1"/>
        <name val="Calibri"/>
        <family val="2"/>
        <scheme val="minor"/>
      </font>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ont>
        <strike val="0"/>
        <outline val="0"/>
        <shadow val="0"/>
        <u val="none"/>
        <vertAlign val="baseline"/>
        <sz val="9"/>
        <color theme="1"/>
        <name val="Calibri"/>
        <family val="2"/>
        <scheme val="minor"/>
      </font>
    </dxf>
    <dxf>
      <font>
        <b/>
        <i val="0"/>
        <strike val="0"/>
        <condense val="0"/>
        <extend val="0"/>
        <outline val="0"/>
        <shadow val="0"/>
        <u val="none"/>
        <vertAlign val="baseline"/>
        <sz val="9"/>
        <color theme="1"/>
        <name val="Calibri"/>
        <family val="2"/>
        <scheme val="minor"/>
      </font>
      <border diagonalUp="0" diagonalDown="0" outline="0">
        <left style="thin">
          <color indexed="64"/>
        </left>
        <right style="thin">
          <color indexed="64"/>
        </right>
        <top/>
        <bottom/>
      </border>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b/>
        <i val="0"/>
        <strike val="0"/>
        <condense val="0"/>
        <extend val="0"/>
        <outline val="0"/>
        <shadow val="0"/>
        <u val="none"/>
        <vertAlign val="baseline"/>
        <sz val="9"/>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19"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67DAED7-56A5-422C-ABC8-8F33D609C60A}" name="IDs" displayName="IDs" ref="A1:C53" totalsRowShown="0" headerRowDxfId="187" dataDxfId="186">
  <autoFilter ref="A1:C53" xr:uid="{A67DAED7-56A5-422C-ABC8-8F33D609C60A}"/>
  <tableColumns count="3">
    <tableColumn id="1" xr3:uid="{3A4D40F0-CBA1-4DDC-8D67-24877EE3C91E}" name="ID" dataDxfId="185"/>
    <tableColumn id="2" xr3:uid="{55DFE3C9-755C-413A-9674-C1045C8EF0EB}" name="Region" dataDxfId="184"/>
    <tableColumn id="3" xr3:uid="{A738075C-E4D4-4FA4-A825-00B9016243E4}" name="Country" dataDxfId="183"/>
  </tableColumns>
  <tableStyleInfo name="TableStyleLight8" showFirstColumn="0" showLastColumn="0" showRowStripes="1" showColumnStripes="1"/>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DA2FC32E-5B26-4E71-9448-C02FCC6795CA}" name="CF_List" displayName="CF_List" ref="A1:M53" totalsRowShown="0" headerRowDxfId="182" dataDxfId="181" headerRowBorderDxfId="179" tableBorderDxfId="180" totalsRowBorderDxfId="178">
  <autoFilter ref="A1:M53" xr:uid="{DA2FC32E-5B26-4E71-9448-C02FCC6795CA}"/>
  <tableColumns count="13">
    <tableColumn id="1" xr3:uid="{F999560A-7D1A-4C79-AD00-170CD11F61C1}" name="ID" dataDxfId="177"/>
    <tableColumn id="2" xr3:uid="{8D1ECACA-D24A-4DF4-8C0A-C10B2F2660D3}" name="Region" dataDxfId="176"/>
    <tableColumn id="3" xr3:uid="{13D1FCC6-320B-4F7F-947B-F72041A6B339}" name="Country" dataDxfId="175"/>
    <tableColumn id="4" xr3:uid="{00DD1EC5-1B80-40E8-9F9A-ED5F49AFBD01}" name="Economy" dataDxfId="174"/>
    <tableColumn id="5" xr3:uid="{28574380-3593-42F3-929A-24EEFA7D7E24}" name="LDC" dataDxfId="173"/>
    <tableColumn id="6" xr3:uid="{1B4BF43B-9D2E-489C-AFA1-86C2FCD37E52}" name="LLDC" dataDxfId="172"/>
    <tableColumn id="7" xr3:uid="{51C63A36-98FD-4E59-8F89-24B563C03DFE}" name="SIDS" dataDxfId="171"/>
    <tableColumn id="8" xr3:uid="{762CDE45-BDC4-4E67-BC84-9E6115F07450}" name="Country Grouping2" dataDxfId="170"/>
    <tableColumn id="9" xr3:uid="{CD608CE1-1384-47E8-B6F3-6C4FA1433279}" name="Type of document" dataDxfId="169"/>
    <tableColumn id="10" xr3:uid="{C3E72702-E65A-48FD-A326-B2219574C37B}" name="Period covered" dataDxfId="168"/>
    <tableColumn id="11" xr3:uid="{6486A760-D28C-410F-B2DB-F0EA5238D493}" name="Year of development" dataDxfId="167"/>
    <tableColumn id="12" xr3:uid="{455DB828-AA8B-470A-9E86-47C419844345}" name="UNEP signatory" dataDxfId="166"/>
    <tableColumn id="13" xr3:uid="{0D91EEE0-FB12-4657-88A2-22F7ED54C176}" name="UNEP part of the outcomes" dataDxfId="165"/>
  </tableColumns>
  <tableStyleInfo name="TableStyleLight8" showFirstColumn="0" showLastColumn="0" showRowStripes="1" showColumnStripes="1"/>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C1D2A4FF-9137-4CCB-9A5C-33ADD382B4B2}" name="Table16" displayName="Table16" ref="A1:I53" totalsRowShown="0" headerRowDxfId="164" dataDxfId="163">
  <autoFilter ref="A1:I53" xr:uid="{C1D2A4FF-9137-4CCB-9A5C-33ADD382B4B2}"/>
  <tableColumns count="9">
    <tableColumn id="1" xr3:uid="{FED9442E-BBD2-4EE9-861D-60DF8D4D2C39}" name="ID" dataDxfId="162"/>
    <tableColumn id="2" xr3:uid="{DD6F146D-A47F-4DF7-9688-B278E706FEE9}" name="UNSDCF" dataDxfId="161"/>
    <tableColumn id="3" xr3:uid="{BFDBA149-3E82-4FC8-8B04-0A6C7C768A98}" name="Year of development" dataDxfId="160"/>
    <tableColumn id="4" xr3:uid="{A7580EDE-15AC-4695-80C4-9CFA92D2A9A1}" name="NDCs action" dataDxfId="159"/>
    <tableColumn id="5" xr3:uid="{51C0D579-420D-4ED2-9C3D-252072E4D680}" name="NDCs generic" dataDxfId="158"/>
    <tableColumn id="6" xr3:uid="{E4FA6965-6C13-4BB6-8A7E-AB7BB30F9414}" name="MEAs generic" dataDxfId="157"/>
    <tableColumn id="7" xr3:uid="{5C82546D-BC30-4F52-85C9-F22F97A8946C}" name="MEAs Action" dataDxfId="156"/>
    <tableColumn id="8" xr3:uid="{8387734B-C78F-4D9A-BB6F-E01D5027AD14}" name="NBSAPs Action" dataDxfId="155"/>
    <tableColumn id="9" xr3:uid="{5DEA91A7-F848-45F0-8EB1-5B648AD00D27}" name="NOTES" dataDxfId="154"/>
  </tableColumns>
  <tableStyleInfo name="TableStyleLight8" showFirstColumn="0" showLastColumn="0" showRowStripes="1" showColumnStripes="1"/>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A4EA020-C77E-4558-ABBB-1F539151B433}" name="Results_Outcomes" displayName="Results_Outcomes" ref="A1:AV53" totalsRowShown="0" headerRowDxfId="153" dataDxfId="152" headerRowBorderDxfId="150" tableBorderDxfId="151">
  <autoFilter ref="A1:AV53" xr:uid="{DA4EA020-C77E-4558-ABBB-1F539151B433}"/>
  <tableColumns count="48">
    <tableColumn id="50" xr3:uid="{4D1D1BEC-7793-42B2-BC66-25D54D02AE9D}" name="ID" dataDxfId="149"/>
    <tableColumn id="35" xr3:uid="{98D0AD52-DA2F-439C-B56B-CECF0A202146}" name="Region" dataDxfId="148"/>
    <tableColumn id="1" xr3:uid="{0619BD67-2133-46C8-A723-03D81F31C218}" name="UNSDCF" dataDxfId="147"/>
    <tableColumn id="2" xr3:uid="{8517C7D4-7997-4D0F-AA93-144E5E293EBB}" name="Year of development" dataDxfId="146"/>
    <tableColumn id="3" xr3:uid="{ACAD914F-9F8E-4950-ABC2-843255AA86FB}" name="Outcomes " dataDxfId="145"/>
    <tableColumn id="4" xr3:uid="{D03AB173-219C-47C4-A29B-DBADF2CCA4BB}" name="Outcomes with environ/ issues" dataDxfId="144"/>
    <tableColumn id="5" xr3:uid="{E84248BD-D7B6-4806-AD6D-522C256031A0}" name="%" dataDxfId="143"/>
    <tableColumn id="6" xr3:uid="{8F35075D-59F8-4F97-84B4-96A6B9528570}" name="Ad" dataDxfId="142"/>
    <tableColumn id="7" xr3:uid="{2B84272B-7172-49C8-9C48-D4360EC93211}" name="Mt" dataDxfId="141"/>
    <tableColumn id="8" xr3:uid="{E2420DE3-7251-43ED-9B3D-3810F3BE16A7}" name="En" dataDxfId="140"/>
    <tableColumn id="9" xr3:uid="{C73A1BCE-5943-43C5-9F72-B662AC90ACB2}" name="Loss and Damage" dataDxfId="139"/>
    <tableColumn id="10" xr3:uid="{653E7302-2180-49AD-9D02-344F559ED026}" name="Re" dataDxfId="138"/>
    <tableColumn id="11" xr3:uid="{745D9866-92F7-4236-8160-C06F7D9D109F}" name="Rm" dataDxfId="137"/>
    <tableColumn id="12" xr3:uid="{07FCAF9C-B8A6-4231-A8B4-0EB29BC86B54}" name="Conflict" dataDxfId="136"/>
    <tableColumn id="32" xr3:uid="{9BA680C7-C23A-4531-BBEB-E155C2869C52}" name="Climate Change" dataDxfId="135">
      <calculatedColumnFormula>COUNTA($H2:$N2)</calculatedColumnFormula>
    </tableColumn>
    <tableColumn id="13" xr3:uid="{55E5C249-37AF-4112-9410-665D85832F8B}" name="Wa" dataDxfId="134"/>
    <tableColumn id="14" xr3:uid="{2E7FF193-E3E0-4B8D-B792-08E49EAD17DB}" name="Om" dataDxfId="133"/>
    <tableColumn id="15" xr3:uid="{FBD3EAC5-C17F-4438-ABA4-508861BBD330}" name="Bio" dataDxfId="132"/>
    <tableColumn id="16" xr3:uid="{E1BCE61B-5C3C-4F1B-B618-0E42EF64F2D2}" name="Nat Res" dataDxfId="131"/>
    <tableColumn id="17" xr3:uid="{938E9EFA-5282-423D-929C-D6B31ACA1D40}" name="Forest" dataDxfId="130"/>
    <tableColumn id="18" xr3:uid="{8D4C4925-AE28-4343-9995-8100C0C4C9F8}" name="Land" dataDxfId="129"/>
    <tableColumn id="19" xr3:uid="{98BCE013-B8E7-41DD-A87C-80CD0F118188}" name="Desert" dataDxfId="128"/>
    <tableColumn id="33" xr3:uid="{75A9F397-65E8-46F4-88B8-B598AFA5397A}" name="Biodiversity Action" dataDxfId="127">
      <calculatedColumnFormula>COUNTA($P2:$R2)+COUNTA($T2:$V2)</calculatedColumnFormula>
    </tableColumn>
    <tableColumn id="20" xr3:uid="{6C263CC4-6FC3-4960-B33A-17EB741559F7}" name="Poll*" dataDxfId="126"/>
    <tableColumn id="21" xr3:uid="{D569F47F-B32F-4173-857B-9527B63F7576}" name="Aq" dataDxfId="125"/>
    <tableColumn id="22" xr3:uid="{32B6336C-5B12-42C3-A303-6664808A0B81}" name="Wq" dataDxfId="124"/>
    <tableColumn id="23" xr3:uid="{86B8659C-58C2-47DB-83DC-887ACEA337E5}" name="Ocean Q" dataDxfId="123"/>
    <tableColumn id="24" xr3:uid="{8E7953B7-EDC2-4B2F-BA23-56CADD2C6E85}" name="Soil" dataDxfId="122"/>
    <tableColumn id="25" xr3:uid="{413CDB08-03D7-4178-B27A-ABC5291D34CD}" name="Wm" dataDxfId="121"/>
    <tableColumn id="26" xr3:uid="{3D78F07B-66E7-4682-80E8-E1A099A84417}" name="Chem" dataDxfId="120"/>
    <tableColumn id="27" xr3:uid="{0490AC22-357B-49C4-A734-1CE84B8691D5}" name="Haz" dataDxfId="119"/>
    <tableColumn id="28" xr3:uid="{6B9B4148-85E4-41E3-985F-FAFAF02D37F9}" name="Circ Eco" dataDxfId="118"/>
    <tableColumn id="29" xr3:uid="{46AE3B9F-D5A4-41F9-9F16-97EBB0FA664E}" name="Waste W" dataDxfId="117"/>
    <tableColumn id="34" xr3:uid="{1D47EF20-EBF1-4E90-ABC9-9E37727E1C9B}" name="Pollution Action" dataDxfId="116">
      <calculatedColumnFormula>COUNTA($X2:$AG2)</calculatedColumnFormula>
    </tableColumn>
    <tableColumn id="36" xr3:uid="{4EAECDDD-37A8-476B-935A-868C46367D08}" name="SCP" dataDxfId="115"/>
    <tableColumn id="37" xr3:uid="{76A2AA1D-A840-4743-AF5B-5B8C0AF8BAB3}" name="Circ" dataDxfId="114"/>
    <tableColumn id="38" xr3:uid="{139137A0-18B7-495F-9045-BE5E6F694416}" name="Food waste" dataDxfId="113"/>
    <tableColumn id="39" xr3:uid="{3185CBAD-020D-4ECC-8E57-BA437976BFC3}" name="Green Eco" dataDxfId="112"/>
    <tableColumn id="40" xr3:uid="{7CEAD20C-CF9F-4634-A6A9-7B42EAC6A450}" name="Lifestyle" dataDxfId="111"/>
    <tableColumn id="41" xr3:uid="{8990E395-092F-4BFA-A408-9C355C28C22C}" name="Fin" dataDxfId="110"/>
    <tableColumn id="42" xr3:uid="{9425C821-B872-47A7-ABA4-E155CA5F6353}" name="Infrast" dataDxfId="109"/>
    <tableColumn id="43" xr3:uid="{3196D200-68AF-4637-B692-89B99CD77435}" name="Public Proc" dataDxfId="108"/>
    <tableColumn id="44" xr3:uid="{28F5BABA-7050-4012-8A74-3ECC2E974E94}" name="Sa" dataDxfId="107"/>
    <tableColumn id="45" xr3:uid="{69F63200-7938-4781-BF25-04D370289DDB}" name="MEAs" dataDxfId="106"/>
    <tableColumn id="46" xr3:uid="{CB59AD7D-C0F4-4ED7-9A92-219127E5D636}" name="Env Gov" dataDxfId="105"/>
    <tableColumn id="47" xr3:uid="{FE548112-B54B-49F2-B97B-9718D3A53517}" name="Data" dataDxfId="104"/>
    <tableColumn id="48" xr3:uid="{ECF49CB4-C55A-418E-99B8-76E73C077257}" name="Digital" dataDxfId="103"/>
    <tableColumn id="49" xr3:uid="{36D4F85C-A30A-46DA-872A-8333DE08C40C}" name="Educ" dataDxfId="102"/>
  </tableColumns>
  <tableStyleInfo name="TableStyleLight8" showFirstColumn="0" showLastColumn="0" showRowStripes="1" showColumnStripes="1"/>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3458F1A-6433-4676-8343-6455C40EB679}" name="Results_Outputs" displayName="Results_Outputs" ref="A1:AR53" totalsRowShown="0" headerRowDxfId="101" dataDxfId="100" headerRowBorderDxfId="98" tableBorderDxfId="99" totalsRowBorderDxfId="97">
  <autoFilter ref="A1:AR53" xr:uid="{43458F1A-6433-4676-8343-6455C40EB679}"/>
  <tableColumns count="44">
    <tableColumn id="45" xr3:uid="{FEE80B90-DD75-42DC-A32C-10D017B996BC}" name="ID" dataDxfId="96"/>
    <tableColumn id="1" xr3:uid="{44E3720C-48F0-4992-AB58-408E34AF34F0}" name="Region" dataDxfId="95"/>
    <tableColumn id="2" xr3:uid="{C502C595-1D2D-44F4-AA4C-0A34885A4A16}" name="UNSDCF" dataDxfId="94"/>
    <tableColumn id="46" xr3:uid="{C8E0C4F9-9D50-4F66-A3CD-5F2FACF6632F}" name="Year of development" dataDxfId="93"/>
    <tableColumn id="3" xr3:uid="{C884F7CC-F27E-4F49-84A5-D7C1404F768A}" name="Outputs" dataDxfId="92"/>
    <tableColumn id="4" xr3:uid="{4D38F7EC-99CB-46B4-A24E-CD9602065D5B}" name="Outputs with envir/ issues" dataDxfId="91"/>
    <tableColumn id="5" xr3:uid="{1B1E6640-19CB-4FB1-A3F7-2FBA51376709}" name="%" dataDxfId="90"/>
    <tableColumn id="6" xr3:uid="{AF8CC315-47C6-4237-8725-B22696611193}" name="Ad" dataDxfId="89"/>
    <tableColumn id="7" xr3:uid="{4B3C3AAD-3D01-4171-9000-5B11CC067426}" name="Mt" dataDxfId="88"/>
    <tableColumn id="8" xr3:uid="{2261F2A3-A0E1-4CDD-9000-C01B1BA6E830}" name="En" dataDxfId="87"/>
    <tableColumn id="9" xr3:uid="{827CA771-CB56-40E7-BA24-7F5D96E7FFC2}" name="Loss and Damage" dataDxfId="86"/>
    <tableColumn id="10" xr3:uid="{E6FA28C3-82F8-40EF-92AF-0CBCDC832F56}" name="Re" dataDxfId="85"/>
    <tableColumn id="11" xr3:uid="{69E30173-E4B7-4D93-A324-A8557AF9D667}" name="Rm" dataDxfId="84"/>
    <tableColumn id="12" xr3:uid="{B4476526-D077-49DC-8C94-6ECA150BD165}" name="Conflict" dataDxfId="83"/>
    <tableColumn id="13" xr3:uid="{93CCE419-D19B-4A1F-B197-B53D54B069AB}" name="Climate Change" dataDxfId="82">
      <calculatedColumnFormula>COUNTA($H2:$N2)</calculatedColumnFormula>
    </tableColumn>
    <tableColumn id="14" xr3:uid="{CD59C860-E54C-4C5E-BA01-210B10FA7553}" name="Wa" dataDxfId="81"/>
    <tableColumn id="15" xr3:uid="{27174AEB-9EE0-4180-B10E-5AB2F1D7003D}" name="Om" dataDxfId="80"/>
    <tableColumn id="16" xr3:uid="{1338238C-EB86-4EB4-8CA2-558FE54001C2}" name="Bio" dataDxfId="79"/>
    <tableColumn id="17" xr3:uid="{F8A4462B-1983-48AF-A218-CF980B288CA3}" name="Nat Res" dataDxfId="78"/>
    <tableColumn id="18" xr3:uid="{15281E76-7054-4F91-B5B5-AF623EBD278C}" name="Fore" dataDxfId="77"/>
    <tableColumn id="19" xr3:uid="{C86E204A-1959-485D-B5E0-B12B4A18F050}" name="Land" dataDxfId="76"/>
    <tableColumn id="20" xr3:uid="{7561E0D4-2173-47C9-9612-3B76221A8356}" name="Desert" dataDxfId="75"/>
    <tableColumn id="21" xr3:uid="{AFD48C6C-A704-49E4-8EC9-40A2D8C57984}" name="Biodiversity Action" dataDxfId="74">
      <calculatedColumnFormula>COUNTA($P2:$R2)+COUNTA($T2:$V2)</calculatedColumnFormula>
    </tableColumn>
    <tableColumn id="22" xr3:uid="{738F3AFC-440B-4BAF-B250-572A454994B2}" name="Poll*" dataDxfId="73"/>
    <tableColumn id="23" xr3:uid="{6E84C93F-316C-4104-BE50-C11BC041D65D}" name="Aq" dataDxfId="72"/>
    <tableColumn id="24" xr3:uid="{59D98629-2D31-4DDF-AD5B-F732C5CF1C85}" name="Wq" dataDxfId="71"/>
    <tableColumn id="25" xr3:uid="{CF672574-C7A4-45D1-8E17-5D01CD90ACB8}" name="Ocean Q" dataDxfId="70"/>
    <tableColumn id="26" xr3:uid="{82EFFB3E-FD86-47C4-8B18-686DAA19005B}" name="Soil" dataDxfId="69"/>
    <tableColumn id="27" xr3:uid="{D5C4B494-650D-4D89-A00B-B82C4D2CAABA}" name="Wm" dataDxfId="68"/>
    <tableColumn id="28" xr3:uid="{B0F65DB2-6684-49A6-94CA-9757CDC418BB}" name="Chem" dataDxfId="67"/>
    <tableColumn id="29" xr3:uid="{0483B62B-E369-4D36-A758-BBA8984C5F10}" name="Haz" dataDxfId="66"/>
    <tableColumn id="30" xr3:uid="{75DA1F56-270A-4A88-BB23-D53A9BBC0DDD}" name="Circ Eco" dataDxfId="65"/>
    <tableColumn id="31" xr3:uid="{E6330272-A4E9-46E0-BA0A-C0AC230C9F88}" name="Waste W" dataDxfId="64"/>
    <tableColumn id="32" xr3:uid="{5DEC8498-1494-4A8C-A6A9-BCB5A9ABA001}" name="Pollution Action" dataDxfId="63">
      <calculatedColumnFormula>COUNTA($X2:$AG2)</calculatedColumnFormula>
    </tableColumn>
    <tableColumn id="33" xr3:uid="{F3258755-EEF4-49C6-B856-3C90AA9A728C}" name="Spc" dataDxfId="62"/>
    <tableColumn id="34" xr3:uid="{4966CF0C-3E9D-4E6D-9F63-41ABD2EB23BE}" name="St/infra" dataDxfId="61"/>
    <tableColumn id="35" xr3:uid="{622CB310-FD45-437F-B7BE-C5A531C8D598}" name="Sc" dataDxfId="60"/>
    <tableColumn id="36" xr3:uid="{C0E244F7-67CB-41A9-8C26-B2F589ED48EE}" name="Sa" dataDxfId="59"/>
    <tableColumn id="37" xr3:uid="{EF0DB649-CE2B-4D33-B040-12842694BEDA}" name="Sust Tour" dataDxfId="58"/>
    <tableColumn id="38" xr3:uid="{133B8497-EB27-46C4-81BD-127BF84DD434}" name="Sust F" dataDxfId="57"/>
    <tableColumn id="39" xr3:uid="{25EBC809-E161-4941-813E-E2C9FAF48F33}" name="Green eco" dataDxfId="56"/>
    <tableColumn id="40" xr3:uid="{C01CDCC3-C991-4B53-BFDE-F18C23CD2EA1}" name="Ee" dataDxfId="55"/>
    <tableColumn id="41" xr3:uid="{CA9EB8F0-E9B2-4A8C-B324-258FA7B08E9F}" name="EG" dataDxfId="54"/>
    <tableColumn id="42" xr3:uid="{9802E153-EB49-485E-8733-99D6EA558E10}" name="green tech" dataDxfId="53"/>
  </tableColumns>
  <tableStyleInfo name="TableStyleLight8" showFirstColumn="0" showLastColumn="0" showRowStripes="1" showColumnStripes="1"/>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120DF1A-9F04-441D-9417-6F97BE23ED6D}" name="Results_Indicators" displayName="Results_Indicators" ref="A1:AR53" totalsRowShown="0" headerRowDxfId="52" dataDxfId="51" headerRowBorderDxfId="49" tableBorderDxfId="50" totalsRowBorderDxfId="48">
  <autoFilter ref="A1:AR53" xr:uid="{4120DF1A-9F04-441D-9417-6F97BE23ED6D}"/>
  <tableColumns count="44">
    <tableColumn id="45" xr3:uid="{F6F2EDCA-1034-4955-BE46-961509D0AE84}" name="ID" dataDxfId="47"/>
    <tableColumn id="1" xr3:uid="{5E103C31-3C06-4C9D-AF00-77837094FE5B}" name="Region" dataDxfId="46"/>
    <tableColumn id="2" xr3:uid="{235ABF68-313F-47F8-ABBC-365B78D22E4D}" name="UNSDCF" dataDxfId="45"/>
    <tableColumn id="46" xr3:uid="{ACAD268F-6868-4917-B34C-42A1570E1400}" name="Year of development" dataDxfId="44"/>
    <tableColumn id="3" xr3:uid="{AB242CA5-710E-43CC-B07C-E6A2F6885C3A}" name="Indicators (IN)" dataDxfId="43"/>
    <tableColumn id="4" xr3:uid="{8155484C-1D5B-4D1C-A4C5-B786729E9069}" name="IN with envir/issues" dataDxfId="42"/>
    <tableColumn id="5" xr3:uid="{BC8007F1-EC1F-41BA-85FD-2239358DBF71}" name="%" dataDxfId="41">
      <calculatedColumnFormula>F2/E2</calculatedColumnFormula>
    </tableColumn>
    <tableColumn id="6" xr3:uid="{56E804E9-82D8-4E2A-955D-DD4CF81CF6D8}" name="Ad" dataDxfId="40"/>
    <tableColumn id="7" xr3:uid="{B8B2AE83-EA78-4D48-9318-37A1520D4F1F}" name="Mt" dataDxfId="39"/>
    <tableColumn id="8" xr3:uid="{3136E135-7E45-472F-8657-DDBC252DC1C4}" name="En" dataDxfId="38"/>
    <tableColumn id="9" xr3:uid="{01FC545F-DEFA-4F73-894E-BB297F8D73B8}" name="Loss and Damage" dataDxfId="37"/>
    <tableColumn id="10" xr3:uid="{E393F2F5-CE1F-46FB-8579-EF6A90AFF855}" name="Re" dataDxfId="36"/>
    <tableColumn id="11" xr3:uid="{AE95B4C6-6053-41F5-A3E1-66D0907E0857}" name="Rm" dataDxfId="35"/>
    <tableColumn id="12" xr3:uid="{DA1ED193-6853-46F1-B07D-D234CDB847FA}" name="Conflict" dataDxfId="34"/>
    <tableColumn id="13" xr3:uid="{A7B52FE9-87D5-4B8A-852A-3B4959AD25CB}" name="Climate Change" dataDxfId="33">
      <calculatedColumnFormula>COUNTA($H2:$N2)</calculatedColumnFormula>
    </tableColumn>
    <tableColumn id="14" xr3:uid="{A41C528A-18F4-4984-88AA-E389E952A740}" name="Wa" dataDxfId="32"/>
    <tableColumn id="15" xr3:uid="{E0ABE997-454A-478A-8F9C-19C70975581F}" name="Om" dataDxfId="31"/>
    <tableColumn id="16" xr3:uid="{EB45174F-5620-40CD-BE27-0570EC3AB06D}" name="Bio" dataDxfId="30"/>
    <tableColumn id="17" xr3:uid="{B138A09B-4419-43A4-B5F7-908692712531}" name="Nat Res" dataDxfId="29"/>
    <tableColumn id="18" xr3:uid="{644A90E8-91EB-412B-9E63-68D40ED62352}" name="Forest" dataDxfId="28"/>
    <tableColumn id="19" xr3:uid="{32A3B905-E863-47B1-BB90-49152E9DE413}" name="Land" dataDxfId="27"/>
    <tableColumn id="20" xr3:uid="{92E63F41-F825-49D1-A45F-69F7E18141B8}" name="Desert" dataDxfId="26"/>
    <tableColumn id="21" xr3:uid="{7AEDF1BC-075F-4B65-BCF1-DFF3EE1C8025}" name="Biodiversity Action" dataDxfId="25">
      <calculatedColumnFormula>COUNTA($P2:$R2)+COUNTA($T2:$V2)</calculatedColumnFormula>
    </tableColumn>
    <tableColumn id="22" xr3:uid="{B58E223A-4CAC-4EEE-A5B7-9C634D8AFB81}" name="Poll*" dataDxfId="24"/>
    <tableColumn id="23" xr3:uid="{8A8ACE5F-78B9-49D2-98A9-740BC1D3937A}" name="Aq" dataDxfId="23"/>
    <tableColumn id="24" xr3:uid="{2C4045D3-815A-4EAF-8321-31696F112B72}" name="Wq" dataDxfId="22"/>
    <tableColumn id="25" xr3:uid="{7A2194CE-4E04-4739-9B36-1BFEB30CEC92}" name="Ocean Q" dataDxfId="21"/>
    <tableColumn id="26" xr3:uid="{C23B6858-4DF5-4A59-B4E2-BCE9D31CC8F8}" name="Soil" dataDxfId="20"/>
    <tableColumn id="27" xr3:uid="{CA8E82D3-B09E-4784-9034-AA84330A4F83}" name="Wm" dataDxfId="19"/>
    <tableColumn id="28" xr3:uid="{F98D6E02-DD48-4258-A0F4-01EB2339F7AB}" name="Chem" dataDxfId="18"/>
    <tableColumn id="29" xr3:uid="{4CABEBA3-93AE-4D9A-AF20-73C1BF7C21F1}" name="Haz" dataDxfId="17"/>
    <tableColumn id="30" xr3:uid="{EFC0644A-6B69-43CB-9D41-2D88A842A00E}" name="Circ Eco" dataDxfId="16"/>
    <tableColumn id="31" xr3:uid="{A462182F-E432-459D-95A2-DB6EA81F2333}" name="Waste W" dataDxfId="15"/>
    <tableColumn id="32" xr3:uid="{7BCB9625-30F7-4CD5-AF46-E0A0C81C7B84}" name="Pollution Action" dataDxfId="14">
      <calculatedColumnFormula>COUNTA($X2:$AG2)</calculatedColumnFormula>
    </tableColumn>
    <tableColumn id="33" xr3:uid="{18A94E30-F97C-4F33-8383-B3749A6C9C01}" name="Spc" dataDxfId="13"/>
    <tableColumn id="34" xr3:uid="{BEBA211F-DF73-43DE-863F-6649D1A6ACBD}" name="St/infra" dataDxfId="12"/>
    <tableColumn id="35" xr3:uid="{69A50CC7-A728-45ED-8083-B68D2372E738}" name="Sc" dataDxfId="11"/>
    <tableColumn id="36" xr3:uid="{80AF9E7C-F877-476C-8615-4F78E9C59222}" name="Sa" dataDxfId="10"/>
    <tableColumn id="37" xr3:uid="{90D366C6-85B2-48E0-9FFF-4FF4EF99AF6E}" name="Sust Tour" dataDxfId="9"/>
    <tableColumn id="38" xr3:uid="{11D40C23-02A1-4EBD-8F7D-1CF281DA5135}" name="Sust F" dataDxfId="8"/>
    <tableColumn id="39" xr3:uid="{A40F5EAF-2B17-451D-AAC8-EFE521DFA206}" name="Green eco" dataDxfId="7"/>
    <tableColumn id="40" xr3:uid="{5CAFE071-D69B-485F-AB97-A95EBF164AF9}" name="Ee" dataDxfId="6"/>
    <tableColumn id="41" xr3:uid="{2A33C2DC-29DE-44C3-B02C-AA87F5CE2998}" name="EG" dataDxfId="5"/>
    <tableColumn id="42" xr3:uid="{6F3FBF38-21B4-4C26-B10A-AFCB65CEC8BB}" name="green tech" dataDxfId="4"/>
  </tableColumns>
  <tableStyleInfo name="TableStyleLight8" showFirstColumn="0" showLastColumn="0" showRowStripes="1" showColumnStripes="1"/>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42EC3D90-D65B-49AA-BDF8-5B5ED26B87F0}" name="View_Type" displayName="View_Type" ref="A1:B4" totalsRowShown="0" headerRowDxfId="3" dataDxfId="2">
  <autoFilter ref="A1:B4" xr:uid="{42EC3D90-D65B-49AA-BDF8-5B5ED26B87F0}"/>
  <tableColumns count="2">
    <tableColumn id="2" xr3:uid="{CEB48807-6F5C-4A22-8C40-DE5348CB6EDE}" name="Sort_Column" dataDxfId="1"/>
    <tableColumn id="1" xr3:uid="{50EAE57D-859C-4EB4-A8FA-FCA11217DC71}" name="View_Type" dataDxfId="0"/>
  </tableColumns>
  <tableStyleInfo name="TableStyleLight8"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351F4C-612D-4222-9327-5D1186415FE0}">
  <dimension ref="A1:C53"/>
  <sheetViews>
    <sheetView workbookViewId="0">
      <selection activeCell="C6" sqref="C6"/>
    </sheetView>
  </sheetViews>
  <sheetFormatPr defaultColWidth="8.7109375" defaultRowHeight="12"/>
  <cols>
    <col min="1" max="1" width="6.85546875" style="37" bestFit="1" customWidth="1"/>
    <col min="2" max="2" width="20" style="37" bestFit="1" customWidth="1"/>
    <col min="3" max="3" width="24.85546875" style="37" bestFit="1" customWidth="1"/>
    <col min="4" max="16384" width="8.7109375" style="37"/>
  </cols>
  <sheetData>
    <row r="1" spans="1:3">
      <c r="A1" s="38" t="s">
        <v>0</v>
      </c>
      <c r="B1" s="38" t="s">
        <v>1</v>
      </c>
      <c r="C1" s="38" t="s">
        <v>2</v>
      </c>
    </row>
    <row r="2" spans="1:3">
      <c r="A2" s="37" t="s">
        <v>3</v>
      </c>
      <c r="B2" s="37" t="s">
        <v>4</v>
      </c>
      <c r="C2" s="37" t="s">
        <v>5</v>
      </c>
    </row>
    <row r="3" spans="1:3">
      <c r="A3" s="37" t="s">
        <v>6</v>
      </c>
      <c r="B3" s="37" t="s">
        <v>7</v>
      </c>
      <c r="C3" s="37" t="s">
        <v>8</v>
      </c>
    </row>
    <row r="4" spans="1:3">
      <c r="A4" s="37" t="s">
        <v>9</v>
      </c>
      <c r="B4" s="37" t="s">
        <v>10</v>
      </c>
      <c r="C4" s="37" t="s">
        <v>11</v>
      </c>
    </row>
    <row r="5" spans="1:3">
      <c r="A5" s="37" t="s">
        <v>12</v>
      </c>
      <c r="B5" s="37" t="s">
        <v>4</v>
      </c>
      <c r="C5" s="37" t="s">
        <v>13</v>
      </c>
    </row>
    <row r="6" spans="1:3">
      <c r="A6" s="37" t="s">
        <v>14</v>
      </c>
      <c r="B6" s="37" t="s">
        <v>15</v>
      </c>
      <c r="C6" s="37" t="s">
        <v>16</v>
      </c>
    </row>
    <row r="7" spans="1:3">
      <c r="A7" s="37" t="s">
        <v>17</v>
      </c>
      <c r="B7" s="37" t="s">
        <v>4</v>
      </c>
      <c r="C7" s="37" t="s">
        <v>18</v>
      </c>
    </row>
    <row r="8" spans="1:3">
      <c r="A8" s="37" t="s">
        <v>19</v>
      </c>
      <c r="B8" s="37" t="s">
        <v>4</v>
      </c>
      <c r="C8" s="37" t="s">
        <v>20</v>
      </c>
    </row>
    <row r="9" spans="1:3">
      <c r="A9" s="37" t="s">
        <v>21</v>
      </c>
      <c r="B9" s="37" t="s">
        <v>4</v>
      </c>
      <c r="C9" s="37" t="s">
        <v>22</v>
      </c>
    </row>
    <row r="10" spans="1:3">
      <c r="A10" s="37" t="s">
        <v>23</v>
      </c>
      <c r="B10" s="37" t="s">
        <v>4</v>
      </c>
      <c r="C10" s="37" t="s">
        <v>24</v>
      </c>
    </row>
    <row r="11" spans="1:3">
      <c r="A11" s="37" t="s">
        <v>25</v>
      </c>
      <c r="B11" s="37" t="s">
        <v>4</v>
      </c>
      <c r="C11" s="37" t="s">
        <v>26</v>
      </c>
    </row>
    <row r="12" spans="1:3">
      <c r="A12" s="37" t="s">
        <v>27</v>
      </c>
      <c r="B12" s="37" t="s">
        <v>10</v>
      </c>
      <c r="C12" s="37" t="s">
        <v>28</v>
      </c>
    </row>
    <row r="13" spans="1:3">
      <c r="A13" s="37" t="s">
        <v>29</v>
      </c>
      <c r="B13" s="37" t="s">
        <v>10</v>
      </c>
      <c r="C13" s="37" t="s">
        <v>30</v>
      </c>
    </row>
    <row r="14" spans="1:3">
      <c r="A14" s="37" t="s">
        <v>31</v>
      </c>
      <c r="B14" s="37" t="s">
        <v>10</v>
      </c>
      <c r="C14" s="37" t="s">
        <v>32</v>
      </c>
    </row>
    <row r="15" spans="1:3">
      <c r="A15" s="37" t="s">
        <v>33</v>
      </c>
      <c r="B15" s="37" t="s">
        <v>10</v>
      </c>
      <c r="C15" s="37" t="s">
        <v>34</v>
      </c>
    </row>
    <row r="16" spans="1:3">
      <c r="A16" s="37" t="s">
        <v>35</v>
      </c>
      <c r="B16" s="37" t="s">
        <v>36</v>
      </c>
      <c r="C16" s="37" t="s">
        <v>37</v>
      </c>
    </row>
    <row r="17" spans="1:3">
      <c r="A17" s="37" t="s">
        <v>38</v>
      </c>
      <c r="B17" s="37" t="s">
        <v>36</v>
      </c>
      <c r="C17" s="37" t="s">
        <v>39</v>
      </c>
    </row>
    <row r="18" spans="1:3">
      <c r="A18" s="37" t="s">
        <v>40</v>
      </c>
      <c r="B18" s="37" t="s">
        <v>7</v>
      </c>
      <c r="C18" s="37" t="s">
        <v>41</v>
      </c>
    </row>
    <row r="19" spans="1:3">
      <c r="A19" s="37" t="s">
        <v>42</v>
      </c>
      <c r="B19" s="37" t="s">
        <v>15</v>
      </c>
      <c r="C19" s="37" t="s">
        <v>43</v>
      </c>
    </row>
    <row r="20" spans="1:3">
      <c r="A20" s="37" t="s">
        <v>44</v>
      </c>
      <c r="B20" s="37" t="s">
        <v>15</v>
      </c>
      <c r="C20" s="37" t="s">
        <v>45</v>
      </c>
    </row>
    <row r="21" spans="1:3">
      <c r="A21" s="37" t="s">
        <v>46</v>
      </c>
      <c r="B21" s="37" t="s">
        <v>15</v>
      </c>
      <c r="C21" s="37" t="s">
        <v>47</v>
      </c>
    </row>
    <row r="22" spans="1:3">
      <c r="A22" s="37" t="s">
        <v>48</v>
      </c>
      <c r="B22" s="37" t="s">
        <v>4</v>
      </c>
      <c r="C22" s="37" t="s">
        <v>49</v>
      </c>
    </row>
    <row r="23" spans="1:3">
      <c r="A23" s="37" t="s">
        <v>50</v>
      </c>
      <c r="B23" s="37" t="s">
        <v>4</v>
      </c>
      <c r="C23" s="37" t="s">
        <v>51</v>
      </c>
    </row>
    <row r="24" spans="1:3">
      <c r="A24" s="37" t="s">
        <v>52</v>
      </c>
      <c r="B24" s="37" t="s">
        <v>4</v>
      </c>
      <c r="C24" s="37" t="s">
        <v>53</v>
      </c>
    </row>
    <row r="25" spans="1:3">
      <c r="A25" s="37" t="s">
        <v>54</v>
      </c>
      <c r="B25" s="37" t="s">
        <v>4</v>
      </c>
      <c r="C25" s="37" t="s">
        <v>55</v>
      </c>
    </row>
    <row r="26" spans="1:3">
      <c r="A26" s="37" t="s">
        <v>56</v>
      </c>
      <c r="B26" s="37" t="s">
        <v>4</v>
      </c>
      <c r="C26" s="37" t="s">
        <v>57</v>
      </c>
    </row>
    <row r="27" spans="1:3">
      <c r="A27" s="37" t="s">
        <v>58</v>
      </c>
      <c r="B27" s="37" t="s">
        <v>4</v>
      </c>
      <c r="C27" s="37" t="s">
        <v>59</v>
      </c>
    </row>
    <row r="28" spans="1:3">
      <c r="A28" s="37" t="s">
        <v>60</v>
      </c>
      <c r="B28" s="37" t="s">
        <v>4</v>
      </c>
      <c r="C28" s="37" t="s">
        <v>61</v>
      </c>
    </row>
    <row r="29" spans="1:3">
      <c r="A29" s="37" t="s">
        <v>62</v>
      </c>
      <c r="B29" s="37" t="s">
        <v>4</v>
      </c>
      <c r="C29" s="37" t="s">
        <v>63</v>
      </c>
    </row>
    <row r="30" spans="1:3">
      <c r="A30" s="37" t="s">
        <v>64</v>
      </c>
      <c r="B30" s="37" t="s">
        <v>4</v>
      </c>
      <c r="C30" s="37" t="s">
        <v>65</v>
      </c>
    </row>
    <row r="31" spans="1:3">
      <c r="A31" s="37" t="s">
        <v>66</v>
      </c>
      <c r="B31" s="37" t="s">
        <v>4</v>
      </c>
      <c r="C31" s="37" t="s">
        <v>67</v>
      </c>
    </row>
    <row r="32" spans="1:3">
      <c r="A32" s="37" t="s">
        <v>68</v>
      </c>
      <c r="B32" s="37" t="s">
        <v>4</v>
      </c>
      <c r="C32" s="37" t="s">
        <v>69</v>
      </c>
    </row>
    <row r="33" spans="1:3">
      <c r="A33" s="37" t="s">
        <v>70</v>
      </c>
      <c r="B33" s="37" t="s">
        <v>4</v>
      </c>
      <c r="C33" s="37" t="s">
        <v>71</v>
      </c>
    </row>
    <row r="34" spans="1:3">
      <c r="A34" s="37" t="s">
        <v>72</v>
      </c>
      <c r="B34" s="37" t="s">
        <v>4</v>
      </c>
      <c r="C34" s="37" t="s">
        <v>73</v>
      </c>
    </row>
    <row r="35" spans="1:3">
      <c r="A35" s="37" t="s">
        <v>74</v>
      </c>
      <c r="B35" s="37" t="s">
        <v>4</v>
      </c>
      <c r="C35" s="37" t="s">
        <v>75</v>
      </c>
    </row>
    <row r="36" spans="1:3">
      <c r="A36" s="37" t="s">
        <v>76</v>
      </c>
      <c r="B36" s="37" t="s">
        <v>36</v>
      </c>
      <c r="C36" s="37" t="s">
        <v>77</v>
      </c>
    </row>
    <row r="37" spans="1:3">
      <c r="A37" s="37" t="s">
        <v>78</v>
      </c>
      <c r="B37" s="37" t="s">
        <v>36</v>
      </c>
      <c r="C37" s="37" t="s">
        <v>79</v>
      </c>
    </row>
    <row r="38" spans="1:3">
      <c r="A38" s="37" t="s">
        <v>80</v>
      </c>
      <c r="B38" s="37" t="s">
        <v>10</v>
      </c>
      <c r="C38" s="37" t="s">
        <v>81</v>
      </c>
    </row>
    <row r="39" spans="1:3">
      <c r="A39" s="37" t="s">
        <v>82</v>
      </c>
      <c r="B39" s="37" t="s">
        <v>10</v>
      </c>
      <c r="C39" s="37" t="s">
        <v>83</v>
      </c>
    </row>
    <row r="40" spans="1:3">
      <c r="A40" s="37" t="s">
        <v>84</v>
      </c>
      <c r="B40" s="37" t="s">
        <v>10</v>
      </c>
      <c r="C40" s="37" t="s">
        <v>85</v>
      </c>
    </row>
    <row r="41" spans="1:3">
      <c r="A41" s="37" t="s">
        <v>86</v>
      </c>
      <c r="B41" s="37" t="s">
        <v>10</v>
      </c>
      <c r="C41" s="37" t="s">
        <v>87</v>
      </c>
    </row>
    <row r="42" spans="1:3">
      <c r="A42" s="37" t="s">
        <v>88</v>
      </c>
      <c r="B42" s="37" t="s">
        <v>10</v>
      </c>
      <c r="C42" s="37" t="s">
        <v>89</v>
      </c>
    </row>
    <row r="43" spans="1:3">
      <c r="A43" s="37" t="s">
        <v>90</v>
      </c>
      <c r="B43" s="37" t="s">
        <v>10</v>
      </c>
      <c r="C43" s="37" t="s">
        <v>91</v>
      </c>
    </row>
    <row r="44" spans="1:3">
      <c r="A44" s="37" t="s">
        <v>92</v>
      </c>
      <c r="B44" s="37" t="s">
        <v>7</v>
      </c>
      <c r="C44" s="37" t="s">
        <v>93</v>
      </c>
    </row>
    <row r="45" spans="1:3">
      <c r="A45" s="37" t="s">
        <v>94</v>
      </c>
      <c r="B45" s="37" t="s">
        <v>7</v>
      </c>
      <c r="C45" s="37" t="s">
        <v>95</v>
      </c>
    </row>
    <row r="46" spans="1:3">
      <c r="A46" s="37" t="s">
        <v>96</v>
      </c>
      <c r="B46" s="37" t="s">
        <v>7</v>
      </c>
      <c r="C46" s="37" t="s">
        <v>97</v>
      </c>
    </row>
    <row r="47" spans="1:3">
      <c r="A47" s="37" t="s">
        <v>98</v>
      </c>
      <c r="B47" s="37" t="s">
        <v>7</v>
      </c>
      <c r="C47" s="37" t="s">
        <v>99</v>
      </c>
    </row>
    <row r="48" spans="1:3">
      <c r="A48" s="37" t="s">
        <v>100</v>
      </c>
      <c r="B48" s="37" t="s">
        <v>15</v>
      </c>
      <c r="C48" s="37" t="s">
        <v>101</v>
      </c>
    </row>
    <row r="49" spans="1:3">
      <c r="A49" s="37" t="s">
        <v>102</v>
      </c>
      <c r="B49" s="37" t="s">
        <v>15</v>
      </c>
      <c r="C49" s="37" t="s">
        <v>103</v>
      </c>
    </row>
    <row r="50" spans="1:3">
      <c r="A50" s="37" t="s">
        <v>104</v>
      </c>
      <c r="B50" s="37" t="s">
        <v>15</v>
      </c>
      <c r="C50" s="37" t="s">
        <v>105</v>
      </c>
    </row>
    <row r="51" spans="1:3">
      <c r="A51" s="37" t="s">
        <v>106</v>
      </c>
      <c r="B51" s="37" t="s">
        <v>15</v>
      </c>
      <c r="C51" s="37" t="s">
        <v>107</v>
      </c>
    </row>
    <row r="52" spans="1:3">
      <c r="A52" s="37" t="s">
        <v>108</v>
      </c>
      <c r="B52" s="37" t="s">
        <v>15</v>
      </c>
      <c r="C52" s="37" t="s">
        <v>109</v>
      </c>
    </row>
    <row r="53" spans="1:3">
      <c r="A53" s="37" t="s">
        <v>110</v>
      </c>
      <c r="B53" s="37" t="s">
        <v>15</v>
      </c>
      <c r="C53" s="37" t="s">
        <v>111</v>
      </c>
    </row>
  </sheetData>
  <phoneticPr fontId="8" type="noConversion"/>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8089AB-BAD9-4FDC-91F3-C5D33CC12367}">
  <dimension ref="A1:M53"/>
  <sheetViews>
    <sheetView workbookViewId="0">
      <pane xSplit="3" topLeftCell="D1" activePane="topRight" state="frozen"/>
      <selection pane="topRight" activeCell="H5" sqref="H5"/>
      <selection activeCell="B1" sqref="B1"/>
    </sheetView>
  </sheetViews>
  <sheetFormatPr defaultColWidth="4.140625" defaultRowHeight="12"/>
  <cols>
    <col min="1" max="1" width="6.85546875" style="37" bestFit="1" customWidth="1"/>
    <col min="2" max="2" width="20" style="37" bestFit="1" customWidth="1"/>
    <col min="3" max="3" width="24.85546875" style="36" bestFit="1" customWidth="1"/>
    <col min="4" max="4" width="19.140625" style="37" bestFit="1" customWidth="1"/>
    <col min="5" max="5" width="6" style="37" customWidth="1"/>
    <col min="6" max="6" width="6.85546875" style="37" customWidth="1"/>
    <col min="7" max="7" width="6.42578125" style="37" customWidth="1"/>
    <col min="8" max="8" width="16.28515625" style="37" bestFit="1" customWidth="1"/>
    <col min="9" max="9" width="18" style="37" customWidth="1"/>
    <col min="10" max="10" width="13.42578125" style="37" bestFit="1" customWidth="1"/>
    <col min="11" max="11" width="17.5703125" style="37" bestFit="1" customWidth="1"/>
    <col min="12" max="12" width="13.7109375" style="37" bestFit="1" customWidth="1"/>
    <col min="13" max="13" width="22" style="37" bestFit="1" customWidth="1"/>
    <col min="14" max="16384" width="4.140625" style="37"/>
  </cols>
  <sheetData>
    <row r="1" spans="1:13">
      <c r="A1" s="39" t="s">
        <v>0</v>
      </c>
      <c r="B1" s="40" t="s">
        <v>1</v>
      </c>
      <c r="C1" s="41" t="s">
        <v>2</v>
      </c>
      <c r="D1" s="40" t="s">
        <v>112</v>
      </c>
      <c r="E1" s="40" t="s">
        <v>113</v>
      </c>
      <c r="F1" s="40" t="s">
        <v>114</v>
      </c>
      <c r="G1" s="40" t="s">
        <v>115</v>
      </c>
      <c r="H1" s="40" t="s">
        <v>116</v>
      </c>
      <c r="I1" s="40" t="s">
        <v>117</v>
      </c>
      <c r="J1" s="40" t="s">
        <v>118</v>
      </c>
      <c r="K1" s="40" t="s">
        <v>119</v>
      </c>
      <c r="L1" s="40" t="s">
        <v>120</v>
      </c>
      <c r="M1" s="42" t="s">
        <v>121</v>
      </c>
    </row>
    <row r="2" spans="1:13">
      <c r="A2" s="29" t="s">
        <v>3</v>
      </c>
      <c r="B2" s="22" t="s">
        <v>4</v>
      </c>
      <c r="C2" s="4" t="s">
        <v>5</v>
      </c>
      <c r="D2" s="22" t="s">
        <v>122</v>
      </c>
      <c r="E2" s="22" t="s">
        <v>123</v>
      </c>
      <c r="F2" s="22" t="s">
        <v>124</v>
      </c>
      <c r="G2" s="22" t="s">
        <v>123</v>
      </c>
      <c r="H2" s="22" t="s">
        <v>125</v>
      </c>
      <c r="I2" s="22" t="s">
        <v>126</v>
      </c>
      <c r="J2" s="22" t="s">
        <v>127</v>
      </c>
      <c r="K2" s="22">
        <v>2020</v>
      </c>
      <c r="L2" s="22" t="s">
        <v>123</v>
      </c>
      <c r="M2" s="23" t="s">
        <v>123</v>
      </c>
    </row>
    <row r="3" spans="1:13">
      <c r="A3" s="29" t="s">
        <v>6</v>
      </c>
      <c r="B3" s="22" t="s">
        <v>7</v>
      </c>
      <c r="C3" s="4" t="s">
        <v>8</v>
      </c>
      <c r="D3" s="22" t="s">
        <v>128</v>
      </c>
      <c r="E3" s="22" t="s">
        <v>123</v>
      </c>
      <c r="F3" s="22" t="s">
        <v>124</v>
      </c>
      <c r="G3" s="22" t="s">
        <v>123</v>
      </c>
      <c r="H3" s="22" t="s">
        <v>125</v>
      </c>
      <c r="I3" s="22" t="s">
        <v>126</v>
      </c>
      <c r="J3" s="22" t="s">
        <v>127</v>
      </c>
      <c r="K3" s="22">
        <v>2020</v>
      </c>
      <c r="L3" s="22" t="s">
        <v>124</v>
      </c>
      <c r="M3" s="23" t="s">
        <v>124</v>
      </c>
    </row>
    <row r="4" spans="1:13">
      <c r="A4" s="29" t="s">
        <v>9</v>
      </c>
      <c r="B4" s="22" t="s">
        <v>10</v>
      </c>
      <c r="C4" s="4" t="s">
        <v>11</v>
      </c>
      <c r="D4" s="22" t="s">
        <v>122</v>
      </c>
      <c r="E4" s="22" t="s">
        <v>123</v>
      </c>
      <c r="F4" s="22" t="s">
        <v>123</v>
      </c>
      <c r="G4" s="22" t="s">
        <v>123</v>
      </c>
      <c r="H4" s="22" t="s">
        <v>125</v>
      </c>
      <c r="I4" s="22" t="s">
        <v>126</v>
      </c>
      <c r="J4" s="22" t="s">
        <v>129</v>
      </c>
      <c r="K4" s="22">
        <v>2021</v>
      </c>
      <c r="L4" s="22" t="s">
        <v>124</v>
      </c>
      <c r="M4" s="23" t="s">
        <v>124</v>
      </c>
    </row>
    <row r="5" spans="1:13">
      <c r="A5" s="29" t="s">
        <v>12</v>
      </c>
      <c r="B5" s="22" t="s">
        <v>4</v>
      </c>
      <c r="C5" s="4" t="s">
        <v>13</v>
      </c>
      <c r="D5" s="22" t="s">
        <v>130</v>
      </c>
      <c r="E5" s="22" t="s">
        <v>124</v>
      </c>
      <c r="F5" s="22" t="s">
        <v>123</v>
      </c>
      <c r="G5" s="22" t="s">
        <v>123</v>
      </c>
      <c r="H5" s="22" t="s">
        <v>125</v>
      </c>
      <c r="I5" s="22" t="s">
        <v>126</v>
      </c>
      <c r="J5" s="22" t="s">
        <v>127</v>
      </c>
      <c r="K5" s="22">
        <v>2020</v>
      </c>
      <c r="L5" s="22" t="s">
        <v>124</v>
      </c>
      <c r="M5" s="23" t="s">
        <v>124</v>
      </c>
    </row>
    <row r="6" spans="1:13">
      <c r="A6" s="29" t="s">
        <v>14</v>
      </c>
      <c r="B6" s="22" t="s">
        <v>15</v>
      </c>
      <c r="C6" s="4" t="s">
        <v>16</v>
      </c>
      <c r="D6" s="22" t="s">
        <v>131</v>
      </c>
      <c r="E6" s="22" t="s">
        <v>123</v>
      </c>
      <c r="F6" s="22" t="s">
        <v>123</v>
      </c>
      <c r="G6" s="22" t="s">
        <v>123</v>
      </c>
      <c r="H6" s="22" t="s">
        <v>125</v>
      </c>
      <c r="I6" s="22" t="s">
        <v>126</v>
      </c>
      <c r="J6" s="22" t="s">
        <v>127</v>
      </c>
      <c r="K6" s="22">
        <v>2020</v>
      </c>
      <c r="L6" s="22" t="s">
        <v>124</v>
      </c>
      <c r="M6" s="23" t="s">
        <v>124</v>
      </c>
    </row>
    <row r="7" spans="1:13">
      <c r="A7" s="29" t="s">
        <v>17</v>
      </c>
      <c r="B7" s="22" t="s">
        <v>4</v>
      </c>
      <c r="C7" s="4" t="s">
        <v>18</v>
      </c>
      <c r="D7" s="22" t="s">
        <v>130</v>
      </c>
      <c r="E7" s="22" t="s">
        <v>124</v>
      </c>
      <c r="F7" s="22" t="s">
        <v>123</v>
      </c>
      <c r="G7" s="22" t="s">
        <v>123</v>
      </c>
      <c r="H7" s="22" t="s">
        <v>125</v>
      </c>
      <c r="I7" s="22" t="s">
        <v>126</v>
      </c>
      <c r="J7" s="22" t="s">
        <v>129</v>
      </c>
      <c r="K7" s="22">
        <v>2021</v>
      </c>
      <c r="L7" s="22" t="s">
        <v>124</v>
      </c>
      <c r="M7" s="23" t="s">
        <v>124</v>
      </c>
    </row>
    <row r="8" spans="1:13">
      <c r="A8" s="29" t="s">
        <v>19</v>
      </c>
      <c r="B8" s="22" t="s">
        <v>4</v>
      </c>
      <c r="C8" s="4" t="s">
        <v>20</v>
      </c>
      <c r="D8" s="22" t="s">
        <v>130</v>
      </c>
      <c r="E8" s="22" t="s">
        <v>124</v>
      </c>
      <c r="F8" s="22" t="s">
        <v>123</v>
      </c>
      <c r="G8" s="22" t="s">
        <v>123</v>
      </c>
      <c r="H8" s="22" t="s">
        <v>125</v>
      </c>
      <c r="I8" s="22" t="s">
        <v>126</v>
      </c>
      <c r="J8" s="22" t="s">
        <v>132</v>
      </c>
      <c r="K8" s="22">
        <v>2021</v>
      </c>
      <c r="L8" s="22" t="s">
        <v>124</v>
      </c>
      <c r="M8" s="23" t="s">
        <v>124</v>
      </c>
    </row>
    <row r="9" spans="1:13">
      <c r="A9" s="29" t="s">
        <v>21</v>
      </c>
      <c r="B9" s="22" t="s">
        <v>4</v>
      </c>
      <c r="C9" s="4" t="s">
        <v>22</v>
      </c>
      <c r="D9" s="22" t="s">
        <v>122</v>
      </c>
      <c r="E9" s="22" t="s">
        <v>124</v>
      </c>
      <c r="F9" s="22" t="s">
        <v>123</v>
      </c>
      <c r="G9" s="22" t="s">
        <v>123</v>
      </c>
      <c r="H9" s="22" t="s">
        <v>125</v>
      </c>
      <c r="I9" s="22" t="s">
        <v>126</v>
      </c>
      <c r="J9" s="22" t="s">
        <v>133</v>
      </c>
      <c r="K9" s="22">
        <v>2021</v>
      </c>
      <c r="L9" s="22" t="s">
        <v>123</v>
      </c>
      <c r="M9" s="23" t="s">
        <v>124</v>
      </c>
    </row>
    <row r="10" spans="1:13">
      <c r="A10" s="29" t="s">
        <v>23</v>
      </c>
      <c r="B10" s="22" t="s">
        <v>4</v>
      </c>
      <c r="C10" s="4" t="s">
        <v>24</v>
      </c>
      <c r="D10" s="22" t="s">
        <v>122</v>
      </c>
      <c r="E10" s="22" t="s">
        <v>123</v>
      </c>
      <c r="F10" s="22" t="s">
        <v>124</v>
      </c>
      <c r="G10" s="22" t="s">
        <v>123</v>
      </c>
      <c r="H10" s="22" t="s">
        <v>125</v>
      </c>
      <c r="I10" s="22" t="s">
        <v>126</v>
      </c>
      <c r="J10" s="22" t="s">
        <v>132</v>
      </c>
      <c r="K10" s="22">
        <v>2021</v>
      </c>
      <c r="L10" s="22" t="s">
        <v>124</v>
      </c>
      <c r="M10" s="23" t="s">
        <v>124</v>
      </c>
    </row>
    <row r="11" spans="1:13">
      <c r="A11" s="29" t="s">
        <v>25</v>
      </c>
      <c r="B11" s="22" t="s">
        <v>4</v>
      </c>
      <c r="C11" s="4" t="s">
        <v>26</v>
      </c>
      <c r="D11" s="22" t="s">
        <v>128</v>
      </c>
      <c r="E11" s="22" t="s">
        <v>123</v>
      </c>
      <c r="F11" s="22" t="s">
        <v>124</v>
      </c>
      <c r="G11" s="22" t="s">
        <v>123</v>
      </c>
      <c r="H11" s="22" t="s">
        <v>125</v>
      </c>
      <c r="I11" s="22" t="s">
        <v>126</v>
      </c>
      <c r="J11" s="22" t="s">
        <v>129</v>
      </c>
      <c r="K11" s="22">
        <v>2020</v>
      </c>
      <c r="L11" s="22" t="s">
        <v>124</v>
      </c>
      <c r="M11" s="23" t="s">
        <v>123</v>
      </c>
    </row>
    <row r="12" spans="1:13">
      <c r="A12" s="29" t="s">
        <v>27</v>
      </c>
      <c r="B12" s="22" t="s">
        <v>10</v>
      </c>
      <c r="C12" s="4" t="s">
        <v>28</v>
      </c>
      <c r="D12" s="22" t="s">
        <v>122</v>
      </c>
      <c r="E12" s="22" t="s">
        <v>124</v>
      </c>
      <c r="F12" s="22" t="s">
        <v>124</v>
      </c>
      <c r="G12" s="22" t="s">
        <v>123</v>
      </c>
      <c r="H12" s="22" t="s">
        <v>125</v>
      </c>
      <c r="I12" s="22" t="s">
        <v>126</v>
      </c>
      <c r="J12" s="22" t="s">
        <v>129</v>
      </c>
      <c r="K12" s="22">
        <v>2021</v>
      </c>
      <c r="L12" s="22" t="s">
        <v>124</v>
      </c>
      <c r="M12" s="23" t="s">
        <v>124</v>
      </c>
    </row>
    <row r="13" spans="1:13">
      <c r="A13" s="29" t="s">
        <v>29</v>
      </c>
      <c r="B13" s="22" t="s">
        <v>10</v>
      </c>
      <c r="C13" s="4" t="s">
        <v>30</v>
      </c>
      <c r="D13" s="22" t="s">
        <v>122</v>
      </c>
      <c r="E13" s="22" t="s">
        <v>124</v>
      </c>
      <c r="F13" s="22" t="s">
        <v>123</v>
      </c>
      <c r="G13" s="22" t="s">
        <v>123</v>
      </c>
      <c r="H13" s="22" t="s">
        <v>125</v>
      </c>
      <c r="I13" s="22" t="s">
        <v>126</v>
      </c>
      <c r="J13" s="22" t="s">
        <v>129</v>
      </c>
      <c r="K13" s="22">
        <v>2020</v>
      </c>
      <c r="L13" s="22" t="s">
        <v>124</v>
      </c>
      <c r="M13" s="23" t="s">
        <v>124</v>
      </c>
    </row>
    <row r="14" spans="1:13">
      <c r="A14" s="29" t="s">
        <v>31</v>
      </c>
      <c r="B14" s="22" t="s">
        <v>10</v>
      </c>
      <c r="C14" s="4" t="s">
        <v>32</v>
      </c>
      <c r="D14" s="22" t="s">
        <v>128</v>
      </c>
      <c r="E14" s="22" t="s">
        <v>123</v>
      </c>
      <c r="F14" s="22" t="s">
        <v>123</v>
      </c>
      <c r="G14" s="22" t="s">
        <v>123</v>
      </c>
      <c r="H14" s="22" t="s">
        <v>125</v>
      </c>
      <c r="I14" s="22" t="s">
        <v>126</v>
      </c>
      <c r="J14" s="22" t="s">
        <v>129</v>
      </c>
      <c r="K14" s="22">
        <v>2021</v>
      </c>
      <c r="L14" s="22" t="s">
        <v>124</v>
      </c>
      <c r="M14" s="23" t="s">
        <v>124</v>
      </c>
    </row>
    <row r="15" spans="1:13">
      <c r="A15" s="29" t="s">
        <v>33</v>
      </c>
      <c r="B15" s="22" t="s">
        <v>10</v>
      </c>
      <c r="C15" s="4" t="s">
        <v>34</v>
      </c>
      <c r="D15" s="22" t="s">
        <v>128</v>
      </c>
      <c r="E15" s="22" t="s">
        <v>123</v>
      </c>
      <c r="F15" s="22" t="s">
        <v>123</v>
      </c>
      <c r="G15" s="22" t="s">
        <v>124</v>
      </c>
      <c r="H15" s="22" t="s">
        <v>125</v>
      </c>
      <c r="I15" s="22" t="s">
        <v>126</v>
      </c>
      <c r="J15" s="22" t="s">
        <v>129</v>
      </c>
      <c r="K15" s="22">
        <v>2020</v>
      </c>
      <c r="L15" s="22" t="s">
        <v>124</v>
      </c>
      <c r="M15" s="23" t="s">
        <v>124</v>
      </c>
    </row>
    <row r="16" spans="1:13">
      <c r="A16" s="29" t="s">
        <v>35</v>
      </c>
      <c r="B16" s="22" t="s">
        <v>36</v>
      </c>
      <c r="C16" s="4" t="s">
        <v>37</v>
      </c>
      <c r="D16" s="22" t="s">
        <v>130</v>
      </c>
      <c r="E16" s="22" t="s">
        <v>124</v>
      </c>
      <c r="F16" s="22" t="s">
        <v>123</v>
      </c>
      <c r="G16" s="22" t="s">
        <v>123</v>
      </c>
      <c r="H16" s="22" t="s">
        <v>125</v>
      </c>
      <c r="I16" s="22" t="s">
        <v>126</v>
      </c>
      <c r="J16" s="22" t="s">
        <v>134</v>
      </c>
      <c r="K16" s="22">
        <v>2021</v>
      </c>
      <c r="L16" s="22" t="s">
        <v>124</v>
      </c>
      <c r="M16" s="23" t="s">
        <v>123</v>
      </c>
    </row>
    <row r="17" spans="1:13">
      <c r="A17" s="29" t="s">
        <v>38</v>
      </c>
      <c r="B17" s="22" t="s">
        <v>36</v>
      </c>
      <c r="C17" s="4" t="s">
        <v>39</v>
      </c>
      <c r="D17" s="22" t="s">
        <v>131</v>
      </c>
      <c r="E17" s="22" t="s">
        <v>123</v>
      </c>
      <c r="F17" s="22" t="s">
        <v>123</v>
      </c>
      <c r="G17" s="22" t="s">
        <v>123</v>
      </c>
      <c r="H17" s="22" t="s">
        <v>125</v>
      </c>
      <c r="I17" s="22" t="s">
        <v>126</v>
      </c>
      <c r="J17" s="22" t="s">
        <v>132</v>
      </c>
      <c r="K17" s="22">
        <v>2020</v>
      </c>
      <c r="L17" s="22" t="s">
        <v>124</v>
      </c>
      <c r="M17" s="23" t="s">
        <v>124</v>
      </c>
    </row>
    <row r="18" spans="1:13">
      <c r="A18" s="29" t="s">
        <v>40</v>
      </c>
      <c r="B18" s="22" t="s">
        <v>7</v>
      </c>
      <c r="C18" s="4" t="s">
        <v>41</v>
      </c>
      <c r="D18" s="22" t="s">
        <v>128</v>
      </c>
      <c r="E18" s="22" t="s">
        <v>123</v>
      </c>
      <c r="F18" s="22" t="s">
        <v>123</v>
      </c>
      <c r="G18" s="22" t="s">
        <v>123</v>
      </c>
      <c r="H18" s="22" t="s">
        <v>125</v>
      </c>
      <c r="I18" s="22" t="s">
        <v>126</v>
      </c>
      <c r="J18" s="22" t="s">
        <v>129</v>
      </c>
      <c r="K18" s="22">
        <v>2020</v>
      </c>
      <c r="L18" s="22" t="s">
        <v>123</v>
      </c>
      <c r="M18" s="23" t="s">
        <v>123</v>
      </c>
    </row>
    <row r="19" spans="1:13">
      <c r="A19" s="29" t="s">
        <v>42</v>
      </c>
      <c r="B19" s="22" t="s">
        <v>15</v>
      </c>
      <c r="C19" s="4" t="s">
        <v>43</v>
      </c>
      <c r="D19" s="22" t="s">
        <v>122</v>
      </c>
      <c r="E19" s="22" t="s">
        <v>123</v>
      </c>
      <c r="F19" s="22" t="s">
        <v>123</v>
      </c>
      <c r="G19" s="22" t="s">
        <v>123</v>
      </c>
      <c r="H19" s="22" t="s">
        <v>125</v>
      </c>
      <c r="I19" s="22" t="s">
        <v>126</v>
      </c>
      <c r="J19" s="22" t="s">
        <v>135</v>
      </c>
      <c r="K19" s="22">
        <v>2021</v>
      </c>
      <c r="L19" s="22" t="s">
        <v>124</v>
      </c>
      <c r="M19" s="23" t="s">
        <v>124</v>
      </c>
    </row>
    <row r="20" spans="1:13">
      <c r="A20" s="29" t="s">
        <v>44</v>
      </c>
      <c r="B20" s="22" t="s">
        <v>15</v>
      </c>
      <c r="C20" s="4" t="s">
        <v>45</v>
      </c>
      <c r="D20" s="22" t="s">
        <v>122</v>
      </c>
      <c r="E20" s="22" t="s">
        <v>123</v>
      </c>
      <c r="F20" s="22" t="s">
        <v>123</v>
      </c>
      <c r="G20" s="22" t="s">
        <v>123</v>
      </c>
      <c r="H20" s="22" t="s">
        <v>125</v>
      </c>
      <c r="I20" s="22" t="s">
        <v>126</v>
      </c>
      <c r="J20" s="22" t="s">
        <v>129</v>
      </c>
      <c r="K20" s="22">
        <v>2021</v>
      </c>
      <c r="L20" s="22" t="s">
        <v>124</v>
      </c>
      <c r="M20" s="23" t="s">
        <v>124</v>
      </c>
    </row>
    <row r="21" spans="1:13">
      <c r="A21" s="29" t="s">
        <v>46</v>
      </c>
      <c r="B21" s="22" t="s">
        <v>15</v>
      </c>
      <c r="C21" s="4" t="s">
        <v>47</v>
      </c>
      <c r="D21" s="22" t="s">
        <v>128</v>
      </c>
      <c r="E21" s="22" t="s">
        <v>123</v>
      </c>
      <c r="F21" s="22" t="s">
        <v>123</v>
      </c>
      <c r="G21" s="22" t="s">
        <v>123</v>
      </c>
      <c r="H21" s="22" t="s">
        <v>125</v>
      </c>
      <c r="I21" s="22" t="s">
        <v>126</v>
      </c>
      <c r="J21" s="22" t="s">
        <v>129</v>
      </c>
      <c r="K21" s="22">
        <v>2021</v>
      </c>
      <c r="L21" s="22" t="s">
        <v>124</v>
      </c>
      <c r="M21" s="23" t="s">
        <v>124</v>
      </c>
    </row>
    <row r="22" spans="1:13">
      <c r="A22" s="29" t="s">
        <v>48</v>
      </c>
      <c r="B22" s="22" t="s">
        <v>4</v>
      </c>
      <c r="C22" s="4" t="s">
        <v>49</v>
      </c>
      <c r="D22" s="22" t="s">
        <v>122</v>
      </c>
      <c r="E22" s="22" t="s">
        <v>123</v>
      </c>
      <c r="F22" s="22" t="s">
        <v>123</v>
      </c>
      <c r="G22" s="22" t="s">
        <v>123</v>
      </c>
      <c r="H22" s="22" t="s">
        <v>125</v>
      </c>
      <c r="I22" s="22" t="s">
        <v>126</v>
      </c>
      <c r="J22" s="22" t="s">
        <v>136</v>
      </c>
      <c r="K22" s="22">
        <v>2022</v>
      </c>
      <c r="L22" s="22" t="s">
        <v>123</v>
      </c>
      <c r="M22" s="23" t="s">
        <v>123</v>
      </c>
    </row>
    <row r="23" spans="1:13">
      <c r="A23" s="29" t="s">
        <v>50</v>
      </c>
      <c r="B23" s="22" t="s">
        <v>4</v>
      </c>
      <c r="C23" s="4" t="s">
        <v>51</v>
      </c>
      <c r="D23" s="22" t="s">
        <v>122</v>
      </c>
      <c r="E23" s="22" t="s">
        <v>124</v>
      </c>
      <c r="F23" s="22" t="s">
        <v>123</v>
      </c>
      <c r="G23" s="22" t="s">
        <v>123</v>
      </c>
      <c r="H23" s="22" t="s">
        <v>125</v>
      </c>
      <c r="I23" s="22" t="s">
        <v>126</v>
      </c>
      <c r="J23" s="22" t="s">
        <v>137</v>
      </c>
      <c r="K23" s="22">
        <v>2022</v>
      </c>
      <c r="L23" s="22" t="s">
        <v>124</v>
      </c>
      <c r="M23" s="23" t="s">
        <v>124</v>
      </c>
    </row>
    <row r="24" spans="1:13">
      <c r="A24" s="29" t="s">
        <v>52</v>
      </c>
      <c r="B24" s="22" t="s">
        <v>4</v>
      </c>
      <c r="C24" s="4" t="s">
        <v>53</v>
      </c>
      <c r="D24" s="22" t="s">
        <v>130</v>
      </c>
      <c r="E24" s="22" t="s">
        <v>124</v>
      </c>
      <c r="F24" s="22" t="s">
        <v>124</v>
      </c>
      <c r="G24" s="22" t="s">
        <v>123</v>
      </c>
      <c r="H24" s="22" t="s">
        <v>125</v>
      </c>
      <c r="I24" s="22" t="s">
        <v>126</v>
      </c>
      <c r="J24" s="22" t="s">
        <v>136</v>
      </c>
      <c r="K24" s="22">
        <v>2022</v>
      </c>
      <c r="L24" s="22" t="s">
        <v>124</v>
      </c>
      <c r="M24" s="23" t="s">
        <v>124</v>
      </c>
    </row>
    <row r="25" spans="1:13">
      <c r="A25" s="29" t="s">
        <v>54</v>
      </c>
      <c r="B25" s="22" t="s">
        <v>4</v>
      </c>
      <c r="C25" s="4" t="s">
        <v>55</v>
      </c>
      <c r="D25" s="22" t="s">
        <v>122</v>
      </c>
      <c r="E25" s="22" t="s">
        <v>123</v>
      </c>
      <c r="F25" s="22" t="s">
        <v>123</v>
      </c>
      <c r="G25" s="22" t="s">
        <v>124</v>
      </c>
      <c r="H25" s="22" t="s">
        <v>125</v>
      </c>
      <c r="I25" s="22" t="s">
        <v>126</v>
      </c>
      <c r="J25" s="22" t="s">
        <v>136</v>
      </c>
      <c r="K25" s="22">
        <v>2022</v>
      </c>
      <c r="L25" s="22" t="s">
        <v>124</v>
      </c>
      <c r="M25" s="23" t="s">
        <v>124</v>
      </c>
    </row>
    <row r="26" spans="1:13">
      <c r="A26" s="29" t="s">
        <v>56</v>
      </c>
      <c r="B26" s="22" t="s">
        <v>4</v>
      </c>
      <c r="C26" s="4" t="s">
        <v>57</v>
      </c>
      <c r="D26" s="22" t="s">
        <v>130</v>
      </c>
      <c r="E26" s="22" t="s">
        <v>124</v>
      </c>
      <c r="F26" s="22" t="s">
        <v>124</v>
      </c>
      <c r="G26" s="22" t="s">
        <v>123</v>
      </c>
      <c r="H26" s="22" t="s">
        <v>138</v>
      </c>
      <c r="I26" s="22" t="s">
        <v>126</v>
      </c>
      <c r="J26" s="22" t="s">
        <v>136</v>
      </c>
      <c r="K26" s="22">
        <v>2022</v>
      </c>
      <c r="L26" s="22" t="s">
        <v>123</v>
      </c>
      <c r="M26" s="23" t="s">
        <v>123</v>
      </c>
    </row>
    <row r="27" spans="1:13">
      <c r="A27" s="29" t="s">
        <v>58</v>
      </c>
      <c r="B27" s="22" t="s">
        <v>4</v>
      </c>
      <c r="C27" s="4" t="s">
        <v>59</v>
      </c>
      <c r="D27" s="22" t="s">
        <v>122</v>
      </c>
      <c r="E27" s="22" t="s">
        <v>123</v>
      </c>
      <c r="F27" s="22" t="s">
        <v>123</v>
      </c>
      <c r="G27" s="22" t="s">
        <v>123</v>
      </c>
      <c r="H27" s="22" t="s">
        <v>125</v>
      </c>
      <c r="I27" s="22" t="s">
        <v>126</v>
      </c>
      <c r="J27" s="22" t="s">
        <v>136</v>
      </c>
      <c r="K27" s="22">
        <v>2022</v>
      </c>
      <c r="L27" s="22" t="s">
        <v>124</v>
      </c>
      <c r="M27" s="23" t="s">
        <v>139</v>
      </c>
    </row>
    <row r="28" spans="1:13">
      <c r="A28" s="29" t="s">
        <v>60</v>
      </c>
      <c r="B28" s="22" t="s">
        <v>4</v>
      </c>
      <c r="C28" s="4" t="s">
        <v>61</v>
      </c>
      <c r="D28" s="22" t="s">
        <v>128</v>
      </c>
      <c r="E28" s="22" t="s">
        <v>123</v>
      </c>
      <c r="F28" s="22" t="s">
        <v>123</v>
      </c>
      <c r="G28" s="22" t="s">
        <v>123</v>
      </c>
      <c r="H28" s="22" t="s">
        <v>125</v>
      </c>
      <c r="I28" s="22" t="s">
        <v>126</v>
      </c>
      <c r="J28" s="22" t="s">
        <v>136</v>
      </c>
      <c r="K28" s="22">
        <v>2022</v>
      </c>
      <c r="L28" s="22" t="s">
        <v>139</v>
      </c>
      <c r="M28" s="23" t="s">
        <v>124</v>
      </c>
    </row>
    <row r="29" spans="1:13">
      <c r="A29" s="29" t="s">
        <v>62</v>
      </c>
      <c r="B29" s="22" t="s">
        <v>4</v>
      </c>
      <c r="C29" s="4" t="s">
        <v>63</v>
      </c>
      <c r="D29" s="22" t="s">
        <v>128</v>
      </c>
      <c r="E29" s="22" t="s">
        <v>123</v>
      </c>
      <c r="F29" s="22" t="s">
        <v>123</v>
      </c>
      <c r="G29" s="22" t="s">
        <v>123</v>
      </c>
      <c r="H29" s="22" t="s">
        <v>140</v>
      </c>
      <c r="I29" s="22" t="s">
        <v>126</v>
      </c>
      <c r="J29" s="22" t="s">
        <v>141</v>
      </c>
      <c r="K29" s="22">
        <v>2022</v>
      </c>
      <c r="L29" s="22" t="s">
        <v>123</v>
      </c>
      <c r="M29" s="23" t="s">
        <v>123</v>
      </c>
    </row>
    <row r="30" spans="1:13">
      <c r="A30" s="29" t="s">
        <v>64</v>
      </c>
      <c r="B30" s="22" t="s">
        <v>4</v>
      </c>
      <c r="C30" s="4" t="s">
        <v>65</v>
      </c>
      <c r="D30" s="22" t="s">
        <v>130</v>
      </c>
      <c r="E30" s="22" t="s">
        <v>124</v>
      </c>
      <c r="F30" s="22" t="s">
        <v>124</v>
      </c>
      <c r="G30" s="22" t="s">
        <v>123</v>
      </c>
      <c r="H30" s="22" t="s">
        <v>138</v>
      </c>
      <c r="I30" s="22" t="s">
        <v>126</v>
      </c>
      <c r="J30" s="22" t="s">
        <v>136</v>
      </c>
      <c r="K30" s="22">
        <v>2022</v>
      </c>
      <c r="L30" s="22" t="s">
        <v>124</v>
      </c>
      <c r="M30" s="23" t="s">
        <v>124</v>
      </c>
    </row>
    <row r="31" spans="1:13">
      <c r="A31" s="29" t="s">
        <v>66</v>
      </c>
      <c r="B31" s="22" t="s">
        <v>4</v>
      </c>
      <c r="C31" s="4" t="s">
        <v>67</v>
      </c>
      <c r="D31" s="22" t="s">
        <v>122</v>
      </c>
      <c r="E31" s="22" t="s">
        <v>123</v>
      </c>
      <c r="F31" s="22" t="s">
        <v>123</v>
      </c>
      <c r="G31" s="22" t="s">
        <v>123</v>
      </c>
      <c r="H31" s="22" t="s">
        <v>138</v>
      </c>
      <c r="I31" s="22" t="s">
        <v>126</v>
      </c>
      <c r="J31" s="22" t="s">
        <v>136</v>
      </c>
      <c r="K31" s="22">
        <v>2022</v>
      </c>
      <c r="L31" s="22" t="s">
        <v>124</v>
      </c>
      <c r="M31" s="23" t="s">
        <v>124</v>
      </c>
    </row>
    <row r="32" spans="1:13">
      <c r="A32" s="29" t="s">
        <v>68</v>
      </c>
      <c r="B32" s="22" t="s">
        <v>4</v>
      </c>
      <c r="C32" s="4" t="s">
        <v>69</v>
      </c>
      <c r="D32" s="22" t="s">
        <v>122</v>
      </c>
      <c r="E32" s="22" t="s">
        <v>124</v>
      </c>
      <c r="F32" s="22" t="s">
        <v>123</v>
      </c>
      <c r="G32" s="22" t="s">
        <v>124</v>
      </c>
      <c r="H32" s="22" t="s">
        <v>125</v>
      </c>
      <c r="I32" s="22" t="s">
        <v>126</v>
      </c>
      <c r="J32" s="22" t="s">
        <v>136</v>
      </c>
      <c r="K32" s="22">
        <v>2022</v>
      </c>
      <c r="L32" s="22" t="s">
        <v>124</v>
      </c>
      <c r="M32" s="23" t="s">
        <v>124</v>
      </c>
    </row>
    <row r="33" spans="1:13">
      <c r="A33" s="29" t="s">
        <v>70</v>
      </c>
      <c r="B33" s="22" t="s">
        <v>4</v>
      </c>
      <c r="C33" s="4" t="s">
        <v>71</v>
      </c>
      <c r="D33" s="22" t="s">
        <v>130</v>
      </c>
      <c r="E33" s="22" t="s">
        <v>124</v>
      </c>
      <c r="F33" s="22" t="s">
        <v>124</v>
      </c>
      <c r="G33" s="22" t="s">
        <v>123</v>
      </c>
      <c r="H33" s="22" t="s">
        <v>138</v>
      </c>
      <c r="I33" s="22" t="s">
        <v>126</v>
      </c>
      <c r="J33" s="22" t="s">
        <v>141</v>
      </c>
      <c r="K33" s="22">
        <v>2022</v>
      </c>
      <c r="L33" s="22" t="s">
        <v>124</v>
      </c>
      <c r="M33" s="23" t="s">
        <v>124</v>
      </c>
    </row>
    <row r="34" spans="1:13">
      <c r="A34" s="29" t="s">
        <v>72</v>
      </c>
      <c r="B34" s="22" t="s">
        <v>4</v>
      </c>
      <c r="C34" s="4" t="s">
        <v>73</v>
      </c>
      <c r="D34" s="22" t="s">
        <v>130</v>
      </c>
      <c r="E34" s="22" t="s">
        <v>124</v>
      </c>
      <c r="F34" s="22" t="s">
        <v>123</v>
      </c>
      <c r="G34" s="22" t="s">
        <v>123</v>
      </c>
      <c r="H34" s="22" t="s">
        <v>125</v>
      </c>
      <c r="I34" s="22" t="s">
        <v>126</v>
      </c>
      <c r="J34" s="22" t="s">
        <v>137</v>
      </c>
      <c r="K34" s="22">
        <v>2022</v>
      </c>
      <c r="L34" s="22" t="s">
        <v>124</v>
      </c>
      <c r="M34" s="23" t="s">
        <v>124</v>
      </c>
    </row>
    <row r="35" spans="1:13">
      <c r="A35" s="29" t="s">
        <v>74</v>
      </c>
      <c r="B35" s="22" t="s">
        <v>4</v>
      </c>
      <c r="C35" s="4" t="s">
        <v>75</v>
      </c>
      <c r="D35" s="22" t="s">
        <v>130</v>
      </c>
      <c r="E35" s="22" t="s">
        <v>124</v>
      </c>
      <c r="F35" s="22" t="s">
        <v>124</v>
      </c>
      <c r="G35" s="22" t="s">
        <v>123</v>
      </c>
      <c r="H35" s="22" t="s">
        <v>125</v>
      </c>
      <c r="I35" s="22" t="s">
        <v>126</v>
      </c>
      <c r="J35" s="22" t="s">
        <v>136</v>
      </c>
      <c r="K35" s="22">
        <v>2022</v>
      </c>
      <c r="L35" s="22" t="s">
        <v>124</v>
      </c>
      <c r="M35" s="23" t="s">
        <v>124</v>
      </c>
    </row>
    <row r="36" spans="1:13">
      <c r="A36" s="29" t="s">
        <v>76</v>
      </c>
      <c r="B36" s="22" t="s">
        <v>36</v>
      </c>
      <c r="C36" s="4" t="s">
        <v>77</v>
      </c>
      <c r="D36" s="22" t="s">
        <v>122</v>
      </c>
      <c r="E36" s="22" t="s">
        <v>123</v>
      </c>
      <c r="F36" s="22" t="s">
        <v>123</v>
      </c>
      <c r="G36" s="22" t="s">
        <v>123</v>
      </c>
      <c r="H36" s="22" t="s">
        <v>140</v>
      </c>
      <c r="I36" s="22" t="s">
        <v>126</v>
      </c>
      <c r="J36" s="22" t="s">
        <v>141</v>
      </c>
      <c r="K36" s="22">
        <v>2022</v>
      </c>
      <c r="L36" s="22" t="s">
        <v>124</v>
      </c>
      <c r="M36" s="23" t="s">
        <v>124</v>
      </c>
    </row>
    <row r="37" spans="1:13">
      <c r="A37" s="29" t="s">
        <v>78</v>
      </c>
      <c r="B37" s="22" t="s">
        <v>36</v>
      </c>
      <c r="C37" s="4" t="s">
        <v>79</v>
      </c>
      <c r="D37" s="22" t="s">
        <v>122</v>
      </c>
      <c r="E37" s="22" t="s">
        <v>123</v>
      </c>
      <c r="F37" s="22" t="s">
        <v>123</v>
      </c>
      <c r="G37" s="22" t="s">
        <v>123</v>
      </c>
      <c r="H37" s="22" t="s">
        <v>140</v>
      </c>
      <c r="I37" s="22" t="s">
        <v>126</v>
      </c>
      <c r="J37" s="22" t="s">
        <v>141</v>
      </c>
      <c r="K37" s="22">
        <v>2022</v>
      </c>
      <c r="L37" s="22" t="s">
        <v>124</v>
      </c>
      <c r="M37" s="23" t="s">
        <v>124</v>
      </c>
    </row>
    <row r="38" spans="1:13">
      <c r="A38" s="29" t="s">
        <v>80</v>
      </c>
      <c r="B38" s="22" t="s">
        <v>10</v>
      </c>
      <c r="C38" s="4" t="s">
        <v>81</v>
      </c>
      <c r="D38" s="22" t="s">
        <v>122</v>
      </c>
      <c r="E38" s="22" t="s">
        <v>123</v>
      </c>
      <c r="F38" s="22" t="s">
        <v>123</v>
      </c>
      <c r="G38" s="22" t="s">
        <v>123</v>
      </c>
      <c r="H38" s="22" t="s">
        <v>125</v>
      </c>
      <c r="I38" s="22" t="s">
        <v>126</v>
      </c>
      <c r="J38" s="22" t="s">
        <v>136</v>
      </c>
      <c r="K38" s="22">
        <v>2022</v>
      </c>
      <c r="L38" s="22" t="s">
        <v>124</v>
      </c>
      <c r="M38" s="23" t="s">
        <v>124</v>
      </c>
    </row>
    <row r="39" spans="1:13">
      <c r="A39" s="29" t="s">
        <v>82</v>
      </c>
      <c r="B39" s="22" t="s">
        <v>10</v>
      </c>
      <c r="C39" s="4" t="s">
        <v>83</v>
      </c>
      <c r="D39" s="22" t="s">
        <v>122</v>
      </c>
      <c r="E39" s="22" t="s">
        <v>123</v>
      </c>
      <c r="F39" s="22" t="s">
        <v>123</v>
      </c>
      <c r="G39" s="22" t="s">
        <v>124</v>
      </c>
      <c r="H39" s="22" t="s">
        <v>125</v>
      </c>
      <c r="I39" s="22" t="s">
        <v>126</v>
      </c>
      <c r="J39" s="22" t="s">
        <v>136</v>
      </c>
      <c r="K39" s="22">
        <v>2022</v>
      </c>
      <c r="L39" s="22" t="s">
        <v>139</v>
      </c>
      <c r="M39" s="23" t="s">
        <v>124</v>
      </c>
    </row>
    <row r="40" spans="1:13">
      <c r="A40" s="29" t="s">
        <v>84</v>
      </c>
      <c r="B40" s="22" t="s">
        <v>10</v>
      </c>
      <c r="C40" s="4" t="s">
        <v>85</v>
      </c>
      <c r="D40" s="22" t="s">
        <v>122</v>
      </c>
      <c r="E40" s="22" t="s">
        <v>123</v>
      </c>
      <c r="F40" s="22" t="s">
        <v>124</v>
      </c>
      <c r="G40" s="22" t="s">
        <v>123</v>
      </c>
      <c r="H40" s="22" t="s">
        <v>125</v>
      </c>
      <c r="I40" s="22" t="s">
        <v>126</v>
      </c>
      <c r="J40" s="22" t="s">
        <v>136</v>
      </c>
      <c r="K40" s="22">
        <v>2022</v>
      </c>
      <c r="L40" s="22" t="s">
        <v>124</v>
      </c>
      <c r="M40" s="23" t="s">
        <v>124</v>
      </c>
    </row>
    <row r="41" spans="1:13">
      <c r="A41" s="29" t="s">
        <v>86</v>
      </c>
      <c r="B41" s="22" t="s">
        <v>10</v>
      </c>
      <c r="C41" s="4" t="s">
        <v>87</v>
      </c>
      <c r="D41" s="22" t="s">
        <v>122</v>
      </c>
      <c r="E41" s="22" t="s">
        <v>124</v>
      </c>
      <c r="F41" s="22" t="s">
        <v>124</v>
      </c>
      <c r="G41" s="22" t="s">
        <v>123</v>
      </c>
      <c r="H41" s="22" t="s">
        <v>125</v>
      </c>
      <c r="I41" s="22" t="s">
        <v>126</v>
      </c>
      <c r="J41" s="22" t="s">
        <v>136</v>
      </c>
      <c r="K41" s="22">
        <v>2022</v>
      </c>
      <c r="L41" s="22" t="s">
        <v>124</v>
      </c>
      <c r="M41" s="23" t="s">
        <v>124</v>
      </c>
    </row>
    <row r="42" spans="1:13">
      <c r="A42" s="29" t="s">
        <v>88</v>
      </c>
      <c r="B42" s="22" t="s">
        <v>10</v>
      </c>
      <c r="C42" s="4" t="s">
        <v>89</v>
      </c>
      <c r="D42" s="22" t="s">
        <v>122</v>
      </c>
      <c r="E42" s="22" t="s">
        <v>123</v>
      </c>
      <c r="F42" s="22" t="s">
        <v>123</v>
      </c>
      <c r="G42" s="22" t="s">
        <v>123</v>
      </c>
      <c r="H42" s="22" t="s">
        <v>125</v>
      </c>
      <c r="I42" s="22" t="s">
        <v>126</v>
      </c>
      <c r="J42" s="22" t="s">
        <v>136</v>
      </c>
      <c r="K42" s="22">
        <v>2022</v>
      </c>
      <c r="L42" s="22" t="s">
        <v>124</v>
      </c>
      <c r="M42" s="23" t="s">
        <v>124</v>
      </c>
    </row>
    <row r="43" spans="1:13">
      <c r="A43" s="29" t="s">
        <v>90</v>
      </c>
      <c r="B43" s="22" t="s">
        <v>10</v>
      </c>
      <c r="C43" s="4" t="s">
        <v>91</v>
      </c>
      <c r="D43" s="22" t="s">
        <v>122</v>
      </c>
      <c r="E43" s="22" t="s">
        <v>123</v>
      </c>
      <c r="F43" s="22" t="s">
        <v>123</v>
      </c>
      <c r="G43" s="22" t="s">
        <v>123</v>
      </c>
      <c r="H43" s="22" t="s">
        <v>125</v>
      </c>
      <c r="I43" s="22" t="s">
        <v>126</v>
      </c>
      <c r="J43" s="22" t="s">
        <v>136</v>
      </c>
      <c r="K43" s="22">
        <v>2022</v>
      </c>
      <c r="L43" s="22" t="s">
        <v>124</v>
      </c>
      <c r="M43" s="23" t="s">
        <v>124</v>
      </c>
    </row>
    <row r="44" spans="1:13">
      <c r="A44" s="29" t="s">
        <v>92</v>
      </c>
      <c r="B44" s="22" t="s">
        <v>7</v>
      </c>
      <c r="C44" s="4" t="s">
        <v>93</v>
      </c>
      <c r="D44" s="22" t="s">
        <v>122</v>
      </c>
      <c r="E44" s="22" t="s">
        <v>123</v>
      </c>
      <c r="F44" s="22" t="s">
        <v>124</v>
      </c>
      <c r="G44" s="22" t="s">
        <v>123</v>
      </c>
      <c r="H44" s="22" t="s">
        <v>125</v>
      </c>
      <c r="I44" s="22" t="s">
        <v>126</v>
      </c>
      <c r="J44" s="22" t="s">
        <v>136</v>
      </c>
      <c r="K44" s="22">
        <v>2022</v>
      </c>
      <c r="L44" s="22" t="s">
        <v>124</v>
      </c>
      <c r="M44" s="23" t="s">
        <v>124</v>
      </c>
    </row>
    <row r="45" spans="1:13">
      <c r="A45" s="29" t="s">
        <v>94</v>
      </c>
      <c r="B45" s="22" t="s">
        <v>7</v>
      </c>
      <c r="C45" s="4" t="s">
        <v>95</v>
      </c>
      <c r="D45" s="22" t="s">
        <v>128</v>
      </c>
      <c r="E45" s="22" t="s">
        <v>123</v>
      </c>
      <c r="F45" s="22" t="s">
        <v>124</v>
      </c>
      <c r="G45" s="22" t="s">
        <v>123</v>
      </c>
      <c r="H45" s="22" t="s">
        <v>125</v>
      </c>
      <c r="I45" s="22" t="s">
        <v>126</v>
      </c>
      <c r="J45" s="22" t="s">
        <v>136</v>
      </c>
      <c r="K45" s="22">
        <v>2022</v>
      </c>
      <c r="L45" s="22" t="s">
        <v>124</v>
      </c>
      <c r="M45" s="23" t="s">
        <v>123</v>
      </c>
    </row>
    <row r="46" spans="1:13">
      <c r="A46" s="29" t="s">
        <v>96</v>
      </c>
      <c r="B46" s="22" t="s">
        <v>7</v>
      </c>
      <c r="C46" s="4" t="s">
        <v>97</v>
      </c>
      <c r="D46" s="22" t="s">
        <v>128</v>
      </c>
      <c r="E46" s="22" t="s">
        <v>123</v>
      </c>
      <c r="F46" s="22" t="s">
        <v>123</v>
      </c>
      <c r="G46" s="22" t="s">
        <v>123</v>
      </c>
      <c r="H46" s="22" t="s">
        <v>125</v>
      </c>
      <c r="I46" s="22" t="s">
        <v>126</v>
      </c>
      <c r="J46" s="22" t="s">
        <v>136</v>
      </c>
      <c r="K46" s="22">
        <v>2022</v>
      </c>
      <c r="L46" s="22" t="s">
        <v>124</v>
      </c>
      <c r="M46" s="23" t="s">
        <v>124</v>
      </c>
    </row>
    <row r="47" spans="1:13">
      <c r="A47" s="29" t="s">
        <v>98</v>
      </c>
      <c r="B47" s="22" t="s">
        <v>7</v>
      </c>
      <c r="C47" s="4" t="s">
        <v>99</v>
      </c>
      <c r="D47" s="22" t="s">
        <v>122</v>
      </c>
      <c r="E47" s="22" t="s">
        <v>123</v>
      </c>
      <c r="F47" s="22" t="s">
        <v>123</v>
      </c>
      <c r="G47" s="22" t="s">
        <v>123</v>
      </c>
      <c r="H47" s="22" t="s">
        <v>125</v>
      </c>
      <c r="I47" s="22" t="s">
        <v>126</v>
      </c>
      <c r="J47" s="22" t="s">
        <v>137</v>
      </c>
      <c r="K47" s="22">
        <v>2022</v>
      </c>
      <c r="L47" s="22" t="s">
        <v>123</v>
      </c>
      <c r="M47" s="23" t="s">
        <v>123</v>
      </c>
    </row>
    <row r="48" spans="1:13">
      <c r="A48" s="29" t="s">
        <v>100</v>
      </c>
      <c r="B48" s="22" t="s">
        <v>15</v>
      </c>
      <c r="C48" s="4" t="s">
        <v>101</v>
      </c>
      <c r="D48" s="22" t="s">
        <v>122</v>
      </c>
      <c r="E48" s="22" t="s">
        <v>123</v>
      </c>
      <c r="F48" s="22" t="s">
        <v>124</v>
      </c>
      <c r="G48" s="22" t="s">
        <v>123</v>
      </c>
      <c r="H48" s="22" t="s">
        <v>125</v>
      </c>
      <c r="I48" s="22" t="s">
        <v>126</v>
      </c>
      <c r="J48" s="22" t="s">
        <v>136</v>
      </c>
      <c r="K48" s="22">
        <v>2022</v>
      </c>
      <c r="L48" s="22" t="s">
        <v>123</v>
      </c>
      <c r="M48" s="23" t="s">
        <v>124</v>
      </c>
    </row>
    <row r="49" spans="1:13">
      <c r="A49" s="29" t="s">
        <v>102</v>
      </c>
      <c r="B49" s="22" t="s">
        <v>15</v>
      </c>
      <c r="C49" s="4" t="s">
        <v>103</v>
      </c>
      <c r="D49" s="22" t="s">
        <v>131</v>
      </c>
      <c r="E49" s="22" t="s">
        <v>123</v>
      </c>
      <c r="F49" s="22" t="s">
        <v>123</v>
      </c>
      <c r="G49" s="22" t="s">
        <v>123</v>
      </c>
      <c r="H49" s="22" t="s">
        <v>125</v>
      </c>
      <c r="I49" s="22" t="s">
        <v>126</v>
      </c>
      <c r="J49" s="22" t="s">
        <v>136</v>
      </c>
      <c r="K49" s="22">
        <v>2022</v>
      </c>
      <c r="L49" s="22" t="s">
        <v>124</v>
      </c>
      <c r="M49" s="23" t="s">
        <v>124</v>
      </c>
    </row>
    <row r="50" spans="1:13">
      <c r="A50" s="29" t="s">
        <v>104</v>
      </c>
      <c r="B50" s="22" t="s">
        <v>15</v>
      </c>
      <c r="C50" s="4" t="s">
        <v>105</v>
      </c>
      <c r="D50" s="22" t="s">
        <v>128</v>
      </c>
      <c r="E50" s="22" t="s">
        <v>123</v>
      </c>
      <c r="F50" s="22" t="s">
        <v>123</v>
      </c>
      <c r="G50" s="22" t="s">
        <v>123</v>
      </c>
      <c r="H50" s="22" t="s">
        <v>125</v>
      </c>
      <c r="I50" s="22" t="s">
        <v>126</v>
      </c>
      <c r="J50" s="22" t="s">
        <v>136</v>
      </c>
      <c r="K50" s="22">
        <v>2022</v>
      </c>
      <c r="L50" s="22" t="s">
        <v>124</v>
      </c>
      <c r="M50" s="23" t="s">
        <v>124</v>
      </c>
    </row>
    <row r="51" spans="1:13">
      <c r="A51" s="29" t="s">
        <v>106</v>
      </c>
      <c r="B51" s="22" t="s">
        <v>15</v>
      </c>
      <c r="C51" s="4" t="s">
        <v>107</v>
      </c>
      <c r="D51" s="22" t="s">
        <v>128</v>
      </c>
      <c r="E51" s="22" t="s">
        <v>123</v>
      </c>
      <c r="F51" s="22" t="s">
        <v>123</v>
      </c>
      <c r="G51" s="22" t="s">
        <v>123</v>
      </c>
      <c r="H51" s="22" t="s">
        <v>125</v>
      </c>
      <c r="I51" s="22" t="s">
        <v>126</v>
      </c>
      <c r="J51" s="22" t="s">
        <v>129</v>
      </c>
      <c r="K51" s="22">
        <v>2022</v>
      </c>
      <c r="L51" s="22" t="s">
        <v>124</v>
      </c>
      <c r="M51" s="23" t="s">
        <v>124</v>
      </c>
    </row>
    <row r="52" spans="1:13">
      <c r="A52" s="29" t="s">
        <v>108</v>
      </c>
      <c r="B52" s="22" t="s">
        <v>15</v>
      </c>
      <c r="C52" s="4" t="s">
        <v>109</v>
      </c>
      <c r="D52" s="22" t="s">
        <v>122</v>
      </c>
      <c r="E52" s="22" t="s">
        <v>124</v>
      </c>
      <c r="F52" s="22" t="s">
        <v>123</v>
      </c>
      <c r="G52" s="22" t="s">
        <v>124</v>
      </c>
      <c r="H52" s="22" t="s">
        <v>140</v>
      </c>
      <c r="I52" s="22" t="s">
        <v>126</v>
      </c>
      <c r="J52" s="22" t="s">
        <v>136</v>
      </c>
      <c r="K52" s="22">
        <v>2022</v>
      </c>
      <c r="L52" s="22" t="s">
        <v>124</v>
      </c>
      <c r="M52" s="23" t="s">
        <v>124</v>
      </c>
    </row>
    <row r="53" spans="1:13">
      <c r="A53" s="32" t="s">
        <v>110</v>
      </c>
      <c r="B53" s="25" t="s">
        <v>15</v>
      </c>
      <c r="C53" s="20" t="s">
        <v>111</v>
      </c>
      <c r="D53" s="25" t="s">
        <v>142</v>
      </c>
      <c r="E53" s="25" t="s">
        <v>123</v>
      </c>
      <c r="F53" s="25" t="s">
        <v>123</v>
      </c>
      <c r="G53" s="25" t="s">
        <v>123</v>
      </c>
      <c r="H53" s="25" t="s">
        <v>140</v>
      </c>
      <c r="I53" s="25" t="s">
        <v>126</v>
      </c>
      <c r="J53" s="25" t="s">
        <v>137</v>
      </c>
      <c r="K53" s="25">
        <v>2022</v>
      </c>
      <c r="L53" s="25" t="s">
        <v>124</v>
      </c>
      <c r="M53" s="26" t="s">
        <v>124</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BCFCCC-D46B-4ED9-9CC9-0796DAC38A48}">
  <dimension ref="A1:I53"/>
  <sheetViews>
    <sheetView zoomScale="115" zoomScaleNormal="115" workbookViewId="0">
      <selection activeCell="D7" sqref="D7"/>
    </sheetView>
  </sheetViews>
  <sheetFormatPr defaultRowHeight="14.45"/>
  <cols>
    <col min="1" max="1" width="6.85546875" bestFit="1" customWidth="1"/>
    <col min="2" max="2" width="31.140625" bestFit="1" customWidth="1"/>
    <col min="3" max="3" width="19.7109375" customWidth="1"/>
    <col min="4" max="4" width="12.28515625" customWidth="1"/>
    <col min="5" max="5" width="13.28515625" customWidth="1"/>
    <col min="6" max="6" width="13.5703125" customWidth="1"/>
    <col min="7" max="7" width="12.85546875" customWidth="1"/>
    <col min="8" max="8" width="14.42578125" customWidth="1"/>
    <col min="9" max="9" width="95.42578125" bestFit="1" customWidth="1"/>
  </cols>
  <sheetData>
    <row r="1" spans="1:9">
      <c r="A1" s="38" t="s">
        <v>0</v>
      </c>
      <c r="B1" s="37" t="s">
        <v>143</v>
      </c>
      <c r="C1" s="37" t="s">
        <v>119</v>
      </c>
      <c r="D1" s="37" t="s">
        <v>144</v>
      </c>
      <c r="E1" s="37" t="s">
        <v>145</v>
      </c>
      <c r="F1" s="37" t="s">
        <v>146</v>
      </c>
      <c r="G1" s="37" t="s">
        <v>147</v>
      </c>
      <c r="H1" s="37" t="s">
        <v>148</v>
      </c>
      <c r="I1" s="37" t="s">
        <v>149</v>
      </c>
    </row>
    <row r="2" spans="1:9">
      <c r="A2" s="37" t="s">
        <v>3</v>
      </c>
      <c r="B2" s="37" t="s">
        <v>5</v>
      </c>
      <c r="C2" s="37">
        <v>2020</v>
      </c>
      <c r="D2" s="37" t="s">
        <v>123</v>
      </c>
      <c r="E2" s="37" t="s">
        <v>124</v>
      </c>
      <c r="F2" s="37" t="s">
        <v>124</v>
      </c>
      <c r="G2" s="37" t="s">
        <v>123</v>
      </c>
      <c r="H2" s="37" t="s">
        <v>123</v>
      </c>
      <c r="I2" s="37"/>
    </row>
    <row r="3" spans="1:9">
      <c r="A3" s="37" t="s">
        <v>6</v>
      </c>
      <c r="B3" s="37" t="s">
        <v>8</v>
      </c>
      <c r="C3" s="37">
        <v>2020</v>
      </c>
      <c r="D3" s="37" t="s">
        <v>124</v>
      </c>
      <c r="E3" s="37" t="s">
        <v>123</v>
      </c>
      <c r="F3" s="37" t="s">
        <v>124</v>
      </c>
      <c r="G3" s="37" t="s">
        <v>124</v>
      </c>
      <c r="H3" s="37" t="s">
        <v>123</v>
      </c>
      <c r="I3" s="37" t="s">
        <v>150</v>
      </c>
    </row>
    <row r="4" spans="1:9">
      <c r="A4" s="37" t="s">
        <v>9</v>
      </c>
      <c r="B4" s="37" t="s">
        <v>151</v>
      </c>
      <c r="C4" s="37">
        <v>2021</v>
      </c>
      <c r="D4" s="37" t="s">
        <v>123</v>
      </c>
      <c r="E4" s="37" t="s">
        <v>124</v>
      </c>
      <c r="F4" s="37" t="s">
        <v>124</v>
      </c>
      <c r="G4" s="37" t="s">
        <v>123</v>
      </c>
      <c r="H4" s="37" t="s">
        <v>123</v>
      </c>
      <c r="I4" s="37"/>
    </row>
    <row r="5" spans="1:9">
      <c r="A5" s="37" t="s">
        <v>12</v>
      </c>
      <c r="B5" s="37" t="s">
        <v>13</v>
      </c>
      <c r="C5" s="37">
        <v>2020</v>
      </c>
      <c r="D5" s="37" t="s">
        <v>123</v>
      </c>
      <c r="E5" s="37" t="s">
        <v>123</v>
      </c>
      <c r="F5" s="37" t="s">
        <v>123</v>
      </c>
      <c r="G5" s="37" t="s">
        <v>123</v>
      </c>
      <c r="H5" s="37" t="s">
        <v>123</v>
      </c>
      <c r="I5" s="37"/>
    </row>
    <row r="6" spans="1:9">
      <c r="A6" s="37" t="s">
        <v>14</v>
      </c>
      <c r="B6" s="37" t="s">
        <v>16</v>
      </c>
      <c r="C6" s="37">
        <v>2020</v>
      </c>
      <c r="D6" s="37" t="s">
        <v>123</v>
      </c>
      <c r="E6" s="37" t="s">
        <v>124</v>
      </c>
      <c r="F6" s="37" t="s">
        <v>124</v>
      </c>
      <c r="G6" s="37" t="s">
        <v>123</v>
      </c>
      <c r="H6" s="37" t="s">
        <v>123</v>
      </c>
      <c r="I6" s="37"/>
    </row>
    <row r="7" spans="1:9">
      <c r="A7" s="37" t="s">
        <v>17</v>
      </c>
      <c r="B7" s="37" t="s">
        <v>18</v>
      </c>
      <c r="C7" s="37">
        <v>2021</v>
      </c>
      <c r="D7" s="37" t="s">
        <v>123</v>
      </c>
      <c r="E7" s="37" t="s">
        <v>124</v>
      </c>
      <c r="F7" s="37" t="s">
        <v>123</v>
      </c>
      <c r="G7" s="37" t="s">
        <v>124</v>
      </c>
      <c r="H7" s="37" t="s">
        <v>123</v>
      </c>
      <c r="I7" s="37" t="s">
        <v>152</v>
      </c>
    </row>
    <row r="8" spans="1:9">
      <c r="A8" s="37" t="s">
        <v>19</v>
      </c>
      <c r="B8" s="37" t="s">
        <v>20</v>
      </c>
      <c r="C8" s="37">
        <v>2021</v>
      </c>
      <c r="D8" s="37" t="s">
        <v>123</v>
      </c>
      <c r="E8" s="37" t="s">
        <v>123</v>
      </c>
      <c r="F8" s="37" t="s">
        <v>123</v>
      </c>
      <c r="G8" s="37" t="s">
        <v>123</v>
      </c>
      <c r="H8" s="37" t="s">
        <v>123</v>
      </c>
      <c r="I8" s="37" t="s">
        <v>153</v>
      </c>
    </row>
    <row r="9" spans="1:9">
      <c r="A9" s="37" t="s">
        <v>21</v>
      </c>
      <c r="B9" s="37" t="s">
        <v>22</v>
      </c>
      <c r="C9" s="37">
        <v>2021</v>
      </c>
      <c r="D9" s="37" t="s">
        <v>123</v>
      </c>
      <c r="E9" s="37" t="s">
        <v>123</v>
      </c>
      <c r="F9" s="37" t="s">
        <v>123</v>
      </c>
      <c r="G9" s="37" t="s">
        <v>123</v>
      </c>
      <c r="H9" s="37" t="s">
        <v>123</v>
      </c>
      <c r="I9" s="37" t="s">
        <v>154</v>
      </c>
    </row>
    <row r="10" spans="1:9">
      <c r="A10" s="37" t="s">
        <v>23</v>
      </c>
      <c r="B10" s="37" t="s">
        <v>24</v>
      </c>
      <c r="C10" s="37">
        <v>2021</v>
      </c>
      <c r="D10" s="37" t="s">
        <v>123</v>
      </c>
      <c r="E10" s="37" t="s">
        <v>124</v>
      </c>
      <c r="F10" s="37" t="s">
        <v>123</v>
      </c>
      <c r="G10" s="37" t="s">
        <v>123</v>
      </c>
      <c r="H10" s="37" t="s">
        <v>124</v>
      </c>
      <c r="I10" s="37" t="s">
        <v>155</v>
      </c>
    </row>
    <row r="11" spans="1:9">
      <c r="A11" s="37" t="s">
        <v>25</v>
      </c>
      <c r="B11" s="37" t="s">
        <v>26</v>
      </c>
      <c r="C11" s="37">
        <v>2020</v>
      </c>
      <c r="D11" s="37" t="s">
        <v>123</v>
      </c>
      <c r="E11" s="37" t="s">
        <v>123</v>
      </c>
      <c r="F11" s="37" t="s">
        <v>124</v>
      </c>
      <c r="G11" s="37" t="s">
        <v>123</v>
      </c>
      <c r="H11" s="37" t="s">
        <v>123</v>
      </c>
      <c r="I11" s="37" t="s">
        <v>154</v>
      </c>
    </row>
    <row r="12" spans="1:9">
      <c r="A12" s="37" t="s">
        <v>27</v>
      </c>
      <c r="B12" s="37" t="s">
        <v>28</v>
      </c>
      <c r="C12" s="37">
        <v>2021</v>
      </c>
      <c r="D12" s="37" t="s">
        <v>123</v>
      </c>
      <c r="E12" s="37" t="s">
        <v>124</v>
      </c>
      <c r="F12" s="37" t="s">
        <v>124</v>
      </c>
      <c r="G12" s="37" t="s">
        <v>123</v>
      </c>
      <c r="H12" s="37" t="s">
        <v>123</v>
      </c>
      <c r="I12" s="37"/>
    </row>
    <row r="13" spans="1:9">
      <c r="A13" s="37" t="s">
        <v>29</v>
      </c>
      <c r="B13" s="37" t="s">
        <v>30</v>
      </c>
      <c r="C13" s="37">
        <v>2020</v>
      </c>
      <c r="D13" s="37" t="s">
        <v>123</v>
      </c>
      <c r="E13" s="37" t="s">
        <v>124</v>
      </c>
      <c r="F13" s="37" t="s">
        <v>124</v>
      </c>
      <c r="G13" s="37" t="s">
        <v>123</v>
      </c>
      <c r="H13" s="37" t="s">
        <v>123</v>
      </c>
      <c r="I13" s="37"/>
    </row>
    <row r="14" spans="1:9">
      <c r="A14" s="37" t="s">
        <v>31</v>
      </c>
      <c r="B14" s="37" t="s">
        <v>32</v>
      </c>
      <c r="C14" s="37">
        <v>2021</v>
      </c>
      <c r="D14" s="37" t="s">
        <v>123</v>
      </c>
      <c r="E14" s="37" t="s">
        <v>124</v>
      </c>
      <c r="F14" s="37" t="s">
        <v>124</v>
      </c>
      <c r="G14" s="37" t="s">
        <v>123</v>
      </c>
      <c r="H14" s="37" t="s">
        <v>124</v>
      </c>
      <c r="I14" s="37" t="s">
        <v>156</v>
      </c>
    </row>
    <row r="15" spans="1:9">
      <c r="A15" s="37" t="s">
        <v>33</v>
      </c>
      <c r="B15" s="37" t="s">
        <v>34</v>
      </c>
      <c r="C15" s="37">
        <v>2020</v>
      </c>
      <c r="D15" s="37" t="s">
        <v>124</v>
      </c>
      <c r="E15" s="37" t="s">
        <v>124</v>
      </c>
      <c r="F15" s="37" t="s">
        <v>124</v>
      </c>
      <c r="G15" s="37" t="s">
        <v>124</v>
      </c>
      <c r="H15" s="37" t="s">
        <v>123</v>
      </c>
      <c r="I15" s="37" t="s">
        <v>157</v>
      </c>
    </row>
    <row r="16" spans="1:9">
      <c r="A16" s="37" t="s">
        <v>35</v>
      </c>
      <c r="B16" s="37" t="s">
        <v>37</v>
      </c>
      <c r="C16" s="37">
        <v>2021</v>
      </c>
      <c r="D16" s="37" t="s">
        <v>123</v>
      </c>
      <c r="E16" s="37" t="s">
        <v>123</v>
      </c>
      <c r="F16" s="37" t="s">
        <v>123</v>
      </c>
      <c r="G16" s="37" t="s">
        <v>123</v>
      </c>
      <c r="H16" s="37" t="s">
        <v>123</v>
      </c>
      <c r="I16" s="37"/>
    </row>
    <row r="17" spans="1:9">
      <c r="A17" s="37" t="s">
        <v>38</v>
      </c>
      <c r="B17" s="37" t="s">
        <v>39</v>
      </c>
      <c r="C17" s="37">
        <v>2020</v>
      </c>
      <c r="D17" s="37" t="s">
        <v>123</v>
      </c>
      <c r="E17" s="37" t="s">
        <v>123</v>
      </c>
      <c r="F17" s="37" t="s">
        <v>123</v>
      </c>
      <c r="G17" s="37" t="s">
        <v>124</v>
      </c>
      <c r="H17" s="37" t="s">
        <v>123</v>
      </c>
      <c r="I17" s="37" t="s">
        <v>158</v>
      </c>
    </row>
    <row r="18" spans="1:9">
      <c r="A18" s="37" t="s">
        <v>40</v>
      </c>
      <c r="B18" s="37" t="s">
        <v>41</v>
      </c>
      <c r="C18" s="37">
        <v>2020</v>
      </c>
      <c r="D18" s="37" t="s">
        <v>124</v>
      </c>
      <c r="E18" s="37" t="s">
        <v>124</v>
      </c>
      <c r="F18" s="37" t="s">
        <v>124</v>
      </c>
      <c r="G18" s="37" t="s">
        <v>123</v>
      </c>
      <c r="H18" s="37" t="s">
        <v>123</v>
      </c>
      <c r="I18" s="37" t="s">
        <v>154</v>
      </c>
    </row>
    <row r="19" spans="1:9">
      <c r="A19" s="37" t="s">
        <v>42</v>
      </c>
      <c r="B19" s="37" t="s">
        <v>43</v>
      </c>
      <c r="C19" s="37">
        <v>2021</v>
      </c>
      <c r="D19" s="37" t="s">
        <v>124</v>
      </c>
      <c r="E19" s="37" t="s">
        <v>123</v>
      </c>
      <c r="F19" s="37" t="s">
        <v>123</v>
      </c>
      <c r="G19" s="37" t="s">
        <v>123</v>
      </c>
      <c r="H19" s="37" t="s">
        <v>123</v>
      </c>
      <c r="I19" s="37"/>
    </row>
    <row r="20" spans="1:9">
      <c r="A20" s="37" t="s">
        <v>44</v>
      </c>
      <c r="B20" s="37" t="s">
        <v>45</v>
      </c>
      <c r="C20" s="37">
        <v>2021</v>
      </c>
      <c r="D20" s="37" t="s">
        <v>123</v>
      </c>
      <c r="E20" s="37" t="s">
        <v>123</v>
      </c>
      <c r="F20" s="37" t="s">
        <v>123</v>
      </c>
      <c r="G20" s="37" t="s">
        <v>124</v>
      </c>
      <c r="H20" s="37" t="s">
        <v>123</v>
      </c>
      <c r="I20" s="37" t="s">
        <v>158</v>
      </c>
    </row>
    <row r="21" spans="1:9">
      <c r="A21" s="37" t="s">
        <v>46</v>
      </c>
      <c r="B21" s="37" t="s">
        <v>47</v>
      </c>
      <c r="C21" s="37">
        <v>2021</v>
      </c>
      <c r="D21" s="37" t="s">
        <v>123</v>
      </c>
      <c r="E21" s="37" t="s">
        <v>124</v>
      </c>
      <c r="F21" s="37" t="s">
        <v>124</v>
      </c>
      <c r="G21" s="37" t="s">
        <v>123</v>
      </c>
      <c r="H21" s="37" t="s">
        <v>123</v>
      </c>
      <c r="I21" s="37" t="s">
        <v>154</v>
      </c>
    </row>
    <row r="22" spans="1:9">
      <c r="A22" s="37" t="s">
        <v>48</v>
      </c>
      <c r="B22" s="37" t="s">
        <v>49</v>
      </c>
      <c r="C22" s="37">
        <v>2022</v>
      </c>
      <c r="D22" s="37" t="s">
        <v>124</v>
      </c>
      <c r="E22" s="37" t="s">
        <v>123</v>
      </c>
      <c r="F22" s="37" t="s">
        <v>124</v>
      </c>
      <c r="G22" s="37" t="s">
        <v>123</v>
      </c>
      <c r="H22" s="37" t="s">
        <v>124</v>
      </c>
      <c r="I22" s="37"/>
    </row>
    <row r="23" spans="1:9">
      <c r="A23" s="37" t="s">
        <v>50</v>
      </c>
      <c r="B23" s="37" t="s">
        <v>51</v>
      </c>
      <c r="C23" s="37">
        <v>2022</v>
      </c>
      <c r="D23" s="37" t="s">
        <v>124</v>
      </c>
      <c r="E23" s="37" t="s">
        <v>123</v>
      </c>
      <c r="F23" s="37" t="s">
        <v>123</v>
      </c>
      <c r="G23" s="37" t="s">
        <v>123</v>
      </c>
      <c r="H23" s="37" t="s">
        <v>123</v>
      </c>
      <c r="I23" s="37"/>
    </row>
    <row r="24" spans="1:9">
      <c r="A24" s="37" t="s">
        <v>52</v>
      </c>
      <c r="B24" s="37" t="s">
        <v>53</v>
      </c>
      <c r="C24" s="37">
        <v>2022</v>
      </c>
      <c r="D24" s="37" t="s">
        <v>123</v>
      </c>
      <c r="E24" s="37" t="s">
        <v>123</v>
      </c>
      <c r="F24" s="37" t="s">
        <v>123</v>
      </c>
      <c r="G24" s="37" t="s">
        <v>124</v>
      </c>
      <c r="H24" s="37" t="s">
        <v>123</v>
      </c>
      <c r="I24" s="37" t="s">
        <v>159</v>
      </c>
    </row>
    <row r="25" spans="1:9">
      <c r="A25" s="37" t="s">
        <v>54</v>
      </c>
      <c r="B25" s="37" t="s">
        <v>55</v>
      </c>
      <c r="C25" s="37">
        <v>2022</v>
      </c>
      <c r="D25" s="37" t="s">
        <v>124</v>
      </c>
      <c r="E25" s="37" t="s">
        <v>123</v>
      </c>
      <c r="F25" s="37" t="s">
        <v>123</v>
      </c>
      <c r="G25" s="37" t="s">
        <v>123</v>
      </c>
      <c r="H25" s="37" t="s">
        <v>123</v>
      </c>
      <c r="I25" s="37"/>
    </row>
    <row r="26" spans="1:9">
      <c r="A26" s="37" t="s">
        <v>56</v>
      </c>
      <c r="B26" s="37" t="s">
        <v>57</v>
      </c>
      <c r="C26" s="37">
        <v>2022</v>
      </c>
      <c r="D26" s="37" t="s">
        <v>123</v>
      </c>
      <c r="E26" s="37" t="s">
        <v>124</v>
      </c>
      <c r="F26" s="37" t="s">
        <v>123</v>
      </c>
      <c r="G26" s="37" t="s">
        <v>123</v>
      </c>
      <c r="H26" s="37" t="s">
        <v>123</v>
      </c>
      <c r="I26" s="37"/>
    </row>
    <row r="27" spans="1:9">
      <c r="A27" s="37" t="s">
        <v>58</v>
      </c>
      <c r="B27" s="37" t="s">
        <v>59</v>
      </c>
      <c r="C27" s="37">
        <v>2022</v>
      </c>
      <c r="D27" s="37" t="s">
        <v>124</v>
      </c>
      <c r="E27" s="37" t="s">
        <v>123</v>
      </c>
      <c r="F27" s="37" t="s">
        <v>123</v>
      </c>
      <c r="G27" s="37" t="s">
        <v>124</v>
      </c>
      <c r="H27" s="37" t="s">
        <v>124</v>
      </c>
      <c r="I27" s="37" t="s">
        <v>160</v>
      </c>
    </row>
    <row r="28" spans="1:9">
      <c r="A28" s="37" t="s">
        <v>60</v>
      </c>
      <c r="B28" s="37" t="s">
        <v>61</v>
      </c>
      <c r="C28" s="37">
        <v>2022</v>
      </c>
      <c r="D28" s="37" t="s">
        <v>123</v>
      </c>
      <c r="E28" s="37" t="s">
        <v>124</v>
      </c>
      <c r="F28" s="37" t="s">
        <v>124</v>
      </c>
      <c r="G28" s="37" t="s">
        <v>123</v>
      </c>
      <c r="H28" s="37" t="s">
        <v>123</v>
      </c>
      <c r="I28" s="37"/>
    </row>
    <row r="29" spans="1:9">
      <c r="A29" s="37" t="s">
        <v>62</v>
      </c>
      <c r="B29" s="37" t="s">
        <v>63</v>
      </c>
      <c r="C29" s="37">
        <v>2022</v>
      </c>
      <c r="D29" s="37" t="s">
        <v>124</v>
      </c>
      <c r="E29" s="37" t="s">
        <v>123</v>
      </c>
      <c r="F29" s="37" t="s">
        <v>123</v>
      </c>
      <c r="G29" s="37" t="s">
        <v>124</v>
      </c>
      <c r="H29" s="37" t="s">
        <v>123</v>
      </c>
      <c r="I29" s="37" t="s">
        <v>161</v>
      </c>
    </row>
    <row r="30" spans="1:9">
      <c r="A30" s="37" t="s">
        <v>64</v>
      </c>
      <c r="B30" s="37" t="s">
        <v>65</v>
      </c>
      <c r="C30" s="37">
        <v>2022</v>
      </c>
      <c r="D30" s="37" t="s">
        <v>123</v>
      </c>
      <c r="E30" s="37" t="s">
        <v>124</v>
      </c>
      <c r="F30" s="37" t="s">
        <v>123</v>
      </c>
      <c r="G30" s="37" t="s">
        <v>123</v>
      </c>
      <c r="H30" s="37" t="s">
        <v>123</v>
      </c>
      <c r="I30" s="37"/>
    </row>
    <row r="31" spans="1:9">
      <c r="A31" s="37" t="s">
        <v>66</v>
      </c>
      <c r="B31" s="37" t="s">
        <v>67</v>
      </c>
      <c r="C31" s="37">
        <v>2022</v>
      </c>
      <c r="D31" s="37" t="s">
        <v>123</v>
      </c>
      <c r="E31" s="37" t="s">
        <v>123</v>
      </c>
      <c r="F31" s="37" t="s">
        <v>123</v>
      </c>
      <c r="G31" s="37" t="s">
        <v>123</v>
      </c>
      <c r="H31" s="37" t="s">
        <v>123</v>
      </c>
      <c r="I31" s="37"/>
    </row>
    <row r="32" spans="1:9">
      <c r="A32" s="37" t="s">
        <v>68</v>
      </c>
      <c r="B32" s="37" t="s">
        <v>69</v>
      </c>
      <c r="C32" s="37">
        <v>2022</v>
      </c>
      <c r="D32" s="37" t="s">
        <v>123</v>
      </c>
      <c r="E32" s="37" t="s">
        <v>124</v>
      </c>
      <c r="F32" s="37" t="s">
        <v>123</v>
      </c>
      <c r="G32" s="37" t="s">
        <v>123</v>
      </c>
      <c r="H32" s="37" t="s">
        <v>123</v>
      </c>
      <c r="I32" s="37"/>
    </row>
    <row r="33" spans="1:9">
      <c r="A33" s="37" t="s">
        <v>70</v>
      </c>
      <c r="B33" s="37" t="s">
        <v>71</v>
      </c>
      <c r="C33" s="37">
        <v>2022</v>
      </c>
      <c r="D33" s="37" t="s">
        <v>124</v>
      </c>
      <c r="E33" s="37" t="s">
        <v>123</v>
      </c>
      <c r="F33" s="37" t="s">
        <v>123</v>
      </c>
      <c r="G33" s="37" t="s">
        <v>123</v>
      </c>
      <c r="H33" s="37" t="s">
        <v>123</v>
      </c>
      <c r="I33" s="37"/>
    </row>
    <row r="34" spans="1:9">
      <c r="A34" s="37" t="s">
        <v>72</v>
      </c>
      <c r="B34" s="37" t="s">
        <v>73</v>
      </c>
      <c r="C34" s="37">
        <v>2022</v>
      </c>
      <c r="D34" s="37" t="s">
        <v>123</v>
      </c>
      <c r="E34" s="37" t="s">
        <v>124</v>
      </c>
      <c r="F34" s="37" t="s">
        <v>123</v>
      </c>
      <c r="G34" s="37" t="s">
        <v>123</v>
      </c>
      <c r="H34" s="37" t="s">
        <v>123</v>
      </c>
      <c r="I34" s="37"/>
    </row>
    <row r="35" spans="1:9">
      <c r="A35" s="37" t="s">
        <v>74</v>
      </c>
      <c r="B35" s="37" t="s">
        <v>75</v>
      </c>
      <c r="C35" s="37">
        <v>2022</v>
      </c>
      <c r="D35" s="37" t="s">
        <v>124</v>
      </c>
      <c r="E35" s="37" t="s">
        <v>123</v>
      </c>
      <c r="F35" s="37" t="s">
        <v>124</v>
      </c>
      <c r="G35" s="37" t="s">
        <v>123</v>
      </c>
      <c r="H35" s="37" t="s">
        <v>123</v>
      </c>
      <c r="I35" s="37"/>
    </row>
    <row r="36" spans="1:9">
      <c r="A36" s="37" t="s">
        <v>76</v>
      </c>
      <c r="B36" s="37" t="s">
        <v>162</v>
      </c>
      <c r="C36" s="37">
        <v>2022</v>
      </c>
      <c r="D36" s="37" t="s">
        <v>124</v>
      </c>
      <c r="E36" s="37" t="s">
        <v>123</v>
      </c>
      <c r="F36" s="37" t="s">
        <v>123</v>
      </c>
      <c r="G36" s="37" t="s">
        <v>124</v>
      </c>
      <c r="H36" s="37" t="s">
        <v>123</v>
      </c>
      <c r="I36" s="37" t="s">
        <v>163</v>
      </c>
    </row>
    <row r="37" spans="1:9">
      <c r="A37" s="37" t="s">
        <v>78</v>
      </c>
      <c r="B37" s="37" t="s">
        <v>79</v>
      </c>
      <c r="C37" s="37">
        <v>2022</v>
      </c>
      <c r="D37" s="37" t="s">
        <v>124</v>
      </c>
      <c r="E37" s="37" t="s">
        <v>123</v>
      </c>
      <c r="F37" s="37" t="s">
        <v>123</v>
      </c>
      <c r="G37" s="37" t="s">
        <v>123</v>
      </c>
      <c r="H37" s="37" t="s">
        <v>123</v>
      </c>
      <c r="I37" s="37"/>
    </row>
    <row r="38" spans="1:9">
      <c r="A38" s="37" t="s">
        <v>80</v>
      </c>
      <c r="B38" s="37" t="s">
        <v>81</v>
      </c>
      <c r="C38" s="37">
        <v>2022</v>
      </c>
      <c r="D38" s="37" t="s">
        <v>123</v>
      </c>
      <c r="E38" s="37" t="s">
        <v>123</v>
      </c>
      <c r="F38" s="37" t="s">
        <v>123</v>
      </c>
      <c r="G38" s="37" t="s">
        <v>124</v>
      </c>
      <c r="H38" s="37" t="s">
        <v>124</v>
      </c>
      <c r="I38" s="37" t="s">
        <v>163</v>
      </c>
    </row>
    <row r="39" spans="1:9">
      <c r="A39" s="37" t="s">
        <v>82</v>
      </c>
      <c r="B39" s="37" t="s">
        <v>83</v>
      </c>
      <c r="C39" s="37">
        <v>2022</v>
      </c>
      <c r="D39" s="37" t="s">
        <v>124</v>
      </c>
      <c r="E39" s="37" t="s">
        <v>123</v>
      </c>
      <c r="F39" s="37" t="s">
        <v>123</v>
      </c>
      <c r="G39" s="37" t="s">
        <v>123</v>
      </c>
      <c r="H39" s="37" t="s">
        <v>123</v>
      </c>
      <c r="I39" s="37"/>
    </row>
    <row r="40" spans="1:9">
      <c r="A40" s="37" t="s">
        <v>84</v>
      </c>
      <c r="B40" s="37" t="s">
        <v>85</v>
      </c>
      <c r="C40" s="37">
        <v>2022</v>
      </c>
      <c r="D40" s="37" t="s">
        <v>123</v>
      </c>
      <c r="E40" s="37" t="s">
        <v>124</v>
      </c>
      <c r="F40" s="37" t="s">
        <v>123</v>
      </c>
      <c r="G40" s="37" t="s">
        <v>123</v>
      </c>
      <c r="H40" s="37" t="s">
        <v>123</v>
      </c>
      <c r="I40" s="37"/>
    </row>
    <row r="41" spans="1:9">
      <c r="A41" s="37" t="s">
        <v>86</v>
      </c>
      <c r="B41" s="37" t="s">
        <v>87</v>
      </c>
      <c r="C41" s="37">
        <v>2022</v>
      </c>
      <c r="D41" s="37" t="s">
        <v>124</v>
      </c>
      <c r="E41" s="37" t="s">
        <v>123</v>
      </c>
      <c r="F41" s="37" t="s">
        <v>123</v>
      </c>
      <c r="G41" s="37" t="s">
        <v>123</v>
      </c>
      <c r="H41" s="37" t="s">
        <v>123</v>
      </c>
      <c r="I41" s="37"/>
    </row>
    <row r="42" spans="1:9">
      <c r="A42" s="37" t="s">
        <v>88</v>
      </c>
      <c r="B42" s="37" t="s">
        <v>89</v>
      </c>
      <c r="C42" s="37">
        <v>2022</v>
      </c>
      <c r="D42" s="37" t="s">
        <v>124</v>
      </c>
      <c r="E42" s="37" t="s">
        <v>123</v>
      </c>
      <c r="F42" s="37" t="s">
        <v>123</v>
      </c>
      <c r="G42" s="37" t="s">
        <v>123</v>
      </c>
      <c r="H42" s="37" t="s">
        <v>123</v>
      </c>
      <c r="I42" s="37"/>
    </row>
    <row r="43" spans="1:9">
      <c r="A43" s="37" t="s">
        <v>90</v>
      </c>
      <c r="B43" s="37" t="s">
        <v>91</v>
      </c>
      <c r="C43" s="37">
        <v>2022</v>
      </c>
      <c r="D43" s="37" t="s">
        <v>124</v>
      </c>
      <c r="E43" s="37" t="s">
        <v>123</v>
      </c>
      <c r="F43" s="37" t="s">
        <v>123</v>
      </c>
      <c r="G43" s="37" t="s">
        <v>123</v>
      </c>
      <c r="H43" s="37" t="s">
        <v>123</v>
      </c>
      <c r="I43" s="37"/>
    </row>
    <row r="44" spans="1:9">
      <c r="A44" s="37" t="s">
        <v>92</v>
      </c>
      <c r="B44" s="37" t="s">
        <v>93</v>
      </c>
      <c r="C44" s="37">
        <v>2022</v>
      </c>
      <c r="D44" s="37" t="s">
        <v>124</v>
      </c>
      <c r="E44" s="37" t="s">
        <v>123</v>
      </c>
      <c r="F44" s="37" t="s">
        <v>123</v>
      </c>
      <c r="G44" s="37" t="s">
        <v>124</v>
      </c>
      <c r="H44" s="37" t="s">
        <v>124</v>
      </c>
      <c r="I44" s="37" t="s">
        <v>164</v>
      </c>
    </row>
    <row r="45" spans="1:9">
      <c r="A45" s="37" t="s">
        <v>94</v>
      </c>
      <c r="B45" s="37" t="s">
        <v>95</v>
      </c>
      <c r="C45" s="37">
        <v>2022</v>
      </c>
      <c r="D45" s="37" t="s">
        <v>124</v>
      </c>
      <c r="E45" s="37" t="s">
        <v>123</v>
      </c>
      <c r="F45" s="37" t="s">
        <v>123</v>
      </c>
      <c r="G45" s="37" t="s">
        <v>123</v>
      </c>
      <c r="H45" s="37" t="s">
        <v>123</v>
      </c>
      <c r="I45" s="37"/>
    </row>
    <row r="46" spans="1:9">
      <c r="A46" s="37" t="s">
        <v>96</v>
      </c>
      <c r="B46" s="37" t="s">
        <v>97</v>
      </c>
      <c r="C46" s="37">
        <v>2022</v>
      </c>
      <c r="D46" s="37" t="s">
        <v>124</v>
      </c>
      <c r="E46" s="37" t="s">
        <v>123</v>
      </c>
      <c r="F46" s="37" t="s">
        <v>123</v>
      </c>
      <c r="G46" s="37" t="s">
        <v>123</v>
      </c>
      <c r="H46" s="37" t="s">
        <v>124</v>
      </c>
      <c r="I46" s="37"/>
    </row>
    <row r="47" spans="1:9">
      <c r="A47" s="37" t="s">
        <v>98</v>
      </c>
      <c r="B47" s="37" t="s">
        <v>99</v>
      </c>
      <c r="C47" s="37">
        <v>2022</v>
      </c>
      <c r="D47" s="37" t="s">
        <v>123</v>
      </c>
      <c r="E47" s="37" t="s">
        <v>123</v>
      </c>
      <c r="F47" s="37" t="s">
        <v>123</v>
      </c>
      <c r="G47" s="37" t="s">
        <v>123</v>
      </c>
      <c r="H47" s="37" t="s">
        <v>123</v>
      </c>
      <c r="I47" s="37" t="s">
        <v>165</v>
      </c>
    </row>
    <row r="48" spans="1:9">
      <c r="A48" s="37" t="s">
        <v>100</v>
      </c>
      <c r="B48" s="37" t="s">
        <v>101</v>
      </c>
      <c r="C48" s="37">
        <v>2022</v>
      </c>
      <c r="D48" s="37" t="s">
        <v>124</v>
      </c>
      <c r="E48" s="37" t="s">
        <v>123</v>
      </c>
      <c r="F48" s="37" t="s">
        <v>123</v>
      </c>
      <c r="G48" s="37" t="s">
        <v>123</v>
      </c>
      <c r="H48" s="37" t="s">
        <v>123</v>
      </c>
      <c r="I48" s="37"/>
    </row>
    <row r="49" spans="1:9">
      <c r="A49" s="37" t="s">
        <v>102</v>
      </c>
      <c r="B49" s="37" t="s">
        <v>103</v>
      </c>
      <c r="C49" s="37">
        <v>2022</v>
      </c>
      <c r="D49" s="37" t="s">
        <v>123</v>
      </c>
      <c r="E49" s="37" t="s">
        <v>123</v>
      </c>
      <c r="F49" s="37" t="s">
        <v>123</v>
      </c>
      <c r="G49" s="37" t="s">
        <v>123</v>
      </c>
      <c r="H49" s="37" t="s">
        <v>123</v>
      </c>
      <c r="I49" s="37" t="s">
        <v>165</v>
      </c>
    </row>
    <row r="50" spans="1:9">
      <c r="A50" s="37" t="s">
        <v>104</v>
      </c>
      <c r="B50" s="37" t="s">
        <v>105</v>
      </c>
      <c r="C50" s="37">
        <v>2022</v>
      </c>
      <c r="D50" s="37" t="s">
        <v>124</v>
      </c>
      <c r="E50" s="37" t="s">
        <v>123</v>
      </c>
      <c r="F50" s="37" t="s">
        <v>124</v>
      </c>
      <c r="G50" s="37" t="s">
        <v>123</v>
      </c>
      <c r="H50" s="37" t="s">
        <v>123</v>
      </c>
      <c r="I50" s="37"/>
    </row>
    <row r="51" spans="1:9">
      <c r="A51" s="37" t="s">
        <v>106</v>
      </c>
      <c r="B51" s="37" t="s">
        <v>107</v>
      </c>
      <c r="C51" s="37">
        <v>2022</v>
      </c>
      <c r="D51" s="37" t="s">
        <v>123</v>
      </c>
      <c r="E51" s="37" t="s">
        <v>124</v>
      </c>
      <c r="F51" s="37" t="s">
        <v>123</v>
      </c>
      <c r="G51" s="37" t="s">
        <v>124</v>
      </c>
      <c r="H51" s="37" t="s">
        <v>123</v>
      </c>
      <c r="I51" s="37" t="s">
        <v>166</v>
      </c>
    </row>
    <row r="52" spans="1:9">
      <c r="A52" s="37" t="s">
        <v>108</v>
      </c>
      <c r="B52" s="37" t="s">
        <v>109</v>
      </c>
      <c r="C52" s="37">
        <v>2022</v>
      </c>
      <c r="D52" s="37" t="s">
        <v>124</v>
      </c>
      <c r="E52" s="37" t="s">
        <v>123</v>
      </c>
      <c r="F52" s="37" t="s">
        <v>123</v>
      </c>
      <c r="G52" s="37" t="s">
        <v>124</v>
      </c>
      <c r="H52" s="37" t="s">
        <v>124</v>
      </c>
      <c r="I52" s="37" t="s">
        <v>167</v>
      </c>
    </row>
    <row r="53" spans="1:9">
      <c r="A53" s="37" t="s">
        <v>110</v>
      </c>
      <c r="B53" s="37" t="s">
        <v>111</v>
      </c>
      <c r="C53" s="37">
        <v>2022</v>
      </c>
      <c r="D53" s="37" t="s">
        <v>124</v>
      </c>
      <c r="E53" s="37" t="s">
        <v>123</v>
      </c>
      <c r="F53" s="37" t="s">
        <v>123</v>
      </c>
      <c r="G53" s="37" t="s">
        <v>123</v>
      </c>
      <c r="H53" s="37" t="s">
        <v>123</v>
      </c>
      <c r="I53" s="37"/>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D92EB4-6AF6-440E-A443-77B6847798AA}">
  <dimension ref="A1:AV55"/>
  <sheetViews>
    <sheetView topLeftCell="A33" zoomScale="70" zoomScaleNormal="70" workbookViewId="0">
      <pane xSplit="2" topLeftCell="K33" activePane="topRight" state="frozen"/>
      <selection pane="topRight" activeCell="Q46" sqref="Q46"/>
      <selection activeCell="A19" sqref="A19"/>
    </sheetView>
  </sheetViews>
  <sheetFormatPr defaultColWidth="7" defaultRowHeight="14.45"/>
  <cols>
    <col min="1" max="1" width="6.85546875" bestFit="1" customWidth="1"/>
    <col min="2" max="2" width="20" style="4" bestFit="1" customWidth="1"/>
    <col min="3" max="3" width="12.28515625" style="4" bestFit="1" customWidth="1"/>
    <col min="4" max="4" width="10.85546875" style="4" bestFit="1" customWidth="1"/>
    <col min="5" max="6" width="10.140625" style="4" bestFit="1" customWidth="1"/>
    <col min="7" max="7" width="4.28515625" style="4" bestFit="1" customWidth="1"/>
    <col min="8" max="8" width="5" style="4" bestFit="1" customWidth="1"/>
    <col min="9" max="9" width="5.140625" style="4" bestFit="1" customWidth="1"/>
    <col min="10" max="10" width="4.85546875" style="4" bestFit="1" customWidth="1"/>
    <col min="11" max="11" width="9" style="4" bestFit="1" customWidth="1"/>
    <col min="12" max="12" width="4.85546875" style="4" bestFit="1" customWidth="1"/>
    <col min="13" max="13" width="5.42578125" style="4" bestFit="1" customWidth="1"/>
    <col min="14" max="14" width="8.42578125" style="4" bestFit="1" customWidth="1"/>
    <col min="15" max="15" width="8.28515625" style="4" bestFit="1" customWidth="1"/>
    <col min="16" max="16" width="5.42578125" style="4" bestFit="1" customWidth="1"/>
    <col min="17" max="17" width="5.5703125" style="4" bestFit="1" customWidth="1"/>
    <col min="18" max="18" width="5.28515625" style="51" bestFit="1" customWidth="1"/>
    <col min="19" max="19" width="8.28515625" style="51" bestFit="1" customWidth="1"/>
    <col min="20" max="20" width="7.28515625" style="4" bestFit="1" customWidth="1"/>
    <col min="21" max="21" width="6.42578125" style="4" bestFit="1" customWidth="1"/>
    <col min="22" max="22" width="7.42578125" style="4" bestFit="1" customWidth="1"/>
    <col min="23" max="23" width="10.28515625" style="4" bestFit="1" customWidth="1"/>
    <col min="24" max="24" width="6.42578125" style="4" bestFit="1" customWidth="1"/>
    <col min="25" max="25" width="5" style="4" bestFit="1" customWidth="1"/>
    <col min="26" max="26" width="5.42578125" style="4" bestFit="1" customWidth="1"/>
    <col min="27" max="27" width="8.85546875" style="4" bestFit="1" customWidth="1"/>
    <col min="28" max="28" width="5.5703125" style="4" bestFit="1" customWidth="1"/>
    <col min="29" max="29" width="5.85546875" style="4" bestFit="1" customWidth="1"/>
    <col min="30" max="30" width="7.140625" style="4" bestFit="1" customWidth="1"/>
    <col min="31" max="31" width="5.5703125" style="4" bestFit="1" customWidth="1"/>
    <col min="32" max="32" width="10.7109375" style="4" bestFit="1" customWidth="1"/>
    <col min="33" max="33" width="9.140625" style="4" bestFit="1" customWidth="1"/>
    <col min="34" max="34" width="9.28515625" style="4" bestFit="1" customWidth="1"/>
    <col min="35" max="16384" width="7" style="4"/>
  </cols>
  <sheetData>
    <row r="1" spans="1:48" s="2" customFormat="1" ht="48">
      <c r="A1" s="34" t="s">
        <v>0</v>
      </c>
      <c r="B1" s="21" t="s">
        <v>1</v>
      </c>
      <c r="C1" s="3" t="s">
        <v>143</v>
      </c>
      <c r="D1" s="3" t="s">
        <v>119</v>
      </c>
      <c r="E1" s="3" t="s">
        <v>168</v>
      </c>
      <c r="F1" s="3" t="s">
        <v>169</v>
      </c>
      <c r="G1" s="3" t="s">
        <v>170</v>
      </c>
      <c r="H1" s="10" t="s">
        <v>171</v>
      </c>
      <c r="I1" s="10" t="s">
        <v>172</v>
      </c>
      <c r="J1" s="10" t="s">
        <v>173</v>
      </c>
      <c r="K1" s="10" t="s">
        <v>174</v>
      </c>
      <c r="L1" s="10" t="s">
        <v>175</v>
      </c>
      <c r="M1" s="10" t="s">
        <v>176</v>
      </c>
      <c r="N1" s="10" t="s">
        <v>138</v>
      </c>
      <c r="O1" s="12" t="s">
        <v>177</v>
      </c>
      <c r="P1" s="13" t="s">
        <v>178</v>
      </c>
      <c r="Q1" s="13" t="s">
        <v>179</v>
      </c>
      <c r="R1" s="13" t="s">
        <v>180</v>
      </c>
      <c r="S1" s="52" t="s">
        <v>181</v>
      </c>
      <c r="T1" s="13" t="s">
        <v>182</v>
      </c>
      <c r="U1" s="13" t="s">
        <v>183</v>
      </c>
      <c r="V1" s="13" t="s">
        <v>184</v>
      </c>
      <c r="W1" s="15" t="s">
        <v>185</v>
      </c>
      <c r="X1" s="16" t="s">
        <v>186</v>
      </c>
      <c r="Y1" s="16" t="s">
        <v>187</v>
      </c>
      <c r="Z1" s="16" t="s">
        <v>188</v>
      </c>
      <c r="AA1" s="16" t="s">
        <v>189</v>
      </c>
      <c r="AB1" s="16" t="s">
        <v>190</v>
      </c>
      <c r="AC1" s="16" t="s">
        <v>191</v>
      </c>
      <c r="AD1" s="16" t="s">
        <v>192</v>
      </c>
      <c r="AE1" s="16" t="s">
        <v>193</v>
      </c>
      <c r="AF1" s="17" t="s">
        <v>194</v>
      </c>
      <c r="AG1" s="16" t="s">
        <v>195</v>
      </c>
      <c r="AH1" s="19" t="s">
        <v>196</v>
      </c>
      <c r="AI1" s="34" t="s">
        <v>197</v>
      </c>
      <c r="AJ1" s="34" t="s">
        <v>198</v>
      </c>
      <c r="AK1" s="34" t="s">
        <v>199</v>
      </c>
      <c r="AL1" s="34" t="s">
        <v>200</v>
      </c>
      <c r="AM1" s="34" t="s">
        <v>201</v>
      </c>
      <c r="AN1" s="34" t="s">
        <v>202</v>
      </c>
      <c r="AO1" s="34" t="s">
        <v>203</v>
      </c>
      <c r="AP1" s="34" t="s">
        <v>204</v>
      </c>
      <c r="AQ1" s="34" t="s">
        <v>205</v>
      </c>
      <c r="AR1" s="34" t="s">
        <v>206</v>
      </c>
      <c r="AS1" s="34" t="s">
        <v>207</v>
      </c>
      <c r="AT1" s="34" t="s">
        <v>208</v>
      </c>
      <c r="AU1" s="34" t="s">
        <v>209</v>
      </c>
      <c r="AV1" s="34" t="s">
        <v>210</v>
      </c>
    </row>
    <row r="2" spans="1:48" ht="12">
      <c r="A2" s="36" t="s">
        <v>3</v>
      </c>
      <c r="B2" s="4" t="s">
        <v>4</v>
      </c>
      <c r="C2" s="5" t="s">
        <v>5</v>
      </c>
      <c r="D2" s="5">
        <v>2020</v>
      </c>
      <c r="E2" s="6">
        <v>4</v>
      </c>
      <c r="F2" s="7">
        <v>1</v>
      </c>
      <c r="G2" s="8">
        <f>F2/E2</f>
        <v>0.25</v>
      </c>
      <c r="H2" s="11">
        <v>1</v>
      </c>
      <c r="I2" s="11">
        <v>1</v>
      </c>
      <c r="J2" s="11"/>
      <c r="K2" s="54"/>
      <c r="L2" s="11">
        <v>1</v>
      </c>
      <c r="M2" s="11"/>
      <c r="N2" s="54"/>
      <c r="O2" s="55">
        <f t="shared" ref="O2:O53" si="0">COUNTA($H2:$N2)</f>
        <v>3</v>
      </c>
      <c r="P2" s="14"/>
      <c r="Q2" s="14"/>
      <c r="R2" s="14"/>
      <c r="S2" s="53">
        <v>1</v>
      </c>
      <c r="T2" s="14"/>
      <c r="U2" s="14"/>
      <c r="V2" s="56"/>
      <c r="W2" s="57">
        <f t="shared" ref="W2:W53" si="1">COUNTA($P2:$R2)+COUNTA($T2:$V2)</f>
        <v>0</v>
      </c>
      <c r="X2" s="58"/>
      <c r="Y2" s="18"/>
      <c r="Z2" s="18"/>
      <c r="AA2" s="18"/>
      <c r="AB2" s="18"/>
      <c r="AC2" s="18"/>
      <c r="AD2" s="18"/>
      <c r="AE2" s="58"/>
      <c r="AF2" s="18"/>
      <c r="AG2" s="58"/>
      <c r="AH2" s="59">
        <f t="shared" ref="AH2:AH21" si="2">COUNTA($X2:$AG2)</f>
        <v>0</v>
      </c>
      <c r="AI2" s="60">
        <v>1</v>
      </c>
      <c r="AJ2" s="60"/>
      <c r="AK2" s="60"/>
      <c r="AL2" s="60">
        <v>1</v>
      </c>
      <c r="AM2" s="60"/>
      <c r="AN2" s="60"/>
      <c r="AO2" s="60"/>
      <c r="AP2" s="60"/>
      <c r="AQ2" s="60"/>
      <c r="AR2" s="60"/>
      <c r="AS2" s="60"/>
      <c r="AT2" s="60"/>
      <c r="AU2" s="60"/>
      <c r="AV2" s="60"/>
    </row>
    <row r="3" spans="1:48" ht="12">
      <c r="A3" s="36" t="s">
        <v>6</v>
      </c>
      <c r="B3" s="4" t="s">
        <v>7</v>
      </c>
      <c r="C3" s="5" t="s">
        <v>8</v>
      </c>
      <c r="D3" s="5">
        <v>2020</v>
      </c>
      <c r="E3" s="6">
        <v>8</v>
      </c>
      <c r="F3" s="7">
        <v>2</v>
      </c>
      <c r="G3" s="8">
        <f t="shared" ref="G3:G53" si="3">F3/E3</f>
        <v>0.25</v>
      </c>
      <c r="H3" s="11"/>
      <c r="I3" s="11"/>
      <c r="J3" s="11"/>
      <c r="K3" s="54"/>
      <c r="L3" s="11">
        <v>1</v>
      </c>
      <c r="M3" s="11"/>
      <c r="N3" s="54"/>
      <c r="O3" s="55">
        <f t="shared" si="0"/>
        <v>1</v>
      </c>
      <c r="P3" s="14"/>
      <c r="Q3" s="14"/>
      <c r="R3" s="14">
        <v>1</v>
      </c>
      <c r="S3" s="53">
        <v>1</v>
      </c>
      <c r="T3" s="14"/>
      <c r="U3" s="14"/>
      <c r="V3" s="56"/>
      <c r="W3" s="57">
        <f t="shared" si="1"/>
        <v>1</v>
      </c>
      <c r="X3" s="58"/>
      <c r="Y3" s="18"/>
      <c r="Z3" s="18"/>
      <c r="AA3" s="18"/>
      <c r="AB3" s="18"/>
      <c r="AC3" s="18"/>
      <c r="AD3" s="18"/>
      <c r="AE3" s="58"/>
      <c r="AF3" s="18"/>
      <c r="AG3" s="58"/>
      <c r="AH3" s="59">
        <f t="shared" si="2"/>
        <v>0</v>
      </c>
      <c r="AI3" s="60">
        <v>1</v>
      </c>
      <c r="AJ3" s="60"/>
      <c r="AK3" s="60"/>
      <c r="AL3" s="60">
        <v>1</v>
      </c>
      <c r="AM3" s="60"/>
      <c r="AN3" s="60"/>
      <c r="AO3" s="60"/>
      <c r="AP3" s="60"/>
      <c r="AQ3" s="60"/>
      <c r="AR3" s="60"/>
      <c r="AS3" s="60"/>
      <c r="AT3" s="60"/>
      <c r="AU3" s="60"/>
      <c r="AV3" s="60"/>
    </row>
    <row r="4" spans="1:48" ht="12">
      <c r="A4" s="36" t="s">
        <v>9</v>
      </c>
      <c r="B4" s="4" t="s">
        <v>10</v>
      </c>
      <c r="C4" s="5" t="s">
        <v>151</v>
      </c>
      <c r="D4" s="5">
        <v>2021</v>
      </c>
      <c r="E4" s="6">
        <v>4</v>
      </c>
      <c r="F4" s="7">
        <v>2</v>
      </c>
      <c r="G4" s="8">
        <f t="shared" si="3"/>
        <v>0.5</v>
      </c>
      <c r="H4" s="11">
        <v>1</v>
      </c>
      <c r="I4" s="11">
        <v>1</v>
      </c>
      <c r="J4" s="11">
        <v>1</v>
      </c>
      <c r="K4" s="54"/>
      <c r="L4" s="11">
        <v>1</v>
      </c>
      <c r="M4" s="11">
        <v>1</v>
      </c>
      <c r="N4" s="54"/>
      <c r="O4" s="55">
        <f t="shared" si="0"/>
        <v>5</v>
      </c>
      <c r="P4" s="14"/>
      <c r="Q4" s="14"/>
      <c r="R4" s="14"/>
      <c r="S4" s="53">
        <v>1</v>
      </c>
      <c r="T4" s="14"/>
      <c r="U4" s="14"/>
      <c r="V4" s="56"/>
      <c r="W4" s="57">
        <f t="shared" si="1"/>
        <v>0</v>
      </c>
      <c r="X4" s="58"/>
      <c r="Y4" s="18"/>
      <c r="Z4" s="18"/>
      <c r="AA4" s="18"/>
      <c r="AB4" s="18"/>
      <c r="AC4" s="18"/>
      <c r="AD4" s="18"/>
      <c r="AE4" s="58"/>
      <c r="AF4" s="18">
        <v>1</v>
      </c>
      <c r="AG4" s="58"/>
      <c r="AH4" s="59">
        <f t="shared" si="2"/>
        <v>1</v>
      </c>
      <c r="AI4" s="60"/>
      <c r="AJ4" s="60"/>
      <c r="AK4" s="60"/>
      <c r="AL4" s="60">
        <v>1</v>
      </c>
      <c r="AM4" s="60"/>
      <c r="AN4" s="60"/>
      <c r="AO4" s="60"/>
      <c r="AP4" s="60"/>
      <c r="AQ4" s="60"/>
      <c r="AR4" s="60"/>
      <c r="AS4" s="60"/>
      <c r="AT4" s="60"/>
      <c r="AU4" s="60"/>
      <c r="AV4" s="60"/>
    </row>
    <row r="5" spans="1:48" ht="12">
      <c r="A5" s="36" t="s">
        <v>12</v>
      </c>
      <c r="B5" s="4" t="s">
        <v>4</v>
      </c>
      <c r="C5" s="5" t="s">
        <v>13</v>
      </c>
      <c r="D5" s="5">
        <v>2020</v>
      </c>
      <c r="E5" s="6">
        <v>13</v>
      </c>
      <c r="F5" s="7">
        <v>4</v>
      </c>
      <c r="G5" s="8">
        <f t="shared" si="3"/>
        <v>0.30769230769230771</v>
      </c>
      <c r="H5" s="11"/>
      <c r="I5" s="11"/>
      <c r="J5" s="11"/>
      <c r="K5" s="54"/>
      <c r="L5" s="11">
        <v>1</v>
      </c>
      <c r="M5" s="11">
        <v>1</v>
      </c>
      <c r="N5" s="54"/>
      <c r="O5" s="55">
        <f t="shared" si="0"/>
        <v>2</v>
      </c>
      <c r="P5" s="14"/>
      <c r="Q5" s="14"/>
      <c r="R5" s="14"/>
      <c r="S5" s="53">
        <v>1</v>
      </c>
      <c r="T5" s="14"/>
      <c r="U5" s="14"/>
      <c r="V5" s="56"/>
      <c r="W5" s="57">
        <f t="shared" si="1"/>
        <v>0</v>
      </c>
      <c r="X5" s="58"/>
      <c r="Y5" s="18"/>
      <c r="Z5" s="18"/>
      <c r="AA5" s="18"/>
      <c r="AB5" s="18"/>
      <c r="AC5" s="18"/>
      <c r="AD5" s="18"/>
      <c r="AE5" s="58"/>
      <c r="AF5" s="18"/>
      <c r="AG5" s="58"/>
      <c r="AH5" s="59">
        <f t="shared" si="2"/>
        <v>0</v>
      </c>
      <c r="AI5" s="60"/>
      <c r="AJ5" s="60"/>
      <c r="AK5" s="60"/>
      <c r="AL5" s="60"/>
      <c r="AM5" s="60"/>
      <c r="AN5" s="60"/>
      <c r="AO5" s="60"/>
      <c r="AP5" s="60"/>
      <c r="AQ5" s="60"/>
      <c r="AR5" s="60"/>
      <c r="AS5" s="60"/>
      <c r="AT5" s="60"/>
      <c r="AU5" s="60"/>
      <c r="AV5" s="60"/>
    </row>
    <row r="6" spans="1:48" ht="12">
      <c r="A6" s="36" t="s">
        <v>14</v>
      </c>
      <c r="B6" s="4" t="s">
        <v>15</v>
      </c>
      <c r="C6" s="5" t="s">
        <v>16</v>
      </c>
      <c r="D6" s="5">
        <v>2020</v>
      </c>
      <c r="E6" s="6">
        <v>12</v>
      </c>
      <c r="F6" s="7">
        <v>1</v>
      </c>
      <c r="G6" s="8">
        <f t="shared" si="3"/>
        <v>8.3333333333333329E-2</v>
      </c>
      <c r="H6" s="11"/>
      <c r="I6" s="11"/>
      <c r="J6" s="11"/>
      <c r="K6" s="54"/>
      <c r="L6" s="11"/>
      <c r="M6" s="11"/>
      <c r="N6" s="54"/>
      <c r="O6" s="55">
        <f t="shared" si="0"/>
        <v>0</v>
      </c>
      <c r="P6" s="14"/>
      <c r="Q6" s="14"/>
      <c r="R6" s="14"/>
      <c r="S6" s="53"/>
      <c r="T6" s="14"/>
      <c r="U6" s="14"/>
      <c r="V6" s="56"/>
      <c r="W6" s="57">
        <f t="shared" si="1"/>
        <v>0</v>
      </c>
      <c r="X6" s="58"/>
      <c r="Y6" s="18"/>
      <c r="Z6" s="18"/>
      <c r="AA6" s="18"/>
      <c r="AB6" s="18"/>
      <c r="AC6" s="18"/>
      <c r="AD6" s="18"/>
      <c r="AE6" s="58"/>
      <c r="AF6" s="18"/>
      <c r="AG6" s="58"/>
      <c r="AH6" s="59">
        <f t="shared" si="2"/>
        <v>0</v>
      </c>
      <c r="AI6" s="60">
        <v>1</v>
      </c>
      <c r="AJ6" s="60"/>
      <c r="AK6" s="60"/>
      <c r="AL6" s="60"/>
      <c r="AM6" s="60"/>
      <c r="AN6" s="60"/>
      <c r="AO6" s="60"/>
      <c r="AP6" s="60"/>
      <c r="AQ6" s="60"/>
      <c r="AR6" s="60"/>
      <c r="AS6" s="60"/>
      <c r="AT6" s="60"/>
      <c r="AU6" s="60"/>
      <c r="AV6" s="60"/>
    </row>
    <row r="7" spans="1:48" ht="12">
      <c r="A7" s="36" t="s">
        <v>17</v>
      </c>
      <c r="B7" s="4" t="s">
        <v>4</v>
      </c>
      <c r="C7" s="5" t="s">
        <v>18</v>
      </c>
      <c r="D7" s="5">
        <v>2021</v>
      </c>
      <c r="E7" s="6">
        <v>4</v>
      </c>
      <c r="F7" s="7">
        <v>1</v>
      </c>
      <c r="G7" s="8">
        <f t="shared" si="3"/>
        <v>0.25</v>
      </c>
      <c r="H7" s="11"/>
      <c r="I7" s="11"/>
      <c r="J7" s="11"/>
      <c r="K7" s="54"/>
      <c r="L7" s="11">
        <v>1</v>
      </c>
      <c r="M7" s="11">
        <v>1</v>
      </c>
      <c r="N7" s="54"/>
      <c r="O7" s="55">
        <f t="shared" si="0"/>
        <v>2</v>
      </c>
      <c r="P7" s="14"/>
      <c r="Q7" s="14"/>
      <c r="R7" s="14"/>
      <c r="S7" s="53">
        <v>1</v>
      </c>
      <c r="T7" s="14"/>
      <c r="U7" s="14"/>
      <c r="V7" s="56"/>
      <c r="W7" s="57">
        <f t="shared" si="1"/>
        <v>0</v>
      </c>
      <c r="X7" s="58"/>
      <c r="Y7" s="18"/>
      <c r="Z7" s="18"/>
      <c r="AA7" s="18"/>
      <c r="AB7" s="18"/>
      <c r="AC7" s="18"/>
      <c r="AD7" s="18"/>
      <c r="AE7" s="58"/>
      <c r="AF7" s="18"/>
      <c r="AG7" s="58"/>
      <c r="AH7" s="59">
        <f t="shared" si="2"/>
        <v>0</v>
      </c>
      <c r="AI7" s="60"/>
      <c r="AJ7" s="60"/>
      <c r="AK7" s="60"/>
      <c r="AL7" s="60"/>
      <c r="AM7" s="60"/>
      <c r="AN7" s="60"/>
      <c r="AO7" s="60"/>
      <c r="AP7" s="60"/>
      <c r="AQ7" s="60"/>
      <c r="AR7" s="60"/>
      <c r="AS7" s="60"/>
      <c r="AT7" s="60"/>
      <c r="AU7" s="60"/>
      <c r="AV7" s="60"/>
    </row>
    <row r="8" spans="1:48" ht="12">
      <c r="A8" s="36" t="s">
        <v>19</v>
      </c>
      <c r="B8" s="4" t="s">
        <v>4</v>
      </c>
      <c r="C8" s="5" t="s">
        <v>20</v>
      </c>
      <c r="D8" s="5">
        <v>2021</v>
      </c>
      <c r="E8" s="6">
        <v>4</v>
      </c>
      <c r="F8" s="7">
        <v>2</v>
      </c>
      <c r="G8" s="8">
        <f t="shared" si="3"/>
        <v>0.5</v>
      </c>
      <c r="H8" s="11"/>
      <c r="I8" s="11"/>
      <c r="J8" s="11"/>
      <c r="K8" s="54"/>
      <c r="L8" s="11">
        <v>1</v>
      </c>
      <c r="M8" s="11"/>
      <c r="N8" s="54"/>
      <c r="O8" s="55">
        <f t="shared" si="0"/>
        <v>1</v>
      </c>
      <c r="P8" s="14"/>
      <c r="Q8" s="14"/>
      <c r="R8" s="14"/>
      <c r="S8" s="53">
        <v>1</v>
      </c>
      <c r="T8" s="14"/>
      <c r="U8" s="14"/>
      <c r="V8" s="56"/>
      <c r="W8" s="57">
        <f t="shared" si="1"/>
        <v>0</v>
      </c>
      <c r="X8" s="58"/>
      <c r="Y8" s="18"/>
      <c r="Z8" s="18"/>
      <c r="AA8" s="18"/>
      <c r="AB8" s="18"/>
      <c r="AC8" s="18"/>
      <c r="AD8" s="18"/>
      <c r="AE8" s="58"/>
      <c r="AF8" s="18"/>
      <c r="AG8" s="58"/>
      <c r="AH8" s="59">
        <f t="shared" si="2"/>
        <v>0</v>
      </c>
      <c r="AI8" s="60"/>
      <c r="AJ8" s="60"/>
      <c r="AK8" s="60"/>
      <c r="AL8" s="60"/>
      <c r="AM8" s="60"/>
      <c r="AN8" s="60"/>
      <c r="AO8" s="60"/>
      <c r="AP8" s="60"/>
      <c r="AQ8" s="60"/>
      <c r="AR8" s="60"/>
      <c r="AS8" s="60"/>
      <c r="AT8" s="60"/>
      <c r="AU8" s="60"/>
      <c r="AV8" s="60"/>
    </row>
    <row r="9" spans="1:48" ht="12">
      <c r="A9" s="36" t="s">
        <v>21</v>
      </c>
      <c r="B9" s="4" t="s">
        <v>4</v>
      </c>
      <c r="C9" s="5" t="s">
        <v>22</v>
      </c>
      <c r="D9" s="5">
        <v>2021</v>
      </c>
      <c r="E9" s="6">
        <v>4</v>
      </c>
      <c r="F9" s="7">
        <v>2</v>
      </c>
      <c r="G9" s="8">
        <f t="shared" si="3"/>
        <v>0.5</v>
      </c>
      <c r="H9" s="11"/>
      <c r="I9" s="11"/>
      <c r="J9" s="11">
        <v>1</v>
      </c>
      <c r="K9" s="54"/>
      <c r="L9" s="11">
        <v>1</v>
      </c>
      <c r="M9" s="11">
        <v>1</v>
      </c>
      <c r="N9" s="54"/>
      <c r="O9" s="55">
        <f t="shared" si="0"/>
        <v>3</v>
      </c>
      <c r="P9" s="14"/>
      <c r="Q9" s="14"/>
      <c r="R9" s="14"/>
      <c r="S9" s="53">
        <v>1</v>
      </c>
      <c r="T9" s="14"/>
      <c r="U9" s="14"/>
      <c r="V9" s="56"/>
      <c r="W9" s="57">
        <f t="shared" si="1"/>
        <v>0</v>
      </c>
      <c r="X9" s="58"/>
      <c r="Y9" s="18"/>
      <c r="Z9" s="18"/>
      <c r="AA9" s="18"/>
      <c r="AB9" s="18"/>
      <c r="AC9" s="18"/>
      <c r="AD9" s="18"/>
      <c r="AE9" s="58"/>
      <c r="AF9" s="18"/>
      <c r="AG9" s="58"/>
      <c r="AH9" s="59">
        <f t="shared" si="2"/>
        <v>0</v>
      </c>
      <c r="AI9" s="60">
        <v>1</v>
      </c>
      <c r="AJ9" s="60"/>
      <c r="AK9" s="60"/>
      <c r="AL9" s="60"/>
      <c r="AM9" s="60"/>
      <c r="AN9" s="60"/>
      <c r="AO9" s="60"/>
      <c r="AP9" s="60"/>
      <c r="AQ9" s="60"/>
      <c r="AR9" s="60"/>
      <c r="AS9" s="60"/>
      <c r="AT9" s="60"/>
      <c r="AU9" s="60"/>
      <c r="AV9" s="60"/>
    </row>
    <row r="10" spans="1:48" ht="12">
      <c r="A10" s="36" t="s">
        <v>23</v>
      </c>
      <c r="B10" s="4" t="s">
        <v>4</v>
      </c>
      <c r="C10" s="5" t="s">
        <v>24</v>
      </c>
      <c r="D10" s="5">
        <v>2021</v>
      </c>
      <c r="E10" s="6">
        <v>4</v>
      </c>
      <c r="F10" s="7">
        <v>2</v>
      </c>
      <c r="G10" s="8">
        <f t="shared" si="3"/>
        <v>0.5</v>
      </c>
      <c r="H10" s="11"/>
      <c r="I10" s="11"/>
      <c r="J10" s="11"/>
      <c r="K10" s="54"/>
      <c r="L10" s="11"/>
      <c r="M10" s="11"/>
      <c r="N10" s="54"/>
      <c r="O10" s="55">
        <f t="shared" si="0"/>
        <v>0</v>
      </c>
      <c r="P10" s="14"/>
      <c r="Q10" s="14"/>
      <c r="R10" s="14"/>
      <c r="S10" s="53"/>
      <c r="T10" s="14"/>
      <c r="U10" s="14"/>
      <c r="V10" s="56"/>
      <c r="W10" s="57">
        <f t="shared" si="1"/>
        <v>0</v>
      </c>
      <c r="X10" s="58"/>
      <c r="Y10" s="18"/>
      <c r="Z10" s="18"/>
      <c r="AA10" s="18"/>
      <c r="AB10" s="18"/>
      <c r="AC10" s="18"/>
      <c r="AD10" s="18"/>
      <c r="AE10" s="58"/>
      <c r="AF10" s="18"/>
      <c r="AG10" s="58"/>
      <c r="AH10" s="59">
        <f t="shared" si="2"/>
        <v>0</v>
      </c>
      <c r="AI10" s="60">
        <v>2</v>
      </c>
      <c r="AJ10" s="60"/>
      <c r="AK10" s="60"/>
      <c r="AL10" s="60">
        <v>1</v>
      </c>
      <c r="AM10" s="60"/>
      <c r="AN10" s="60"/>
      <c r="AO10" s="60"/>
      <c r="AP10" s="60"/>
      <c r="AQ10" s="60"/>
      <c r="AR10" s="60"/>
      <c r="AS10" s="60"/>
      <c r="AT10" s="60"/>
      <c r="AU10" s="60"/>
      <c r="AV10" s="60"/>
    </row>
    <row r="11" spans="1:48" ht="12">
      <c r="A11" s="36" t="s">
        <v>25</v>
      </c>
      <c r="B11" s="4" t="s">
        <v>4</v>
      </c>
      <c r="C11" s="5" t="s">
        <v>26</v>
      </c>
      <c r="D11" s="5">
        <v>2020</v>
      </c>
      <c r="E11" s="6">
        <v>5</v>
      </c>
      <c r="F11" s="7">
        <v>2</v>
      </c>
      <c r="G11" s="8">
        <f t="shared" si="3"/>
        <v>0.4</v>
      </c>
      <c r="H11" s="11"/>
      <c r="I11" s="11"/>
      <c r="J11" s="11"/>
      <c r="K11" s="54"/>
      <c r="L11" s="11">
        <v>1</v>
      </c>
      <c r="M11" s="11"/>
      <c r="N11" s="54"/>
      <c r="O11" s="55">
        <f t="shared" si="0"/>
        <v>1</v>
      </c>
      <c r="P11" s="14"/>
      <c r="Q11" s="14"/>
      <c r="R11" s="14"/>
      <c r="S11" s="53">
        <v>1</v>
      </c>
      <c r="T11" s="14"/>
      <c r="U11" s="14"/>
      <c r="V11" s="56"/>
      <c r="W11" s="57">
        <f t="shared" si="1"/>
        <v>0</v>
      </c>
      <c r="X11" s="58"/>
      <c r="Y11" s="18"/>
      <c r="Z11" s="18"/>
      <c r="AA11" s="18"/>
      <c r="AB11" s="18"/>
      <c r="AC11" s="18"/>
      <c r="AD11" s="18"/>
      <c r="AE11" s="58"/>
      <c r="AF11" s="18"/>
      <c r="AG11" s="58"/>
      <c r="AH11" s="59">
        <f t="shared" si="2"/>
        <v>0</v>
      </c>
      <c r="AI11" s="60"/>
      <c r="AJ11" s="60"/>
      <c r="AK11" s="60"/>
      <c r="AL11" s="60">
        <v>1</v>
      </c>
      <c r="AM11" s="60"/>
      <c r="AN11" s="60"/>
      <c r="AO11" s="60"/>
      <c r="AP11" s="60"/>
      <c r="AQ11" s="60"/>
      <c r="AR11" s="60"/>
      <c r="AS11" s="60"/>
      <c r="AT11" s="60"/>
      <c r="AU11" s="60"/>
      <c r="AV11" s="60"/>
    </row>
    <row r="12" spans="1:48" ht="12">
      <c r="A12" s="36" t="s">
        <v>27</v>
      </c>
      <c r="B12" s="4" t="s">
        <v>10</v>
      </c>
      <c r="C12" s="5" t="s">
        <v>28</v>
      </c>
      <c r="D12" s="5">
        <v>2021</v>
      </c>
      <c r="E12" s="6">
        <v>4</v>
      </c>
      <c r="F12" s="7">
        <v>1</v>
      </c>
      <c r="G12" s="8">
        <f t="shared" si="3"/>
        <v>0.25</v>
      </c>
      <c r="H12" s="11"/>
      <c r="I12" s="11"/>
      <c r="J12" s="11"/>
      <c r="K12" s="54"/>
      <c r="L12" s="11">
        <v>1</v>
      </c>
      <c r="M12" s="11">
        <v>1</v>
      </c>
      <c r="N12" s="54"/>
      <c r="O12" s="55">
        <f t="shared" si="0"/>
        <v>2</v>
      </c>
      <c r="P12" s="14"/>
      <c r="Q12" s="14"/>
      <c r="R12" s="14"/>
      <c r="S12" s="53">
        <v>1</v>
      </c>
      <c r="T12" s="14"/>
      <c r="U12" s="14"/>
      <c r="V12" s="56"/>
      <c r="W12" s="57">
        <f t="shared" si="1"/>
        <v>0</v>
      </c>
      <c r="X12" s="58"/>
      <c r="Y12" s="18"/>
      <c r="Z12" s="18"/>
      <c r="AA12" s="18"/>
      <c r="AB12" s="18"/>
      <c r="AC12" s="18"/>
      <c r="AD12" s="18"/>
      <c r="AE12" s="58"/>
      <c r="AF12" s="18"/>
      <c r="AG12" s="58"/>
      <c r="AH12" s="59">
        <f t="shared" si="2"/>
        <v>0</v>
      </c>
      <c r="AI12" s="60"/>
      <c r="AJ12" s="60"/>
      <c r="AK12" s="60"/>
      <c r="AL12" s="60">
        <v>1</v>
      </c>
      <c r="AM12" s="60"/>
      <c r="AN12" s="60"/>
      <c r="AO12" s="60"/>
      <c r="AP12" s="60"/>
      <c r="AQ12" s="60"/>
      <c r="AR12" s="60"/>
      <c r="AS12" s="60"/>
      <c r="AT12" s="60"/>
      <c r="AU12" s="60"/>
      <c r="AV12" s="60"/>
    </row>
    <row r="13" spans="1:48" ht="12">
      <c r="A13" s="36" t="s">
        <v>29</v>
      </c>
      <c r="B13" s="4" t="s">
        <v>10</v>
      </c>
      <c r="C13" s="5" t="s">
        <v>30</v>
      </c>
      <c r="D13" s="5">
        <v>2020</v>
      </c>
      <c r="E13" s="6">
        <v>5</v>
      </c>
      <c r="F13" s="7">
        <v>2</v>
      </c>
      <c r="G13" s="8">
        <f t="shared" si="3"/>
        <v>0.4</v>
      </c>
      <c r="H13" s="11">
        <v>1</v>
      </c>
      <c r="I13" s="11">
        <v>1</v>
      </c>
      <c r="J13" s="11"/>
      <c r="K13" s="54"/>
      <c r="L13" s="11">
        <v>1</v>
      </c>
      <c r="M13" s="11">
        <v>1</v>
      </c>
      <c r="N13" s="54"/>
      <c r="O13" s="55">
        <f t="shared" si="0"/>
        <v>4</v>
      </c>
      <c r="P13" s="14"/>
      <c r="Q13" s="14"/>
      <c r="R13" s="14">
        <v>1</v>
      </c>
      <c r="S13" s="53">
        <v>1</v>
      </c>
      <c r="T13" s="14"/>
      <c r="U13" s="14"/>
      <c r="V13" s="56"/>
      <c r="W13" s="57">
        <f t="shared" si="1"/>
        <v>1</v>
      </c>
      <c r="X13" s="58"/>
      <c r="Y13" s="18"/>
      <c r="Z13" s="18"/>
      <c r="AA13" s="18"/>
      <c r="AB13" s="18"/>
      <c r="AC13" s="18"/>
      <c r="AD13" s="18"/>
      <c r="AE13" s="58"/>
      <c r="AF13" s="18"/>
      <c r="AG13" s="58"/>
      <c r="AH13" s="59">
        <f t="shared" si="2"/>
        <v>0</v>
      </c>
      <c r="AI13" s="60"/>
      <c r="AJ13" s="60"/>
      <c r="AK13" s="60"/>
      <c r="AL13" s="60">
        <v>1</v>
      </c>
      <c r="AM13" s="60"/>
      <c r="AN13" s="60"/>
      <c r="AO13" s="60"/>
      <c r="AP13" s="60"/>
      <c r="AQ13" s="60"/>
      <c r="AR13" s="60"/>
      <c r="AS13" s="60"/>
      <c r="AT13" s="60"/>
      <c r="AU13" s="60"/>
      <c r="AV13" s="60"/>
    </row>
    <row r="14" spans="1:48" ht="12">
      <c r="A14" s="36" t="s">
        <v>31</v>
      </c>
      <c r="B14" s="4" t="s">
        <v>10</v>
      </c>
      <c r="C14" s="5" t="s">
        <v>32</v>
      </c>
      <c r="D14" s="5">
        <v>2021</v>
      </c>
      <c r="E14" s="6">
        <v>3</v>
      </c>
      <c r="F14" s="7">
        <v>1</v>
      </c>
      <c r="G14" s="8">
        <f t="shared" si="3"/>
        <v>0.33333333333333331</v>
      </c>
      <c r="H14" s="11"/>
      <c r="I14" s="11">
        <v>1</v>
      </c>
      <c r="J14" s="11"/>
      <c r="K14" s="54"/>
      <c r="L14" s="11"/>
      <c r="M14" s="11"/>
      <c r="N14" s="54"/>
      <c r="O14" s="55">
        <f t="shared" si="0"/>
        <v>1</v>
      </c>
      <c r="P14" s="14"/>
      <c r="Q14" s="14"/>
      <c r="R14" s="14"/>
      <c r="S14" s="53"/>
      <c r="T14" s="14"/>
      <c r="U14" s="14"/>
      <c r="V14" s="56"/>
      <c r="W14" s="57">
        <f t="shared" si="1"/>
        <v>0</v>
      </c>
      <c r="X14" s="58"/>
      <c r="Y14" s="18"/>
      <c r="Z14" s="18"/>
      <c r="AA14" s="18"/>
      <c r="AB14" s="18"/>
      <c r="AC14" s="18"/>
      <c r="AD14" s="18"/>
      <c r="AE14" s="58"/>
      <c r="AF14" s="18"/>
      <c r="AG14" s="58"/>
      <c r="AH14" s="59">
        <f t="shared" si="2"/>
        <v>0</v>
      </c>
      <c r="AI14" s="60"/>
      <c r="AJ14" s="60"/>
      <c r="AK14" s="60"/>
      <c r="AL14" s="60">
        <v>1</v>
      </c>
      <c r="AM14" s="60"/>
      <c r="AN14" s="60"/>
      <c r="AO14" s="60"/>
      <c r="AP14" s="60"/>
      <c r="AQ14" s="60"/>
      <c r="AR14" s="60"/>
      <c r="AS14" s="60"/>
      <c r="AT14" s="60"/>
      <c r="AU14" s="60"/>
      <c r="AV14" s="60"/>
    </row>
    <row r="15" spans="1:48" ht="12">
      <c r="A15" s="36" t="s">
        <v>33</v>
      </c>
      <c r="B15" s="4" t="s">
        <v>10</v>
      </c>
      <c r="C15" s="5" t="s">
        <v>34</v>
      </c>
      <c r="D15" s="5">
        <v>2020</v>
      </c>
      <c r="E15" s="6">
        <v>4</v>
      </c>
      <c r="F15" s="7">
        <v>2</v>
      </c>
      <c r="G15" s="8">
        <f t="shared" si="3"/>
        <v>0.5</v>
      </c>
      <c r="H15" s="11"/>
      <c r="I15" s="11"/>
      <c r="J15" s="11"/>
      <c r="K15" s="54"/>
      <c r="L15" s="11">
        <v>1</v>
      </c>
      <c r="M15" s="11"/>
      <c r="N15" s="54"/>
      <c r="O15" s="55">
        <f t="shared" si="0"/>
        <v>1</v>
      </c>
      <c r="P15" s="14"/>
      <c r="Q15" s="14"/>
      <c r="R15" s="14"/>
      <c r="S15" s="53">
        <v>1</v>
      </c>
      <c r="T15" s="14"/>
      <c r="U15" s="14">
        <v>1</v>
      </c>
      <c r="V15" s="56"/>
      <c r="W15" s="57">
        <f t="shared" si="1"/>
        <v>1</v>
      </c>
      <c r="X15" s="58"/>
      <c r="Y15" s="18"/>
      <c r="Z15" s="18"/>
      <c r="AA15" s="18"/>
      <c r="AB15" s="18"/>
      <c r="AC15" s="18"/>
      <c r="AD15" s="18"/>
      <c r="AE15" s="58"/>
      <c r="AF15" s="18"/>
      <c r="AG15" s="58"/>
      <c r="AH15" s="59">
        <f t="shared" si="2"/>
        <v>0</v>
      </c>
      <c r="AI15" s="60"/>
      <c r="AJ15" s="60"/>
      <c r="AK15" s="60"/>
      <c r="AL15" s="60">
        <v>1</v>
      </c>
      <c r="AM15" s="60"/>
      <c r="AN15" s="60"/>
      <c r="AO15" s="60"/>
      <c r="AP15" s="60"/>
      <c r="AQ15" s="60"/>
      <c r="AR15" s="60"/>
      <c r="AS15" s="60"/>
      <c r="AT15" s="60"/>
      <c r="AU15" s="60"/>
      <c r="AV15" s="60"/>
    </row>
    <row r="16" spans="1:48" ht="12">
      <c r="A16" s="36" t="s">
        <v>35</v>
      </c>
      <c r="B16" s="4" t="s">
        <v>36</v>
      </c>
      <c r="C16" s="5" t="s">
        <v>37</v>
      </c>
      <c r="D16" s="5">
        <v>2021</v>
      </c>
      <c r="E16" s="6">
        <v>4</v>
      </c>
      <c r="F16" s="7">
        <v>1</v>
      </c>
      <c r="G16" s="8">
        <f t="shared" si="3"/>
        <v>0.25</v>
      </c>
      <c r="H16" s="11"/>
      <c r="I16" s="11"/>
      <c r="J16" s="11"/>
      <c r="K16" s="54"/>
      <c r="L16" s="11"/>
      <c r="M16" s="11"/>
      <c r="N16" s="54"/>
      <c r="O16" s="55">
        <f t="shared" si="0"/>
        <v>0</v>
      </c>
      <c r="P16" s="14"/>
      <c r="Q16" s="14"/>
      <c r="R16" s="14"/>
      <c r="S16" s="53"/>
      <c r="T16" s="14"/>
      <c r="U16" s="14"/>
      <c r="V16" s="56"/>
      <c r="W16" s="57">
        <f t="shared" si="1"/>
        <v>0</v>
      </c>
      <c r="X16" s="58"/>
      <c r="Y16" s="18"/>
      <c r="Z16" s="18"/>
      <c r="AA16" s="18"/>
      <c r="AB16" s="18"/>
      <c r="AC16" s="18"/>
      <c r="AD16" s="18"/>
      <c r="AE16" s="58"/>
      <c r="AF16" s="18"/>
      <c r="AG16" s="58"/>
      <c r="AH16" s="59">
        <f t="shared" si="2"/>
        <v>0</v>
      </c>
      <c r="AI16" s="60">
        <v>1</v>
      </c>
      <c r="AJ16" s="60"/>
      <c r="AK16" s="60"/>
      <c r="AL16" s="60"/>
      <c r="AM16" s="60"/>
      <c r="AN16" s="60"/>
      <c r="AO16" s="60"/>
      <c r="AP16" s="60"/>
      <c r="AQ16" s="60"/>
      <c r="AR16" s="60"/>
      <c r="AS16" s="60"/>
      <c r="AT16" s="60"/>
      <c r="AU16" s="60"/>
      <c r="AV16" s="60"/>
    </row>
    <row r="17" spans="1:48" ht="12">
      <c r="A17" s="36" t="s">
        <v>38</v>
      </c>
      <c r="B17" s="4" t="s">
        <v>36</v>
      </c>
      <c r="C17" s="5" t="s">
        <v>39</v>
      </c>
      <c r="D17" s="5">
        <v>2020</v>
      </c>
      <c r="E17" s="6">
        <v>4</v>
      </c>
      <c r="F17" s="7">
        <v>2</v>
      </c>
      <c r="G17" s="8">
        <f t="shared" si="3"/>
        <v>0.5</v>
      </c>
      <c r="H17" s="11">
        <v>1</v>
      </c>
      <c r="I17" s="11">
        <v>1</v>
      </c>
      <c r="J17" s="11"/>
      <c r="K17" s="54"/>
      <c r="L17" s="11"/>
      <c r="M17" s="11"/>
      <c r="N17" s="54"/>
      <c r="O17" s="55">
        <f t="shared" si="0"/>
        <v>2</v>
      </c>
      <c r="P17" s="14"/>
      <c r="Q17" s="14"/>
      <c r="R17" s="14"/>
      <c r="S17" s="53">
        <v>1</v>
      </c>
      <c r="T17" s="14"/>
      <c r="U17" s="14">
        <v>1</v>
      </c>
      <c r="V17" s="56"/>
      <c r="W17" s="57">
        <f t="shared" si="1"/>
        <v>1</v>
      </c>
      <c r="X17" s="58"/>
      <c r="Y17" s="18"/>
      <c r="Z17" s="18"/>
      <c r="AA17" s="18"/>
      <c r="AB17" s="18"/>
      <c r="AC17" s="18"/>
      <c r="AD17" s="18"/>
      <c r="AE17" s="58"/>
      <c r="AF17" s="18"/>
      <c r="AG17" s="58"/>
      <c r="AH17" s="59">
        <f t="shared" si="2"/>
        <v>0</v>
      </c>
      <c r="AI17" s="60">
        <v>1</v>
      </c>
      <c r="AJ17" s="60"/>
      <c r="AK17" s="60"/>
      <c r="AL17" s="60"/>
      <c r="AM17" s="60"/>
      <c r="AN17" s="60"/>
      <c r="AO17" s="60"/>
      <c r="AP17" s="60"/>
      <c r="AQ17" s="60"/>
      <c r="AR17" s="60"/>
      <c r="AS17" s="60"/>
      <c r="AT17" s="60"/>
      <c r="AU17" s="60"/>
      <c r="AV17" s="60"/>
    </row>
    <row r="18" spans="1:48" ht="12">
      <c r="A18" s="36" t="s">
        <v>40</v>
      </c>
      <c r="B18" s="4" t="s">
        <v>7</v>
      </c>
      <c r="C18" s="5" t="s">
        <v>41</v>
      </c>
      <c r="D18" s="5">
        <v>2020</v>
      </c>
      <c r="E18" s="6">
        <v>4</v>
      </c>
      <c r="F18" s="7">
        <v>1</v>
      </c>
      <c r="G18" s="8">
        <f t="shared" si="3"/>
        <v>0.25</v>
      </c>
      <c r="H18" s="11">
        <v>1</v>
      </c>
      <c r="I18" s="11">
        <v>1</v>
      </c>
      <c r="J18" s="11"/>
      <c r="K18" s="54"/>
      <c r="L18" s="11"/>
      <c r="M18" s="11"/>
      <c r="N18" s="54"/>
      <c r="O18" s="55">
        <f t="shared" si="0"/>
        <v>2</v>
      </c>
      <c r="P18" s="14"/>
      <c r="Q18" s="14"/>
      <c r="R18" s="14"/>
      <c r="S18" s="53"/>
      <c r="T18" s="14"/>
      <c r="U18" s="14"/>
      <c r="V18" s="56"/>
      <c r="W18" s="57">
        <f t="shared" si="1"/>
        <v>0</v>
      </c>
      <c r="X18" s="58"/>
      <c r="Y18" s="18"/>
      <c r="Z18" s="18"/>
      <c r="AA18" s="18"/>
      <c r="AB18" s="18"/>
      <c r="AC18" s="18"/>
      <c r="AD18" s="18"/>
      <c r="AE18" s="58"/>
      <c r="AF18" s="18"/>
      <c r="AG18" s="58"/>
      <c r="AH18" s="59">
        <f t="shared" si="2"/>
        <v>0</v>
      </c>
      <c r="AI18" s="60"/>
      <c r="AJ18" s="60"/>
      <c r="AK18" s="60"/>
      <c r="AL18" s="60">
        <v>1</v>
      </c>
      <c r="AM18" s="60"/>
      <c r="AN18" s="60"/>
      <c r="AO18" s="60"/>
      <c r="AP18" s="60"/>
      <c r="AQ18" s="60"/>
      <c r="AR18" s="60"/>
      <c r="AS18" s="60"/>
      <c r="AT18" s="60"/>
      <c r="AU18" s="60"/>
      <c r="AV18" s="60"/>
    </row>
    <row r="19" spans="1:48" ht="12">
      <c r="A19" s="36" t="s">
        <v>42</v>
      </c>
      <c r="B19" s="4" t="s">
        <v>15</v>
      </c>
      <c r="C19" s="5" t="s">
        <v>43</v>
      </c>
      <c r="D19" s="5">
        <v>2021</v>
      </c>
      <c r="E19" s="6">
        <v>7</v>
      </c>
      <c r="F19" s="7">
        <v>2</v>
      </c>
      <c r="G19" s="8">
        <f t="shared" si="3"/>
        <v>0.2857142857142857</v>
      </c>
      <c r="H19" s="11">
        <v>1</v>
      </c>
      <c r="I19" s="11">
        <v>1</v>
      </c>
      <c r="J19" s="11"/>
      <c r="K19" s="54"/>
      <c r="L19" s="11">
        <v>1</v>
      </c>
      <c r="M19" s="11">
        <v>1</v>
      </c>
      <c r="N19" s="54"/>
      <c r="O19" s="55">
        <f t="shared" si="0"/>
        <v>4</v>
      </c>
      <c r="P19" s="14"/>
      <c r="Q19" s="14"/>
      <c r="R19" s="14"/>
      <c r="S19" s="53"/>
      <c r="T19" s="14"/>
      <c r="U19" s="14"/>
      <c r="V19" s="56"/>
      <c r="W19" s="57">
        <f t="shared" si="1"/>
        <v>0</v>
      </c>
      <c r="X19" s="58"/>
      <c r="Y19" s="18"/>
      <c r="Z19" s="18"/>
      <c r="AA19" s="18"/>
      <c r="AB19" s="18"/>
      <c r="AC19" s="18"/>
      <c r="AD19" s="18"/>
      <c r="AE19" s="58"/>
      <c r="AF19" s="18"/>
      <c r="AG19" s="58"/>
      <c r="AH19" s="59">
        <f t="shared" si="2"/>
        <v>0</v>
      </c>
      <c r="AI19" s="60">
        <v>1</v>
      </c>
      <c r="AJ19" s="60"/>
      <c r="AK19" s="60"/>
      <c r="AL19" s="60">
        <v>1</v>
      </c>
      <c r="AM19" s="60"/>
      <c r="AN19" s="60"/>
      <c r="AO19" s="60"/>
      <c r="AP19" s="60"/>
      <c r="AQ19" s="60"/>
      <c r="AR19" s="60"/>
      <c r="AS19" s="60"/>
      <c r="AT19" s="60"/>
      <c r="AU19" s="60"/>
      <c r="AV19" s="60"/>
    </row>
    <row r="20" spans="1:48" ht="12">
      <c r="A20" s="36" t="s">
        <v>44</v>
      </c>
      <c r="B20" s="4" t="s">
        <v>15</v>
      </c>
      <c r="C20" s="5" t="s">
        <v>45</v>
      </c>
      <c r="D20" s="5">
        <v>2021</v>
      </c>
      <c r="E20" s="6">
        <v>9</v>
      </c>
      <c r="F20" s="7">
        <v>1</v>
      </c>
      <c r="G20" s="8">
        <f t="shared" si="3"/>
        <v>0.1111111111111111</v>
      </c>
      <c r="H20" s="11"/>
      <c r="I20" s="11"/>
      <c r="J20" s="11"/>
      <c r="K20" s="54"/>
      <c r="L20" s="11"/>
      <c r="M20" s="11"/>
      <c r="N20" s="54"/>
      <c r="O20" s="55">
        <f t="shared" si="0"/>
        <v>0</v>
      </c>
      <c r="P20" s="14"/>
      <c r="Q20" s="14"/>
      <c r="R20" s="14"/>
      <c r="S20" s="53"/>
      <c r="T20" s="14"/>
      <c r="U20" s="14"/>
      <c r="V20" s="56"/>
      <c r="W20" s="57">
        <f t="shared" si="1"/>
        <v>0</v>
      </c>
      <c r="X20" s="58"/>
      <c r="Y20" s="18"/>
      <c r="Z20" s="18"/>
      <c r="AA20" s="18"/>
      <c r="AB20" s="18"/>
      <c r="AC20" s="18"/>
      <c r="AD20" s="18"/>
      <c r="AE20" s="58"/>
      <c r="AF20" s="18"/>
      <c r="AG20" s="58"/>
      <c r="AH20" s="59">
        <f t="shared" si="2"/>
        <v>0</v>
      </c>
      <c r="AI20" s="60"/>
      <c r="AJ20" s="60"/>
      <c r="AK20" s="60"/>
      <c r="AL20" s="60"/>
      <c r="AM20" s="60"/>
      <c r="AN20" s="60"/>
      <c r="AO20" s="60"/>
      <c r="AP20" s="60"/>
      <c r="AQ20" s="60"/>
      <c r="AR20" s="60"/>
      <c r="AS20" s="60"/>
      <c r="AT20" s="60"/>
      <c r="AU20" s="60"/>
      <c r="AV20" s="60"/>
    </row>
    <row r="21" spans="1:48" ht="12">
      <c r="A21" s="36" t="s">
        <v>46</v>
      </c>
      <c r="B21" s="4" t="s">
        <v>15</v>
      </c>
      <c r="C21" s="5" t="s">
        <v>47</v>
      </c>
      <c r="D21" s="5">
        <v>2021</v>
      </c>
      <c r="E21" s="6">
        <v>6</v>
      </c>
      <c r="F21" s="7">
        <v>2</v>
      </c>
      <c r="G21" s="8">
        <f t="shared" si="3"/>
        <v>0.33333333333333331</v>
      </c>
      <c r="H21" s="11">
        <v>1</v>
      </c>
      <c r="I21" s="11">
        <v>1</v>
      </c>
      <c r="J21" s="11"/>
      <c r="K21" s="54"/>
      <c r="L21" s="11">
        <v>1</v>
      </c>
      <c r="M21" s="11">
        <v>1</v>
      </c>
      <c r="N21" s="54"/>
      <c r="O21" s="55">
        <f t="shared" si="0"/>
        <v>4</v>
      </c>
      <c r="P21" s="14"/>
      <c r="Q21" s="14"/>
      <c r="R21" s="14">
        <v>1</v>
      </c>
      <c r="S21" s="53">
        <v>1</v>
      </c>
      <c r="T21" s="14"/>
      <c r="U21" s="14"/>
      <c r="V21" s="56"/>
      <c r="W21" s="57">
        <f t="shared" si="1"/>
        <v>1</v>
      </c>
      <c r="X21" s="58"/>
      <c r="Y21" s="18"/>
      <c r="Z21" s="18"/>
      <c r="AA21" s="18"/>
      <c r="AB21" s="18"/>
      <c r="AC21" s="18"/>
      <c r="AD21" s="18"/>
      <c r="AE21" s="58"/>
      <c r="AF21" s="18"/>
      <c r="AG21" s="58"/>
      <c r="AH21" s="59">
        <f t="shared" si="2"/>
        <v>0</v>
      </c>
      <c r="AI21" s="60">
        <v>1</v>
      </c>
      <c r="AJ21" s="60"/>
      <c r="AK21" s="60"/>
      <c r="AL21" s="60">
        <v>1</v>
      </c>
      <c r="AM21" s="60"/>
      <c r="AN21" s="60"/>
      <c r="AO21" s="60"/>
      <c r="AP21" s="60"/>
      <c r="AQ21" s="60"/>
      <c r="AR21" s="60"/>
      <c r="AS21" s="60"/>
      <c r="AT21" s="60"/>
      <c r="AU21" s="60"/>
      <c r="AV21" s="60"/>
    </row>
    <row r="22" spans="1:48" ht="12">
      <c r="A22" s="36" t="s">
        <v>48</v>
      </c>
      <c r="B22" s="4" t="s">
        <v>4</v>
      </c>
      <c r="C22" s="9" t="s">
        <v>49</v>
      </c>
      <c r="D22" s="4">
        <v>2022</v>
      </c>
      <c r="E22" s="6">
        <v>4</v>
      </c>
      <c r="F22" s="7">
        <v>1</v>
      </c>
      <c r="G22" s="8">
        <f t="shared" si="3"/>
        <v>0.25</v>
      </c>
      <c r="H22" s="54">
        <v>1</v>
      </c>
      <c r="I22" s="54">
        <v>1</v>
      </c>
      <c r="J22" s="54">
        <v>1</v>
      </c>
      <c r="K22" s="54"/>
      <c r="L22" s="54"/>
      <c r="M22" s="54">
        <v>1</v>
      </c>
      <c r="N22" s="54"/>
      <c r="O22" s="55">
        <f t="shared" si="0"/>
        <v>4</v>
      </c>
      <c r="P22" s="56"/>
      <c r="Q22" s="56"/>
      <c r="R22" s="56">
        <v>1</v>
      </c>
      <c r="S22" s="61"/>
      <c r="T22" s="56"/>
      <c r="U22" s="56">
        <v>1</v>
      </c>
      <c r="V22" s="56">
        <v>1</v>
      </c>
      <c r="W22" s="57">
        <f t="shared" si="1"/>
        <v>3</v>
      </c>
      <c r="X22" s="58"/>
      <c r="Y22" s="58"/>
      <c r="Z22" s="58"/>
      <c r="AA22" s="58"/>
      <c r="AB22" s="58"/>
      <c r="AC22" s="58"/>
      <c r="AD22" s="58"/>
      <c r="AE22" s="58"/>
      <c r="AF22" s="58"/>
      <c r="AG22" s="58"/>
      <c r="AH22" s="59">
        <f t="shared" ref="AH22:AH53" si="4">COUNTA($X22:$AG22)</f>
        <v>0</v>
      </c>
      <c r="AI22" s="60"/>
      <c r="AJ22" s="60"/>
      <c r="AK22" s="60"/>
      <c r="AL22" s="60"/>
      <c r="AM22" s="60"/>
      <c r="AN22" s="60"/>
      <c r="AO22" s="60"/>
      <c r="AP22" s="60"/>
      <c r="AQ22" s="60"/>
      <c r="AR22" s="60">
        <v>1</v>
      </c>
      <c r="AS22" s="60">
        <v>1</v>
      </c>
      <c r="AT22" s="60"/>
      <c r="AU22" s="60"/>
      <c r="AV22" s="60"/>
    </row>
    <row r="23" spans="1:48" ht="12">
      <c r="A23" s="36" t="s">
        <v>50</v>
      </c>
      <c r="B23" s="4" t="s">
        <v>4</v>
      </c>
      <c r="C23" s="9" t="s">
        <v>51</v>
      </c>
      <c r="D23" s="4">
        <v>2022</v>
      </c>
      <c r="E23" s="6">
        <v>3</v>
      </c>
      <c r="F23" s="7">
        <v>1</v>
      </c>
      <c r="G23" s="8">
        <f t="shared" si="3"/>
        <v>0.33333333333333331</v>
      </c>
      <c r="H23" s="54"/>
      <c r="I23" s="54"/>
      <c r="J23" s="54"/>
      <c r="K23" s="54"/>
      <c r="L23" s="54"/>
      <c r="M23" s="54">
        <v>1</v>
      </c>
      <c r="N23" s="54"/>
      <c r="O23" s="55">
        <f t="shared" si="0"/>
        <v>1</v>
      </c>
      <c r="P23" s="56"/>
      <c r="Q23" s="56"/>
      <c r="R23" s="56"/>
      <c r="S23" s="61"/>
      <c r="T23" s="56"/>
      <c r="U23" s="56"/>
      <c r="V23" s="56"/>
      <c r="W23" s="57">
        <f t="shared" si="1"/>
        <v>0</v>
      </c>
      <c r="X23" s="58"/>
      <c r="Y23" s="58"/>
      <c r="Z23" s="58"/>
      <c r="AA23" s="58"/>
      <c r="AB23" s="58"/>
      <c r="AC23" s="58"/>
      <c r="AD23" s="58"/>
      <c r="AE23" s="58"/>
      <c r="AF23" s="58"/>
      <c r="AG23" s="58"/>
      <c r="AH23" s="59">
        <f t="shared" si="4"/>
        <v>0</v>
      </c>
      <c r="AI23" s="60"/>
      <c r="AJ23" s="60"/>
      <c r="AK23" s="60"/>
      <c r="AL23" s="60">
        <v>1</v>
      </c>
      <c r="AM23" s="60"/>
      <c r="AN23" s="60"/>
      <c r="AO23" s="60"/>
      <c r="AP23" s="60"/>
      <c r="AQ23" s="60"/>
      <c r="AR23" s="60"/>
      <c r="AS23" s="60"/>
      <c r="AT23" s="60"/>
      <c r="AU23" s="60"/>
      <c r="AV23" s="60"/>
    </row>
    <row r="24" spans="1:48" ht="12">
      <c r="A24" s="36" t="s">
        <v>52</v>
      </c>
      <c r="B24" s="4" t="s">
        <v>4</v>
      </c>
      <c r="C24" s="9" t="s">
        <v>53</v>
      </c>
      <c r="D24" s="4">
        <v>2022</v>
      </c>
      <c r="E24" s="6">
        <v>5</v>
      </c>
      <c r="F24" s="7">
        <v>1</v>
      </c>
      <c r="G24" s="8">
        <f t="shared" si="3"/>
        <v>0.2</v>
      </c>
      <c r="H24" s="54">
        <v>1</v>
      </c>
      <c r="I24" s="54"/>
      <c r="J24" s="54"/>
      <c r="K24" s="54"/>
      <c r="L24" s="54"/>
      <c r="M24" s="54">
        <v>1</v>
      </c>
      <c r="N24" s="54"/>
      <c r="O24" s="55">
        <f t="shared" si="0"/>
        <v>2</v>
      </c>
      <c r="P24" s="56"/>
      <c r="Q24" s="56"/>
      <c r="R24" s="56"/>
      <c r="S24" s="61">
        <v>1</v>
      </c>
      <c r="T24" s="56"/>
      <c r="U24" s="56"/>
      <c r="V24" s="56"/>
      <c r="W24" s="57">
        <f t="shared" si="1"/>
        <v>0</v>
      </c>
      <c r="X24" s="58"/>
      <c r="Y24" s="58"/>
      <c r="Z24" s="58"/>
      <c r="AA24" s="58"/>
      <c r="AB24" s="58"/>
      <c r="AC24" s="58"/>
      <c r="AD24" s="58"/>
      <c r="AE24" s="58"/>
      <c r="AF24" s="58"/>
      <c r="AG24" s="58"/>
      <c r="AH24" s="59">
        <f t="shared" si="4"/>
        <v>0</v>
      </c>
      <c r="AI24" s="60"/>
      <c r="AJ24" s="60"/>
      <c r="AK24" s="60"/>
      <c r="AL24" s="60"/>
      <c r="AM24" s="60"/>
      <c r="AN24" s="60"/>
      <c r="AO24" s="60"/>
      <c r="AP24" s="60"/>
      <c r="AQ24" s="60"/>
      <c r="AR24" s="60"/>
      <c r="AS24" s="60"/>
      <c r="AT24" s="60"/>
      <c r="AU24" s="60"/>
      <c r="AV24" s="60"/>
    </row>
    <row r="25" spans="1:48" ht="12">
      <c r="A25" s="36" t="s">
        <v>54</v>
      </c>
      <c r="B25" s="4" t="s">
        <v>4</v>
      </c>
      <c r="C25" s="9" t="s">
        <v>55</v>
      </c>
      <c r="D25" s="4">
        <v>2022</v>
      </c>
      <c r="E25" s="6">
        <v>4</v>
      </c>
      <c r="F25" s="7">
        <v>1</v>
      </c>
      <c r="G25" s="8">
        <f t="shared" si="3"/>
        <v>0.25</v>
      </c>
      <c r="H25" s="54"/>
      <c r="I25" s="54"/>
      <c r="J25" s="54"/>
      <c r="K25" s="54"/>
      <c r="L25" s="54">
        <v>1</v>
      </c>
      <c r="M25" s="54">
        <v>1</v>
      </c>
      <c r="N25" s="54"/>
      <c r="O25" s="55">
        <f t="shared" si="0"/>
        <v>2</v>
      </c>
      <c r="P25" s="56"/>
      <c r="Q25" s="56">
        <v>1</v>
      </c>
      <c r="R25" s="56">
        <v>1</v>
      </c>
      <c r="S25" s="61"/>
      <c r="T25" s="56"/>
      <c r="U25" s="56">
        <v>1</v>
      </c>
      <c r="V25" s="56"/>
      <c r="W25" s="57">
        <f t="shared" si="1"/>
        <v>3</v>
      </c>
      <c r="X25" s="58"/>
      <c r="Y25" s="58"/>
      <c r="Z25" s="58"/>
      <c r="AA25" s="58"/>
      <c r="AB25" s="58"/>
      <c r="AC25" s="58"/>
      <c r="AD25" s="58"/>
      <c r="AE25" s="58"/>
      <c r="AF25" s="58"/>
      <c r="AG25" s="58"/>
      <c r="AH25" s="59">
        <f t="shared" si="4"/>
        <v>0</v>
      </c>
      <c r="AI25" s="60"/>
      <c r="AJ25" s="60"/>
      <c r="AK25" s="60"/>
      <c r="AL25" s="60">
        <v>1</v>
      </c>
      <c r="AM25" s="60"/>
      <c r="AN25" s="60"/>
      <c r="AO25" s="60"/>
      <c r="AP25" s="60"/>
      <c r="AQ25" s="60"/>
      <c r="AR25" s="60"/>
      <c r="AS25" s="60"/>
      <c r="AT25" s="60"/>
      <c r="AU25" s="60"/>
      <c r="AV25" s="60"/>
    </row>
    <row r="26" spans="1:48" ht="12">
      <c r="A26" s="36" t="s">
        <v>56</v>
      </c>
      <c r="B26" s="4" t="s">
        <v>4</v>
      </c>
      <c r="C26" s="9" t="s">
        <v>57</v>
      </c>
      <c r="D26" s="4">
        <v>2022</v>
      </c>
      <c r="E26" s="6">
        <v>7</v>
      </c>
      <c r="F26" s="7">
        <v>1</v>
      </c>
      <c r="G26" s="8">
        <f t="shared" si="3"/>
        <v>0.14285714285714285</v>
      </c>
      <c r="H26" s="54"/>
      <c r="I26" s="54"/>
      <c r="J26" s="54"/>
      <c r="K26" s="54"/>
      <c r="L26" s="54"/>
      <c r="M26" s="54"/>
      <c r="N26" s="54"/>
      <c r="O26" s="55">
        <f t="shared" si="0"/>
        <v>0</v>
      </c>
      <c r="P26" s="56"/>
      <c r="Q26" s="56"/>
      <c r="R26" s="56"/>
      <c r="S26" s="61">
        <v>1</v>
      </c>
      <c r="T26" s="56"/>
      <c r="U26" s="56"/>
      <c r="V26" s="56"/>
      <c r="W26" s="57">
        <f t="shared" si="1"/>
        <v>0</v>
      </c>
      <c r="X26" s="58"/>
      <c r="Y26" s="58"/>
      <c r="Z26" s="58"/>
      <c r="AA26" s="58"/>
      <c r="AB26" s="58"/>
      <c r="AC26" s="58"/>
      <c r="AD26" s="58"/>
      <c r="AE26" s="58"/>
      <c r="AF26" s="58"/>
      <c r="AG26" s="58"/>
      <c r="AH26" s="59">
        <f t="shared" si="4"/>
        <v>0</v>
      </c>
      <c r="AI26" s="60"/>
      <c r="AJ26" s="60"/>
      <c r="AK26" s="60"/>
      <c r="AL26" s="60"/>
      <c r="AM26" s="60"/>
      <c r="AN26" s="60"/>
      <c r="AO26" s="60"/>
      <c r="AP26" s="60"/>
      <c r="AQ26" s="60"/>
      <c r="AR26" s="60"/>
      <c r="AS26" s="60"/>
      <c r="AT26" s="60"/>
      <c r="AU26" s="60"/>
      <c r="AV26" s="60"/>
    </row>
    <row r="27" spans="1:48" ht="12">
      <c r="A27" s="36" t="s">
        <v>58</v>
      </c>
      <c r="B27" s="4" t="s">
        <v>4</v>
      </c>
      <c r="C27" s="9" t="s">
        <v>59</v>
      </c>
      <c r="D27" s="4">
        <v>2022</v>
      </c>
      <c r="E27" s="6">
        <v>4</v>
      </c>
      <c r="F27" s="7">
        <v>2</v>
      </c>
      <c r="G27" s="8">
        <f t="shared" si="3"/>
        <v>0.5</v>
      </c>
      <c r="H27" s="54"/>
      <c r="I27" s="54"/>
      <c r="J27" s="54"/>
      <c r="K27" s="54"/>
      <c r="L27" s="54">
        <v>1</v>
      </c>
      <c r="M27" s="54"/>
      <c r="N27" s="54"/>
      <c r="O27" s="55">
        <f t="shared" si="0"/>
        <v>1</v>
      </c>
      <c r="P27" s="56"/>
      <c r="Q27" s="56"/>
      <c r="R27" s="56"/>
      <c r="S27" s="61">
        <v>1</v>
      </c>
      <c r="T27" s="56"/>
      <c r="U27" s="56"/>
      <c r="V27" s="56"/>
      <c r="W27" s="57">
        <f t="shared" si="1"/>
        <v>0</v>
      </c>
      <c r="X27" s="58"/>
      <c r="Y27" s="58"/>
      <c r="Z27" s="58"/>
      <c r="AA27" s="58"/>
      <c r="AB27" s="58"/>
      <c r="AC27" s="58"/>
      <c r="AD27" s="58"/>
      <c r="AE27" s="58"/>
      <c r="AF27" s="58"/>
      <c r="AG27" s="58"/>
      <c r="AH27" s="59">
        <f t="shared" si="4"/>
        <v>0</v>
      </c>
      <c r="AI27" s="60"/>
      <c r="AJ27" s="60"/>
      <c r="AK27" s="60"/>
      <c r="AL27" s="60">
        <v>1</v>
      </c>
      <c r="AM27" s="60"/>
      <c r="AN27" s="60"/>
      <c r="AO27" s="60"/>
      <c r="AP27" s="60"/>
      <c r="AQ27" s="60"/>
      <c r="AR27" s="60"/>
      <c r="AS27" s="60"/>
      <c r="AT27" s="60"/>
      <c r="AU27" s="60">
        <v>1</v>
      </c>
      <c r="AV27" s="60"/>
    </row>
    <row r="28" spans="1:48" ht="12">
      <c r="A28" s="36" t="s">
        <v>60</v>
      </c>
      <c r="B28" s="4" t="s">
        <v>4</v>
      </c>
      <c r="C28" s="9" t="s">
        <v>61</v>
      </c>
      <c r="D28" s="4">
        <v>2022</v>
      </c>
      <c r="E28" s="6">
        <v>3</v>
      </c>
      <c r="F28" s="7">
        <v>1</v>
      </c>
      <c r="G28" s="8">
        <f t="shared" si="3"/>
        <v>0.33333333333333331</v>
      </c>
      <c r="H28" s="54"/>
      <c r="I28" s="54"/>
      <c r="J28" s="54"/>
      <c r="K28" s="54"/>
      <c r="L28" s="54">
        <v>1</v>
      </c>
      <c r="M28" s="54"/>
      <c r="N28" s="54"/>
      <c r="O28" s="55">
        <f t="shared" si="0"/>
        <v>1</v>
      </c>
      <c r="P28" s="56"/>
      <c r="Q28" s="56"/>
      <c r="R28" s="56"/>
      <c r="S28" s="61">
        <v>1</v>
      </c>
      <c r="T28" s="56"/>
      <c r="U28" s="56"/>
      <c r="V28" s="56"/>
      <c r="W28" s="57">
        <f t="shared" si="1"/>
        <v>0</v>
      </c>
      <c r="X28" s="58"/>
      <c r="Y28" s="58"/>
      <c r="Z28" s="58"/>
      <c r="AA28" s="58"/>
      <c r="AB28" s="58"/>
      <c r="AC28" s="58"/>
      <c r="AD28" s="58"/>
      <c r="AE28" s="58"/>
      <c r="AF28" s="58"/>
      <c r="AG28" s="58"/>
      <c r="AH28" s="59">
        <f t="shared" si="4"/>
        <v>0</v>
      </c>
      <c r="AI28" s="60"/>
      <c r="AJ28" s="60"/>
      <c r="AK28" s="60"/>
      <c r="AL28" s="60">
        <v>1</v>
      </c>
      <c r="AM28" s="60"/>
      <c r="AN28" s="60"/>
      <c r="AO28" s="60"/>
      <c r="AP28" s="60"/>
      <c r="AQ28" s="60"/>
      <c r="AR28" s="60"/>
      <c r="AS28" s="60"/>
      <c r="AT28" s="60"/>
      <c r="AU28" s="60"/>
      <c r="AV28" s="60"/>
    </row>
    <row r="29" spans="1:48" ht="12">
      <c r="A29" s="36" t="s">
        <v>62</v>
      </c>
      <c r="B29" s="4" t="s">
        <v>4</v>
      </c>
      <c r="C29" s="9" t="s">
        <v>63</v>
      </c>
      <c r="D29" s="4">
        <v>2022</v>
      </c>
      <c r="E29" s="6">
        <v>7</v>
      </c>
      <c r="F29" s="7">
        <v>1</v>
      </c>
      <c r="G29" s="8">
        <f t="shared" si="3"/>
        <v>0.14285714285714285</v>
      </c>
      <c r="H29" s="54"/>
      <c r="I29" s="54"/>
      <c r="J29" s="54"/>
      <c r="K29" s="54"/>
      <c r="L29" s="54">
        <v>1</v>
      </c>
      <c r="M29" s="54"/>
      <c r="N29" s="54"/>
      <c r="O29" s="55">
        <f t="shared" si="0"/>
        <v>1</v>
      </c>
      <c r="P29" s="56">
        <v>1</v>
      </c>
      <c r="Q29" s="56"/>
      <c r="R29" s="56"/>
      <c r="S29" s="61">
        <v>1</v>
      </c>
      <c r="T29" s="56"/>
      <c r="U29" s="56"/>
      <c r="V29" s="56"/>
      <c r="W29" s="57">
        <f t="shared" si="1"/>
        <v>1</v>
      </c>
      <c r="X29" s="58"/>
      <c r="Y29" s="58"/>
      <c r="Z29" s="58"/>
      <c r="AA29" s="58"/>
      <c r="AB29" s="58"/>
      <c r="AC29" s="58"/>
      <c r="AD29" s="58"/>
      <c r="AE29" s="58"/>
      <c r="AF29" s="58"/>
      <c r="AG29" s="58"/>
      <c r="AH29" s="59">
        <f t="shared" si="4"/>
        <v>0</v>
      </c>
      <c r="AI29" s="60"/>
      <c r="AJ29" s="60"/>
      <c r="AK29" s="60"/>
      <c r="AL29" s="60"/>
      <c r="AM29" s="60"/>
      <c r="AN29" s="60"/>
      <c r="AO29" s="60"/>
      <c r="AP29" s="60"/>
      <c r="AQ29" s="60"/>
      <c r="AR29" s="60"/>
      <c r="AS29" s="60"/>
      <c r="AT29" s="60"/>
      <c r="AU29" s="60"/>
      <c r="AV29" s="60"/>
    </row>
    <row r="30" spans="1:48" ht="12">
      <c r="A30" s="36" t="s">
        <v>64</v>
      </c>
      <c r="B30" s="4" t="s">
        <v>4</v>
      </c>
      <c r="C30" s="9" t="s">
        <v>65</v>
      </c>
      <c r="D30" s="4">
        <v>2022</v>
      </c>
      <c r="E30" s="6">
        <v>3</v>
      </c>
      <c r="F30" s="7">
        <v>1</v>
      </c>
      <c r="G30" s="8">
        <f t="shared" si="3"/>
        <v>0.33333333333333331</v>
      </c>
      <c r="H30" s="54"/>
      <c r="I30" s="54"/>
      <c r="J30" s="54"/>
      <c r="K30" s="54"/>
      <c r="L30" s="54">
        <v>1</v>
      </c>
      <c r="M30" s="54"/>
      <c r="N30" s="54"/>
      <c r="O30" s="55">
        <f t="shared" si="0"/>
        <v>1</v>
      </c>
      <c r="P30" s="56"/>
      <c r="Q30" s="56"/>
      <c r="R30" s="56"/>
      <c r="S30" s="61">
        <v>1</v>
      </c>
      <c r="T30" s="56"/>
      <c r="U30" s="56"/>
      <c r="V30" s="56"/>
      <c r="W30" s="57">
        <f t="shared" si="1"/>
        <v>0</v>
      </c>
      <c r="X30" s="58"/>
      <c r="Y30" s="58"/>
      <c r="Z30" s="58"/>
      <c r="AA30" s="58"/>
      <c r="AB30" s="58"/>
      <c r="AC30" s="58"/>
      <c r="AD30" s="58"/>
      <c r="AE30" s="58"/>
      <c r="AF30" s="58"/>
      <c r="AG30" s="58"/>
      <c r="AH30" s="59">
        <f t="shared" si="4"/>
        <v>0</v>
      </c>
      <c r="AI30" s="60"/>
      <c r="AJ30" s="60"/>
      <c r="AK30" s="60"/>
      <c r="AL30" s="60"/>
      <c r="AM30" s="60"/>
      <c r="AN30" s="60"/>
      <c r="AO30" s="60"/>
      <c r="AP30" s="60"/>
      <c r="AQ30" s="60"/>
      <c r="AR30" s="60"/>
      <c r="AS30" s="60"/>
      <c r="AT30" s="60"/>
      <c r="AU30" s="60"/>
      <c r="AV30" s="60"/>
    </row>
    <row r="31" spans="1:48" ht="12">
      <c r="A31" s="36" t="s">
        <v>66</v>
      </c>
      <c r="B31" s="4" t="s">
        <v>4</v>
      </c>
      <c r="C31" s="9" t="s">
        <v>67</v>
      </c>
      <c r="D31" s="4">
        <v>2022</v>
      </c>
      <c r="E31" s="6">
        <v>12</v>
      </c>
      <c r="F31" s="7">
        <v>2</v>
      </c>
      <c r="G31" s="8">
        <f t="shared" si="3"/>
        <v>0.16666666666666666</v>
      </c>
      <c r="H31" s="54"/>
      <c r="I31" s="54"/>
      <c r="J31" s="54">
        <v>1</v>
      </c>
      <c r="K31" s="54"/>
      <c r="L31" s="54">
        <v>2</v>
      </c>
      <c r="M31" s="54">
        <v>2</v>
      </c>
      <c r="N31" s="54"/>
      <c r="O31" s="55">
        <f t="shared" si="0"/>
        <v>3</v>
      </c>
      <c r="P31" s="56"/>
      <c r="Q31" s="56"/>
      <c r="R31" s="56"/>
      <c r="S31" s="61">
        <v>1</v>
      </c>
      <c r="T31" s="56"/>
      <c r="U31" s="56"/>
      <c r="V31" s="56"/>
      <c r="W31" s="57">
        <f t="shared" si="1"/>
        <v>0</v>
      </c>
      <c r="X31" s="58"/>
      <c r="Y31" s="58"/>
      <c r="Z31" s="58"/>
      <c r="AA31" s="58"/>
      <c r="AB31" s="58"/>
      <c r="AC31" s="58"/>
      <c r="AD31" s="58"/>
      <c r="AE31" s="58"/>
      <c r="AF31" s="58"/>
      <c r="AG31" s="58"/>
      <c r="AH31" s="59">
        <f t="shared" si="4"/>
        <v>0</v>
      </c>
      <c r="AI31" s="60"/>
      <c r="AJ31" s="60"/>
      <c r="AK31" s="60"/>
      <c r="AL31" s="60"/>
      <c r="AM31" s="60"/>
      <c r="AN31" s="60">
        <v>1</v>
      </c>
      <c r="AO31" s="60"/>
      <c r="AP31" s="60"/>
      <c r="AQ31" s="60">
        <v>1</v>
      </c>
      <c r="AR31" s="60"/>
      <c r="AS31" s="60"/>
      <c r="AT31" s="60"/>
      <c r="AU31" s="60"/>
      <c r="AV31" s="60"/>
    </row>
    <row r="32" spans="1:48" ht="12">
      <c r="A32" s="36" t="s">
        <v>68</v>
      </c>
      <c r="B32" s="4" t="s">
        <v>4</v>
      </c>
      <c r="C32" s="9" t="s">
        <v>69</v>
      </c>
      <c r="D32" s="4">
        <v>2022</v>
      </c>
      <c r="E32" s="6">
        <v>4</v>
      </c>
      <c r="F32" s="7">
        <v>2</v>
      </c>
      <c r="G32" s="8">
        <f t="shared" si="3"/>
        <v>0.5</v>
      </c>
      <c r="H32" s="54">
        <v>1</v>
      </c>
      <c r="I32" s="54">
        <v>1</v>
      </c>
      <c r="J32" s="54">
        <v>1</v>
      </c>
      <c r="K32" s="54"/>
      <c r="L32" s="54"/>
      <c r="M32" s="54"/>
      <c r="N32" s="54"/>
      <c r="O32" s="55">
        <f t="shared" si="0"/>
        <v>3</v>
      </c>
      <c r="P32" s="56"/>
      <c r="Q32" s="56"/>
      <c r="R32" s="56"/>
      <c r="S32" s="61"/>
      <c r="T32" s="56"/>
      <c r="U32" s="56"/>
      <c r="V32" s="56"/>
      <c r="W32" s="57">
        <f t="shared" si="1"/>
        <v>0</v>
      </c>
      <c r="X32" s="58"/>
      <c r="Y32" s="58"/>
      <c r="Z32" s="58"/>
      <c r="AA32" s="58"/>
      <c r="AB32" s="58"/>
      <c r="AC32" s="58"/>
      <c r="AD32" s="58"/>
      <c r="AE32" s="58"/>
      <c r="AF32" s="58"/>
      <c r="AG32" s="58"/>
      <c r="AH32" s="59">
        <f t="shared" si="4"/>
        <v>0</v>
      </c>
      <c r="AI32" s="60"/>
      <c r="AJ32" s="60"/>
      <c r="AK32" s="60"/>
      <c r="AL32" s="60">
        <v>1</v>
      </c>
      <c r="AM32" s="60"/>
      <c r="AN32" s="60"/>
      <c r="AO32" s="60"/>
      <c r="AP32" s="60"/>
      <c r="AQ32" s="60"/>
      <c r="AR32" s="60"/>
      <c r="AS32" s="60"/>
      <c r="AT32" s="60"/>
      <c r="AU32" s="60"/>
      <c r="AV32" s="60"/>
    </row>
    <row r="33" spans="1:48" ht="12">
      <c r="A33" s="36" t="s">
        <v>70</v>
      </c>
      <c r="B33" s="4" t="s">
        <v>4</v>
      </c>
      <c r="C33" s="9" t="s">
        <v>71</v>
      </c>
      <c r="D33" s="4">
        <v>2022</v>
      </c>
      <c r="E33" s="6">
        <v>4</v>
      </c>
      <c r="F33" s="7">
        <v>1</v>
      </c>
      <c r="G33" s="8">
        <f t="shared" si="3"/>
        <v>0.25</v>
      </c>
      <c r="H33" s="54">
        <v>1</v>
      </c>
      <c r="I33" s="54"/>
      <c r="J33" s="54"/>
      <c r="K33" s="54"/>
      <c r="L33" s="54"/>
      <c r="M33" s="54"/>
      <c r="N33" s="54"/>
      <c r="O33" s="55">
        <f t="shared" si="0"/>
        <v>1</v>
      </c>
      <c r="P33" s="56"/>
      <c r="Q33" s="56"/>
      <c r="R33" s="56"/>
      <c r="S33" s="61"/>
      <c r="T33" s="56"/>
      <c r="U33" s="56"/>
      <c r="V33" s="56"/>
      <c r="W33" s="57">
        <f t="shared" si="1"/>
        <v>0</v>
      </c>
      <c r="X33" s="58"/>
      <c r="Y33" s="58"/>
      <c r="Z33" s="58"/>
      <c r="AA33" s="58"/>
      <c r="AB33" s="58"/>
      <c r="AC33" s="58"/>
      <c r="AD33" s="58"/>
      <c r="AE33" s="58"/>
      <c r="AF33" s="58"/>
      <c r="AG33" s="58"/>
      <c r="AH33" s="59">
        <f t="shared" si="4"/>
        <v>0</v>
      </c>
      <c r="AI33" s="60"/>
      <c r="AJ33" s="60"/>
      <c r="AK33" s="60"/>
      <c r="AL33" s="60"/>
      <c r="AM33" s="60"/>
      <c r="AN33" s="60"/>
      <c r="AO33" s="60"/>
      <c r="AP33" s="60"/>
      <c r="AQ33" s="60"/>
      <c r="AR33" s="60"/>
      <c r="AS33" s="60"/>
      <c r="AT33" s="60"/>
      <c r="AU33" s="60"/>
      <c r="AV33" s="60"/>
    </row>
    <row r="34" spans="1:48" ht="12">
      <c r="A34" s="36" t="s">
        <v>72</v>
      </c>
      <c r="B34" s="4" t="s">
        <v>4</v>
      </c>
      <c r="C34" s="9" t="s">
        <v>73</v>
      </c>
      <c r="D34" s="4">
        <v>2022</v>
      </c>
      <c r="E34" s="6">
        <v>5</v>
      </c>
      <c r="F34" s="7">
        <v>1</v>
      </c>
      <c r="G34" s="8">
        <f t="shared" si="3"/>
        <v>0.2</v>
      </c>
      <c r="H34" s="54"/>
      <c r="I34" s="54"/>
      <c r="J34" s="54"/>
      <c r="K34" s="54"/>
      <c r="L34" s="54">
        <v>1</v>
      </c>
      <c r="M34" s="54">
        <v>1</v>
      </c>
      <c r="N34" s="54"/>
      <c r="O34" s="55">
        <f t="shared" si="0"/>
        <v>2</v>
      </c>
      <c r="P34" s="56"/>
      <c r="Q34" s="56"/>
      <c r="R34" s="56"/>
      <c r="S34" s="61">
        <v>1</v>
      </c>
      <c r="T34" s="56"/>
      <c r="U34" s="56"/>
      <c r="V34" s="56"/>
      <c r="W34" s="57">
        <f t="shared" si="1"/>
        <v>0</v>
      </c>
      <c r="X34" s="58"/>
      <c r="Y34" s="58"/>
      <c r="Z34" s="58"/>
      <c r="AA34" s="58"/>
      <c r="AB34" s="58"/>
      <c r="AC34" s="58"/>
      <c r="AD34" s="58"/>
      <c r="AE34" s="58"/>
      <c r="AF34" s="58"/>
      <c r="AG34" s="58"/>
      <c r="AH34" s="59">
        <f t="shared" si="4"/>
        <v>0</v>
      </c>
      <c r="AI34" s="60"/>
      <c r="AJ34" s="60"/>
      <c r="AK34" s="60"/>
      <c r="AL34" s="60"/>
      <c r="AM34" s="60"/>
      <c r="AN34" s="60"/>
      <c r="AO34" s="60"/>
      <c r="AP34" s="60"/>
      <c r="AQ34" s="60"/>
      <c r="AR34" s="60"/>
      <c r="AS34" s="60"/>
      <c r="AT34" s="60"/>
      <c r="AU34" s="60"/>
      <c r="AV34" s="60"/>
    </row>
    <row r="35" spans="1:48" ht="12">
      <c r="A35" s="36" t="s">
        <v>74</v>
      </c>
      <c r="B35" s="4" t="s">
        <v>4</v>
      </c>
      <c r="C35" s="9" t="s">
        <v>75</v>
      </c>
      <c r="D35" s="4">
        <v>2022</v>
      </c>
      <c r="E35" s="6">
        <v>4</v>
      </c>
      <c r="F35" s="7">
        <v>1</v>
      </c>
      <c r="G35" s="8">
        <f t="shared" si="3"/>
        <v>0.25</v>
      </c>
      <c r="H35" s="54"/>
      <c r="I35" s="54"/>
      <c r="J35" s="54"/>
      <c r="K35" s="54"/>
      <c r="L35" s="54">
        <v>1</v>
      </c>
      <c r="M35" s="54"/>
      <c r="N35" s="54"/>
      <c r="O35" s="55">
        <f t="shared" si="0"/>
        <v>1</v>
      </c>
      <c r="P35" s="56"/>
      <c r="Q35" s="56"/>
      <c r="R35" s="56">
        <v>1</v>
      </c>
      <c r="S35" s="61">
        <v>1</v>
      </c>
      <c r="T35" s="56"/>
      <c r="U35" s="56"/>
      <c r="V35" s="56"/>
      <c r="W35" s="57">
        <f t="shared" si="1"/>
        <v>1</v>
      </c>
      <c r="X35" s="58"/>
      <c r="Y35" s="58"/>
      <c r="Z35" s="58"/>
      <c r="AA35" s="58"/>
      <c r="AB35" s="58"/>
      <c r="AC35" s="58"/>
      <c r="AD35" s="58"/>
      <c r="AE35" s="58"/>
      <c r="AF35" s="58"/>
      <c r="AG35" s="58"/>
      <c r="AH35" s="59">
        <f t="shared" si="4"/>
        <v>0</v>
      </c>
      <c r="AI35" s="60"/>
      <c r="AJ35" s="60"/>
      <c r="AK35" s="60"/>
      <c r="AL35" s="60"/>
      <c r="AM35" s="60"/>
      <c r="AN35" s="60"/>
      <c r="AO35" s="60"/>
      <c r="AP35" s="60"/>
      <c r="AQ35" s="60"/>
      <c r="AR35" s="60"/>
      <c r="AS35" s="60"/>
      <c r="AT35" s="60"/>
      <c r="AU35" s="60"/>
      <c r="AV35" s="60"/>
    </row>
    <row r="36" spans="1:48" ht="12">
      <c r="A36" s="36" t="s">
        <v>76</v>
      </c>
      <c r="B36" s="4" t="s">
        <v>36</v>
      </c>
      <c r="C36" s="9" t="s">
        <v>77</v>
      </c>
      <c r="D36" s="4">
        <v>2022</v>
      </c>
      <c r="E36" s="6">
        <v>8</v>
      </c>
      <c r="F36" s="7">
        <v>1</v>
      </c>
      <c r="G36" s="8">
        <f t="shared" si="3"/>
        <v>0.125</v>
      </c>
      <c r="H36" s="54"/>
      <c r="I36" s="54"/>
      <c r="J36" s="54"/>
      <c r="K36" s="54"/>
      <c r="L36" s="54"/>
      <c r="M36" s="54">
        <v>1</v>
      </c>
      <c r="N36" s="54"/>
      <c r="O36" s="55">
        <f t="shared" si="0"/>
        <v>1</v>
      </c>
      <c r="P36" s="56"/>
      <c r="Q36" s="56"/>
      <c r="R36" s="56"/>
      <c r="S36" s="61"/>
      <c r="T36" s="56"/>
      <c r="U36" s="56"/>
      <c r="V36" s="56"/>
      <c r="W36" s="57">
        <f t="shared" si="1"/>
        <v>0</v>
      </c>
      <c r="X36" s="58"/>
      <c r="Y36" s="58"/>
      <c r="Z36" s="58"/>
      <c r="AA36" s="58"/>
      <c r="AB36" s="58"/>
      <c r="AC36" s="58"/>
      <c r="AD36" s="58"/>
      <c r="AE36" s="58"/>
      <c r="AF36" s="58"/>
      <c r="AG36" s="58"/>
      <c r="AH36" s="59">
        <f t="shared" si="4"/>
        <v>0</v>
      </c>
      <c r="AI36" s="60"/>
      <c r="AJ36" s="60"/>
      <c r="AK36" s="60"/>
      <c r="AL36" s="60">
        <v>1</v>
      </c>
      <c r="AM36" s="60"/>
      <c r="AN36" s="60"/>
      <c r="AO36" s="60"/>
      <c r="AP36" s="60"/>
      <c r="AQ36" s="60"/>
      <c r="AR36" s="60"/>
      <c r="AS36" s="60"/>
      <c r="AT36" s="60"/>
      <c r="AU36" s="60"/>
      <c r="AV36" s="60"/>
    </row>
    <row r="37" spans="1:48" ht="12">
      <c r="A37" s="36" t="s">
        <v>78</v>
      </c>
      <c r="B37" s="4" t="s">
        <v>36</v>
      </c>
      <c r="C37" s="9" t="s">
        <v>79</v>
      </c>
      <c r="D37" s="4">
        <v>2022</v>
      </c>
      <c r="E37" s="6">
        <v>4</v>
      </c>
      <c r="F37" s="7">
        <v>1</v>
      </c>
      <c r="G37" s="8">
        <f t="shared" si="3"/>
        <v>0.25</v>
      </c>
      <c r="H37" s="54">
        <v>1</v>
      </c>
      <c r="I37" s="54"/>
      <c r="J37" s="54"/>
      <c r="K37" s="54"/>
      <c r="L37" s="54">
        <v>1</v>
      </c>
      <c r="M37" s="54"/>
      <c r="N37" s="54"/>
      <c r="O37" s="55">
        <f t="shared" si="0"/>
        <v>2</v>
      </c>
      <c r="P37" s="56"/>
      <c r="Q37" s="56"/>
      <c r="R37" s="56"/>
      <c r="S37" s="61">
        <v>1</v>
      </c>
      <c r="T37" s="56"/>
      <c r="U37" s="56"/>
      <c r="V37" s="56"/>
      <c r="W37" s="57">
        <f t="shared" si="1"/>
        <v>0</v>
      </c>
      <c r="X37" s="58"/>
      <c r="Y37" s="58"/>
      <c r="Z37" s="58"/>
      <c r="AA37" s="58"/>
      <c r="AB37" s="58"/>
      <c r="AC37" s="58"/>
      <c r="AD37" s="58"/>
      <c r="AE37" s="58"/>
      <c r="AF37" s="58"/>
      <c r="AG37" s="58"/>
      <c r="AH37" s="59">
        <f t="shared" si="4"/>
        <v>0</v>
      </c>
      <c r="AI37" s="60"/>
      <c r="AJ37" s="60"/>
      <c r="AK37" s="60"/>
      <c r="AL37" s="60"/>
      <c r="AM37" s="60"/>
      <c r="AN37" s="60"/>
      <c r="AO37" s="60"/>
      <c r="AP37" s="60"/>
      <c r="AQ37" s="60">
        <v>1</v>
      </c>
      <c r="AR37" s="60"/>
      <c r="AS37" s="60"/>
      <c r="AT37" s="60"/>
      <c r="AU37" s="60"/>
      <c r="AV37" s="60"/>
    </row>
    <row r="38" spans="1:48" ht="12">
      <c r="A38" s="36" t="s">
        <v>80</v>
      </c>
      <c r="B38" s="4" t="s">
        <v>10</v>
      </c>
      <c r="C38" s="9" t="s">
        <v>81</v>
      </c>
      <c r="D38" s="4">
        <v>2022</v>
      </c>
      <c r="E38" s="6">
        <v>5</v>
      </c>
      <c r="F38" s="7">
        <v>2</v>
      </c>
      <c r="G38" s="8">
        <f t="shared" si="3"/>
        <v>0.4</v>
      </c>
      <c r="H38" s="54">
        <v>1</v>
      </c>
      <c r="I38" s="54">
        <v>1</v>
      </c>
      <c r="J38" s="54"/>
      <c r="K38" s="54"/>
      <c r="L38" s="54">
        <v>1</v>
      </c>
      <c r="M38" s="54">
        <v>1</v>
      </c>
      <c r="N38" s="54"/>
      <c r="O38" s="55">
        <f t="shared" si="0"/>
        <v>4</v>
      </c>
      <c r="P38" s="56"/>
      <c r="Q38" s="56"/>
      <c r="R38" s="56">
        <v>1</v>
      </c>
      <c r="S38" s="61">
        <v>1</v>
      </c>
      <c r="T38" s="56"/>
      <c r="U38" s="56"/>
      <c r="V38" s="56"/>
      <c r="W38" s="57">
        <f t="shared" si="1"/>
        <v>1</v>
      </c>
      <c r="X38" s="58"/>
      <c r="Y38" s="58"/>
      <c r="Z38" s="58"/>
      <c r="AA38" s="58"/>
      <c r="AB38" s="58"/>
      <c r="AC38" s="58"/>
      <c r="AD38" s="58"/>
      <c r="AE38" s="58"/>
      <c r="AF38" s="58"/>
      <c r="AG38" s="58"/>
      <c r="AH38" s="59">
        <f t="shared" si="4"/>
        <v>0</v>
      </c>
      <c r="AI38" s="60"/>
      <c r="AJ38" s="60"/>
      <c r="AK38" s="60"/>
      <c r="AL38" s="60"/>
      <c r="AM38" s="60"/>
      <c r="AN38" s="60"/>
      <c r="AO38" s="60"/>
      <c r="AP38" s="60"/>
      <c r="AQ38" s="60"/>
      <c r="AR38" s="60"/>
      <c r="AS38" s="60"/>
      <c r="AT38" s="60"/>
      <c r="AU38" s="60"/>
      <c r="AV38" s="60"/>
    </row>
    <row r="39" spans="1:48" ht="12">
      <c r="A39" s="36" t="s">
        <v>82</v>
      </c>
      <c r="B39" s="4" t="s">
        <v>10</v>
      </c>
      <c r="C39" s="9" t="s">
        <v>83</v>
      </c>
      <c r="D39" s="4">
        <v>2022</v>
      </c>
      <c r="E39" s="6">
        <v>4</v>
      </c>
      <c r="F39" s="7">
        <v>2</v>
      </c>
      <c r="G39" s="8">
        <f t="shared" si="3"/>
        <v>0.5</v>
      </c>
      <c r="H39" s="54"/>
      <c r="I39" s="54"/>
      <c r="J39" s="54"/>
      <c r="K39" s="54"/>
      <c r="L39" s="54">
        <v>1</v>
      </c>
      <c r="M39" s="54"/>
      <c r="N39" s="54"/>
      <c r="O39" s="55">
        <f t="shared" si="0"/>
        <v>1</v>
      </c>
      <c r="P39" s="56"/>
      <c r="Q39" s="56"/>
      <c r="R39" s="56">
        <v>1</v>
      </c>
      <c r="S39" s="61"/>
      <c r="T39" s="56"/>
      <c r="U39" s="56"/>
      <c r="V39" s="56"/>
      <c r="W39" s="57">
        <f t="shared" si="1"/>
        <v>1</v>
      </c>
      <c r="X39" s="58"/>
      <c r="Y39" s="58"/>
      <c r="Z39" s="58"/>
      <c r="AA39" s="58"/>
      <c r="AB39" s="58"/>
      <c r="AC39" s="58"/>
      <c r="AD39" s="58"/>
      <c r="AE39" s="58"/>
      <c r="AF39" s="58"/>
      <c r="AG39" s="58"/>
      <c r="AH39" s="59">
        <f t="shared" si="4"/>
        <v>0</v>
      </c>
      <c r="AI39" s="60"/>
      <c r="AJ39" s="60"/>
      <c r="AK39" s="60"/>
      <c r="AL39" s="60">
        <v>1</v>
      </c>
      <c r="AM39" s="60"/>
      <c r="AN39" s="60"/>
      <c r="AO39" s="60"/>
      <c r="AP39" s="60"/>
      <c r="AQ39" s="60"/>
      <c r="AR39" s="60"/>
      <c r="AS39" s="60"/>
      <c r="AT39" s="60"/>
      <c r="AU39" s="60"/>
      <c r="AV39" s="60"/>
    </row>
    <row r="40" spans="1:48" ht="12">
      <c r="A40" s="36" t="s">
        <v>84</v>
      </c>
      <c r="B40" s="4" t="s">
        <v>10</v>
      </c>
      <c r="C40" s="9" t="s">
        <v>85</v>
      </c>
      <c r="D40" s="4">
        <v>2022</v>
      </c>
      <c r="E40" s="6">
        <v>4</v>
      </c>
      <c r="F40" s="7">
        <v>2</v>
      </c>
      <c r="G40" s="8">
        <f t="shared" si="3"/>
        <v>0.5</v>
      </c>
      <c r="H40" s="54"/>
      <c r="I40" s="54">
        <v>1</v>
      </c>
      <c r="J40" s="54"/>
      <c r="K40" s="54"/>
      <c r="L40" s="54"/>
      <c r="M40" s="54"/>
      <c r="N40" s="54"/>
      <c r="O40" s="55">
        <f t="shared" si="0"/>
        <v>1</v>
      </c>
      <c r="P40" s="56"/>
      <c r="Q40" s="56"/>
      <c r="R40" s="56"/>
      <c r="S40" s="61"/>
      <c r="T40" s="56"/>
      <c r="U40" s="56"/>
      <c r="V40" s="56"/>
      <c r="W40" s="57">
        <f t="shared" si="1"/>
        <v>0</v>
      </c>
      <c r="X40" s="58"/>
      <c r="Y40" s="58"/>
      <c r="Z40" s="58"/>
      <c r="AA40" s="58"/>
      <c r="AB40" s="58"/>
      <c r="AC40" s="58"/>
      <c r="AD40" s="58"/>
      <c r="AE40" s="58"/>
      <c r="AF40" s="58"/>
      <c r="AG40" s="58"/>
      <c r="AH40" s="59">
        <f t="shared" si="4"/>
        <v>0</v>
      </c>
      <c r="AI40" s="60"/>
      <c r="AJ40" s="60"/>
      <c r="AK40" s="60"/>
      <c r="AL40" s="60">
        <v>1</v>
      </c>
      <c r="AM40" s="60"/>
      <c r="AN40" s="60"/>
      <c r="AO40" s="60"/>
      <c r="AP40" s="60"/>
      <c r="AQ40" s="60"/>
      <c r="AR40" s="60"/>
      <c r="AS40" s="60"/>
      <c r="AT40" s="60"/>
      <c r="AU40" s="60"/>
      <c r="AV40" s="60"/>
    </row>
    <row r="41" spans="1:48" ht="12">
      <c r="A41" s="36" t="s">
        <v>86</v>
      </c>
      <c r="B41" s="4" t="s">
        <v>10</v>
      </c>
      <c r="C41" s="9" t="s">
        <v>87</v>
      </c>
      <c r="D41" s="4">
        <v>2022</v>
      </c>
      <c r="E41" s="6">
        <v>4</v>
      </c>
      <c r="F41" s="7">
        <v>2</v>
      </c>
      <c r="G41" s="8">
        <f t="shared" si="3"/>
        <v>0.5</v>
      </c>
      <c r="H41" s="54"/>
      <c r="I41" s="54"/>
      <c r="J41" s="54"/>
      <c r="K41" s="54"/>
      <c r="L41" s="54">
        <v>1</v>
      </c>
      <c r="M41" s="54">
        <v>1</v>
      </c>
      <c r="N41" s="54"/>
      <c r="O41" s="55">
        <f t="shared" si="0"/>
        <v>2</v>
      </c>
      <c r="P41" s="56"/>
      <c r="Q41" s="56"/>
      <c r="R41" s="56"/>
      <c r="S41" s="61"/>
      <c r="T41" s="56"/>
      <c r="U41" s="56"/>
      <c r="V41" s="56"/>
      <c r="W41" s="57">
        <f t="shared" si="1"/>
        <v>0</v>
      </c>
      <c r="X41" s="58"/>
      <c r="Y41" s="58"/>
      <c r="Z41" s="58"/>
      <c r="AA41" s="58"/>
      <c r="AB41" s="58"/>
      <c r="AC41" s="58"/>
      <c r="AD41" s="58"/>
      <c r="AE41" s="58"/>
      <c r="AF41" s="58"/>
      <c r="AG41" s="58"/>
      <c r="AH41" s="59">
        <f t="shared" si="4"/>
        <v>0</v>
      </c>
      <c r="AI41" s="60"/>
      <c r="AJ41" s="60"/>
      <c r="AK41" s="60"/>
      <c r="AL41" s="60">
        <v>1</v>
      </c>
      <c r="AM41" s="60"/>
      <c r="AN41" s="60"/>
      <c r="AO41" s="60"/>
      <c r="AP41" s="60"/>
      <c r="AQ41" s="60"/>
      <c r="AR41" s="60"/>
      <c r="AS41" s="60"/>
      <c r="AT41" s="60"/>
      <c r="AU41" s="60"/>
      <c r="AV41" s="60"/>
    </row>
    <row r="42" spans="1:48" ht="12">
      <c r="A42" s="36" t="s">
        <v>88</v>
      </c>
      <c r="B42" s="4" t="s">
        <v>10</v>
      </c>
      <c r="C42" s="9" t="s">
        <v>89</v>
      </c>
      <c r="D42" s="4">
        <v>2022</v>
      </c>
      <c r="E42" s="6">
        <v>5</v>
      </c>
      <c r="F42" s="7">
        <v>1</v>
      </c>
      <c r="G42" s="8">
        <f t="shared" si="3"/>
        <v>0.2</v>
      </c>
      <c r="H42" s="54">
        <v>1</v>
      </c>
      <c r="I42" s="54">
        <v>1</v>
      </c>
      <c r="J42" s="54"/>
      <c r="K42" s="54"/>
      <c r="L42" s="54"/>
      <c r="M42" s="54"/>
      <c r="N42" s="54"/>
      <c r="O42" s="55">
        <f t="shared" si="0"/>
        <v>2</v>
      </c>
      <c r="P42" s="56"/>
      <c r="Q42" s="56"/>
      <c r="R42" s="56">
        <v>1</v>
      </c>
      <c r="S42" s="61"/>
      <c r="T42" s="56"/>
      <c r="U42" s="56"/>
      <c r="V42" s="56"/>
      <c r="W42" s="57">
        <f t="shared" si="1"/>
        <v>1</v>
      </c>
      <c r="X42" s="58"/>
      <c r="Y42" s="58"/>
      <c r="Z42" s="58"/>
      <c r="AA42" s="58"/>
      <c r="AB42" s="58"/>
      <c r="AC42" s="58"/>
      <c r="AD42" s="58"/>
      <c r="AE42" s="58"/>
      <c r="AF42" s="58"/>
      <c r="AG42" s="58"/>
      <c r="AH42" s="59">
        <f t="shared" si="4"/>
        <v>0</v>
      </c>
      <c r="AI42" s="60"/>
      <c r="AJ42" s="60"/>
      <c r="AK42" s="60"/>
      <c r="AL42" s="60"/>
      <c r="AM42" s="60"/>
      <c r="AN42" s="60"/>
      <c r="AO42" s="60"/>
      <c r="AP42" s="60"/>
      <c r="AQ42" s="60"/>
      <c r="AR42" s="60"/>
      <c r="AS42" s="60"/>
      <c r="AT42" s="60"/>
      <c r="AU42" s="60"/>
      <c r="AV42" s="60"/>
    </row>
    <row r="43" spans="1:48" ht="12">
      <c r="A43" s="36" t="s">
        <v>90</v>
      </c>
      <c r="B43" s="4" t="s">
        <v>10</v>
      </c>
      <c r="C43" s="9" t="s">
        <v>91</v>
      </c>
      <c r="D43" s="4">
        <v>2022</v>
      </c>
      <c r="E43" s="6">
        <v>6</v>
      </c>
      <c r="F43" s="7">
        <v>2</v>
      </c>
      <c r="G43" s="8">
        <f t="shared" si="3"/>
        <v>0.33333333333333331</v>
      </c>
      <c r="H43" s="54">
        <v>1</v>
      </c>
      <c r="I43" s="54">
        <v>1</v>
      </c>
      <c r="J43" s="54"/>
      <c r="K43" s="54"/>
      <c r="L43" s="54">
        <v>1</v>
      </c>
      <c r="M43" s="54">
        <v>1</v>
      </c>
      <c r="N43" s="54"/>
      <c r="O43" s="55">
        <f t="shared" si="0"/>
        <v>4</v>
      </c>
      <c r="P43" s="56"/>
      <c r="Q43" s="56"/>
      <c r="R43" s="56">
        <v>1</v>
      </c>
      <c r="S43" s="61">
        <v>1</v>
      </c>
      <c r="T43" s="56"/>
      <c r="U43" s="56"/>
      <c r="V43" s="56"/>
      <c r="W43" s="57">
        <f t="shared" si="1"/>
        <v>1</v>
      </c>
      <c r="X43" s="58"/>
      <c r="Y43" s="58"/>
      <c r="Z43" s="58"/>
      <c r="AA43" s="58"/>
      <c r="AB43" s="58"/>
      <c r="AC43" s="58"/>
      <c r="AD43" s="58"/>
      <c r="AE43" s="58"/>
      <c r="AF43" s="58"/>
      <c r="AG43" s="58"/>
      <c r="AH43" s="59">
        <f t="shared" si="4"/>
        <v>0</v>
      </c>
      <c r="AI43" s="60"/>
      <c r="AJ43" s="60"/>
      <c r="AK43" s="60"/>
      <c r="AL43" s="60">
        <v>1</v>
      </c>
      <c r="AM43" s="60"/>
      <c r="AN43" s="60"/>
      <c r="AO43" s="60"/>
      <c r="AP43" s="60"/>
      <c r="AQ43" s="60"/>
      <c r="AR43" s="60"/>
      <c r="AS43" s="60"/>
      <c r="AT43" s="60"/>
      <c r="AU43" s="60"/>
      <c r="AV43" s="60"/>
    </row>
    <row r="44" spans="1:48" ht="12">
      <c r="A44" s="36" t="s">
        <v>92</v>
      </c>
      <c r="B44" s="4" t="s">
        <v>7</v>
      </c>
      <c r="C44" s="9" t="s">
        <v>93</v>
      </c>
      <c r="D44" s="4">
        <v>2022</v>
      </c>
      <c r="E44" s="6">
        <v>4</v>
      </c>
      <c r="F44" s="7">
        <v>2</v>
      </c>
      <c r="G44" s="8">
        <f t="shared" si="3"/>
        <v>0.5</v>
      </c>
      <c r="H44" s="54"/>
      <c r="I44" s="54"/>
      <c r="J44" s="54"/>
      <c r="K44" s="54"/>
      <c r="L44" s="54">
        <v>1</v>
      </c>
      <c r="M44" s="54">
        <v>1</v>
      </c>
      <c r="N44" s="54"/>
      <c r="O44" s="55">
        <f t="shared" si="0"/>
        <v>2</v>
      </c>
      <c r="P44" s="56"/>
      <c r="Q44" s="56"/>
      <c r="R44" s="56">
        <v>1</v>
      </c>
      <c r="S44" s="61">
        <v>2</v>
      </c>
      <c r="T44" s="56"/>
      <c r="U44" s="56"/>
      <c r="V44" s="56"/>
      <c r="W44" s="57">
        <f t="shared" si="1"/>
        <v>1</v>
      </c>
      <c r="X44" s="58"/>
      <c r="Y44" s="58"/>
      <c r="Z44" s="58"/>
      <c r="AA44" s="58"/>
      <c r="AB44" s="58"/>
      <c r="AC44" s="58"/>
      <c r="AD44" s="58"/>
      <c r="AE44" s="58"/>
      <c r="AF44" s="58"/>
      <c r="AG44" s="58"/>
      <c r="AH44" s="59">
        <f t="shared" si="4"/>
        <v>0</v>
      </c>
      <c r="AI44" s="60"/>
      <c r="AJ44" s="60"/>
      <c r="AK44" s="60"/>
      <c r="AL44" s="60">
        <v>1</v>
      </c>
      <c r="AM44" s="60"/>
      <c r="AN44" s="60"/>
      <c r="AO44" s="60"/>
      <c r="AP44" s="60"/>
      <c r="AQ44" s="60">
        <v>1</v>
      </c>
      <c r="AR44" s="60"/>
      <c r="AS44" s="60"/>
      <c r="AT44" s="60"/>
      <c r="AU44" s="60"/>
      <c r="AV44" s="60"/>
    </row>
    <row r="45" spans="1:48" ht="12">
      <c r="A45" s="36" t="s">
        <v>94</v>
      </c>
      <c r="B45" s="4" t="s">
        <v>7</v>
      </c>
      <c r="C45" s="9" t="s">
        <v>95</v>
      </c>
      <c r="D45" s="4">
        <v>2022</v>
      </c>
      <c r="E45" s="6">
        <v>4</v>
      </c>
      <c r="F45" s="7">
        <v>1</v>
      </c>
      <c r="G45" s="8">
        <f t="shared" si="3"/>
        <v>0.25</v>
      </c>
      <c r="H45" s="54">
        <v>1</v>
      </c>
      <c r="I45" s="54">
        <v>1</v>
      </c>
      <c r="J45" s="54"/>
      <c r="K45" s="54"/>
      <c r="L45" s="54"/>
      <c r="M45" s="54">
        <v>1</v>
      </c>
      <c r="N45" s="54"/>
      <c r="O45" s="55">
        <f t="shared" si="0"/>
        <v>3</v>
      </c>
      <c r="P45" s="56"/>
      <c r="Q45" s="56"/>
      <c r="R45" s="56"/>
      <c r="S45" s="61">
        <v>1</v>
      </c>
      <c r="T45" s="56"/>
      <c r="U45" s="56"/>
      <c r="V45" s="56"/>
      <c r="W45" s="57">
        <f t="shared" si="1"/>
        <v>0</v>
      </c>
      <c r="X45" s="58"/>
      <c r="Y45" s="58"/>
      <c r="Z45" s="58"/>
      <c r="AA45" s="58"/>
      <c r="AB45" s="58"/>
      <c r="AC45" s="58"/>
      <c r="AD45" s="58"/>
      <c r="AE45" s="58"/>
      <c r="AF45" s="58"/>
      <c r="AG45" s="58"/>
      <c r="AH45" s="59">
        <f t="shared" si="4"/>
        <v>0</v>
      </c>
      <c r="AI45" s="60"/>
      <c r="AJ45" s="60"/>
      <c r="AK45" s="60"/>
      <c r="AL45" s="60"/>
      <c r="AM45" s="60"/>
      <c r="AN45" s="60"/>
      <c r="AO45" s="60"/>
      <c r="AP45" s="60"/>
      <c r="AQ45" s="60"/>
      <c r="AR45" s="60"/>
      <c r="AS45" s="60"/>
      <c r="AT45" s="60"/>
      <c r="AU45" s="60"/>
      <c r="AV45" s="60"/>
    </row>
    <row r="46" spans="1:48" ht="12">
      <c r="A46" s="36" t="s">
        <v>96</v>
      </c>
      <c r="B46" s="4" t="s">
        <v>7</v>
      </c>
      <c r="C46" s="9" t="s">
        <v>97</v>
      </c>
      <c r="D46" s="4">
        <v>2022</v>
      </c>
      <c r="E46" s="6">
        <v>4</v>
      </c>
      <c r="F46" s="7">
        <v>1</v>
      </c>
      <c r="G46" s="8">
        <f t="shared" si="3"/>
        <v>0.25</v>
      </c>
      <c r="H46" s="54"/>
      <c r="I46" s="54">
        <v>1</v>
      </c>
      <c r="J46" s="54"/>
      <c r="K46" s="54"/>
      <c r="L46" s="54"/>
      <c r="M46" s="54"/>
      <c r="N46" s="54"/>
      <c r="O46" s="55">
        <f t="shared" si="0"/>
        <v>1</v>
      </c>
      <c r="P46" s="56"/>
      <c r="Q46" s="56"/>
      <c r="R46" s="56"/>
      <c r="S46" s="61">
        <v>1</v>
      </c>
      <c r="T46" s="56"/>
      <c r="U46" s="56"/>
      <c r="V46" s="56"/>
      <c r="W46" s="57">
        <f t="shared" si="1"/>
        <v>0</v>
      </c>
      <c r="X46" s="58"/>
      <c r="Y46" s="58"/>
      <c r="Z46" s="58"/>
      <c r="AA46" s="58"/>
      <c r="AB46" s="58"/>
      <c r="AC46" s="58"/>
      <c r="AD46" s="58"/>
      <c r="AE46" s="58"/>
      <c r="AF46" s="58"/>
      <c r="AG46" s="58"/>
      <c r="AH46" s="59">
        <f t="shared" si="4"/>
        <v>0</v>
      </c>
      <c r="AI46" s="60"/>
      <c r="AJ46" s="60"/>
      <c r="AK46" s="60"/>
      <c r="AL46" s="60">
        <v>1</v>
      </c>
      <c r="AM46" s="60"/>
      <c r="AN46" s="60"/>
      <c r="AO46" s="60"/>
      <c r="AP46" s="60"/>
      <c r="AQ46" s="60"/>
      <c r="AR46" s="60"/>
      <c r="AS46" s="60"/>
      <c r="AT46" s="60"/>
      <c r="AU46" s="60"/>
      <c r="AV46" s="60"/>
    </row>
    <row r="47" spans="1:48" ht="12">
      <c r="A47" s="36" t="s">
        <v>98</v>
      </c>
      <c r="B47" s="4" t="s">
        <v>7</v>
      </c>
      <c r="C47" s="9" t="s">
        <v>99</v>
      </c>
      <c r="D47" s="4">
        <v>2022</v>
      </c>
      <c r="E47" s="6">
        <v>4</v>
      </c>
      <c r="F47" s="7">
        <v>2</v>
      </c>
      <c r="G47" s="8">
        <f t="shared" si="3"/>
        <v>0.5</v>
      </c>
      <c r="H47" s="54">
        <v>1</v>
      </c>
      <c r="I47" s="54"/>
      <c r="J47" s="54"/>
      <c r="K47" s="54"/>
      <c r="L47" s="54"/>
      <c r="M47" s="54">
        <v>1</v>
      </c>
      <c r="N47" s="54"/>
      <c r="O47" s="55">
        <f t="shared" si="0"/>
        <v>2</v>
      </c>
      <c r="P47" s="56"/>
      <c r="Q47" s="56"/>
      <c r="R47" s="56"/>
      <c r="S47" s="61">
        <v>1</v>
      </c>
      <c r="T47" s="56"/>
      <c r="U47" s="56"/>
      <c r="V47" s="56"/>
      <c r="W47" s="57">
        <f t="shared" si="1"/>
        <v>0</v>
      </c>
      <c r="X47" s="58"/>
      <c r="Y47" s="58"/>
      <c r="Z47" s="58"/>
      <c r="AA47" s="58"/>
      <c r="AB47" s="58"/>
      <c r="AC47" s="58"/>
      <c r="AD47" s="58"/>
      <c r="AE47" s="58"/>
      <c r="AF47" s="58"/>
      <c r="AG47" s="58"/>
      <c r="AH47" s="59">
        <f t="shared" si="4"/>
        <v>0</v>
      </c>
      <c r="AI47" s="60"/>
      <c r="AJ47" s="60"/>
      <c r="AK47" s="60"/>
      <c r="AL47" s="60">
        <v>1</v>
      </c>
      <c r="AM47" s="60"/>
      <c r="AN47" s="60"/>
      <c r="AO47" s="60"/>
      <c r="AP47" s="60"/>
      <c r="AQ47" s="60"/>
      <c r="AR47" s="60"/>
      <c r="AS47" s="60"/>
      <c r="AT47" s="60"/>
      <c r="AU47" s="60"/>
      <c r="AV47" s="60"/>
    </row>
    <row r="48" spans="1:48" ht="12">
      <c r="A48" s="36" t="s">
        <v>100</v>
      </c>
      <c r="B48" s="4" t="s">
        <v>15</v>
      </c>
      <c r="C48" s="9" t="s">
        <v>101</v>
      </c>
      <c r="D48" s="4">
        <v>2022</v>
      </c>
      <c r="E48" s="6">
        <v>11</v>
      </c>
      <c r="F48" s="7">
        <v>2</v>
      </c>
      <c r="G48" s="8">
        <f t="shared" si="3"/>
        <v>0.18181818181818182</v>
      </c>
      <c r="H48" s="54"/>
      <c r="I48" s="54"/>
      <c r="J48" s="54">
        <v>1</v>
      </c>
      <c r="K48" s="54"/>
      <c r="L48" s="54"/>
      <c r="M48" s="54">
        <v>1</v>
      </c>
      <c r="N48" s="54"/>
      <c r="O48" s="55">
        <f t="shared" si="0"/>
        <v>2</v>
      </c>
      <c r="P48" s="56"/>
      <c r="Q48" s="56"/>
      <c r="R48" s="56"/>
      <c r="S48" s="61">
        <v>1</v>
      </c>
      <c r="T48" s="56"/>
      <c r="U48" s="56"/>
      <c r="V48" s="56"/>
      <c r="W48" s="57">
        <f t="shared" si="1"/>
        <v>0</v>
      </c>
      <c r="X48" s="58"/>
      <c r="Y48" s="58"/>
      <c r="Z48" s="58"/>
      <c r="AA48" s="58"/>
      <c r="AB48" s="58"/>
      <c r="AC48" s="58"/>
      <c r="AD48" s="58"/>
      <c r="AE48" s="58"/>
      <c r="AF48" s="58"/>
      <c r="AG48" s="58"/>
      <c r="AH48" s="59">
        <f t="shared" si="4"/>
        <v>0</v>
      </c>
      <c r="AI48" s="60"/>
      <c r="AJ48" s="60"/>
      <c r="AK48" s="60"/>
      <c r="AL48" s="60"/>
      <c r="AM48" s="60"/>
      <c r="AN48" s="60"/>
      <c r="AO48" s="60"/>
      <c r="AP48" s="60"/>
      <c r="AQ48" s="60">
        <v>1</v>
      </c>
      <c r="AR48" s="60"/>
      <c r="AS48" s="60"/>
      <c r="AT48" s="60"/>
      <c r="AU48" s="60"/>
      <c r="AV48" s="60"/>
    </row>
    <row r="49" spans="1:48" ht="12">
      <c r="A49" s="36" t="s">
        <v>102</v>
      </c>
      <c r="B49" s="4" t="s">
        <v>15</v>
      </c>
      <c r="C49" s="9" t="s">
        <v>103</v>
      </c>
      <c r="D49" s="4">
        <v>2022</v>
      </c>
      <c r="E49" s="6">
        <v>12</v>
      </c>
      <c r="F49" s="7">
        <v>4</v>
      </c>
      <c r="G49" s="8">
        <f t="shared" si="3"/>
        <v>0.33333333333333331</v>
      </c>
      <c r="H49" s="54">
        <v>1</v>
      </c>
      <c r="I49" s="54">
        <v>1</v>
      </c>
      <c r="J49" s="54"/>
      <c r="K49" s="54"/>
      <c r="L49" s="54">
        <v>1</v>
      </c>
      <c r="M49" s="54">
        <v>1</v>
      </c>
      <c r="N49" s="54"/>
      <c r="O49" s="55">
        <f t="shared" si="0"/>
        <v>4</v>
      </c>
      <c r="P49" s="56">
        <v>1</v>
      </c>
      <c r="Q49" s="56">
        <v>1</v>
      </c>
      <c r="R49" s="56">
        <v>1</v>
      </c>
      <c r="S49" s="61">
        <v>1</v>
      </c>
      <c r="T49" s="56"/>
      <c r="U49" s="56"/>
      <c r="V49" s="56"/>
      <c r="W49" s="57">
        <f t="shared" si="1"/>
        <v>3</v>
      </c>
      <c r="X49" s="58"/>
      <c r="Y49" s="58"/>
      <c r="Z49" s="58"/>
      <c r="AA49" s="58"/>
      <c r="AB49" s="58"/>
      <c r="AC49" s="58"/>
      <c r="AD49" s="58"/>
      <c r="AE49" s="58"/>
      <c r="AF49" s="58">
        <v>1</v>
      </c>
      <c r="AG49" s="58"/>
      <c r="AH49" s="59">
        <f t="shared" si="4"/>
        <v>1</v>
      </c>
      <c r="AI49" s="60">
        <v>1</v>
      </c>
      <c r="AJ49" s="60">
        <v>1</v>
      </c>
      <c r="AK49" s="60"/>
      <c r="AL49" s="60"/>
      <c r="AM49" s="60"/>
      <c r="AN49" s="60">
        <v>1</v>
      </c>
      <c r="AO49" s="60"/>
      <c r="AP49" s="60"/>
      <c r="AQ49" s="60"/>
      <c r="AR49" s="60">
        <v>1</v>
      </c>
      <c r="AS49" s="60"/>
      <c r="AT49" s="60"/>
      <c r="AU49" s="60">
        <v>1</v>
      </c>
      <c r="AV49" s="60"/>
    </row>
    <row r="50" spans="1:48" ht="12">
      <c r="A50" s="36" t="s">
        <v>104</v>
      </c>
      <c r="B50" s="4" t="s">
        <v>15</v>
      </c>
      <c r="C50" s="9" t="s">
        <v>105</v>
      </c>
      <c r="D50" s="4">
        <v>2022</v>
      </c>
      <c r="E50" s="6">
        <v>12</v>
      </c>
      <c r="F50" s="7">
        <v>4</v>
      </c>
      <c r="G50" s="8">
        <f t="shared" si="3"/>
        <v>0.33333333333333331</v>
      </c>
      <c r="H50" s="54">
        <v>2</v>
      </c>
      <c r="I50" s="54">
        <v>2</v>
      </c>
      <c r="J50" s="54"/>
      <c r="K50" s="54"/>
      <c r="L50" s="54"/>
      <c r="M50" s="54">
        <v>1</v>
      </c>
      <c r="N50" s="54"/>
      <c r="O50" s="55">
        <f t="shared" si="0"/>
        <v>3</v>
      </c>
      <c r="P50" s="56"/>
      <c r="Q50" s="56"/>
      <c r="R50" s="56">
        <v>1</v>
      </c>
      <c r="S50" s="61"/>
      <c r="T50" s="56"/>
      <c r="U50" s="56"/>
      <c r="V50" s="56"/>
      <c r="W50" s="57">
        <f t="shared" si="1"/>
        <v>1</v>
      </c>
      <c r="X50" s="58">
        <v>1</v>
      </c>
      <c r="Y50" s="58"/>
      <c r="Z50" s="58"/>
      <c r="AA50" s="58"/>
      <c r="AB50" s="58"/>
      <c r="AC50" s="58"/>
      <c r="AD50" s="58"/>
      <c r="AE50" s="58"/>
      <c r="AF50" s="58">
        <v>1</v>
      </c>
      <c r="AG50" s="58"/>
      <c r="AH50" s="59">
        <f t="shared" si="4"/>
        <v>2</v>
      </c>
      <c r="AI50" s="60"/>
      <c r="AJ50" s="60">
        <v>1</v>
      </c>
      <c r="AK50" s="60"/>
      <c r="AL50" s="60"/>
      <c r="AM50" s="60"/>
      <c r="AN50" s="60">
        <v>1</v>
      </c>
      <c r="AO50" s="60">
        <v>1</v>
      </c>
      <c r="AP50" s="60"/>
      <c r="AQ50" s="60"/>
      <c r="AR50" s="60"/>
      <c r="AS50" s="60"/>
      <c r="AT50" s="60"/>
      <c r="AU50" s="60"/>
      <c r="AV50" s="60"/>
    </row>
    <row r="51" spans="1:48" ht="12">
      <c r="A51" s="36" t="s">
        <v>106</v>
      </c>
      <c r="B51" s="4" t="s">
        <v>15</v>
      </c>
      <c r="C51" s="9" t="s">
        <v>107</v>
      </c>
      <c r="D51" s="4">
        <v>2022</v>
      </c>
      <c r="E51" s="6">
        <v>4</v>
      </c>
      <c r="F51" s="7">
        <v>2</v>
      </c>
      <c r="G51" s="8">
        <f t="shared" si="3"/>
        <v>0.5</v>
      </c>
      <c r="H51" s="54"/>
      <c r="I51" s="54">
        <v>1</v>
      </c>
      <c r="J51" s="54"/>
      <c r="K51" s="54"/>
      <c r="L51" s="54">
        <v>1</v>
      </c>
      <c r="M51" s="54"/>
      <c r="N51" s="54"/>
      <c r="O51" s="55">
        <f t="shared" si="0"/>
        <v>2</v>
      </c>
      <c r="P51" s="56"/>
      <c r="Q51" s="56"/>
      <c r="R51" s="56">
        <v>1</v>
      </c>
      <c r="S51" s="61"/>
      <c r="T51" s="56"/>
      <c r="U51" s="56">
        <v>1</v>
      </c>
      <c r="V51" s="56"/>
      <c r="W51" s="57">
        <f t="shared" si="1"/>
        <v>2</v>
      </c>
      <c r="X51" s="58">
        <v>1</v>
      </c>
      <c r="Y51" s="58"/>
      <c r="Z51" s="58"/>
      <c r="AA51" s="58"/>
      <c r="AB51" s="58"/>
      <c r="AC51" s="58"/>
      <c r="AD51" s="58"/>
      <c r="AE51" s="58"/>
      <c r="AF51" s="58"/>
      <c r="AG51" s="58"/>
      <c r="AH51" s="59">
        <f t="shared" si="4"/>
        <v>1</v>
      </c>
      <c r="AI51" s="60"/>
      <c r="AJ51" s="60"/>
      <c r="AK51" s="60"/>
      <c r="AL51" s="60">
        <v>1</v>
      </c>
      <c r="AM51" s="60"/>
      <c r="AN51" s="60"/>
      <c r="AO51" s="60"/>
      <c r="AP51" s="60"/>
      <c r="AQ51" s="60"/>
      <c r="AR51" s="60"/>
      <c r="AS51" s="60"/>
      <c r="AT51" s="60"/>
      <c r="AU51" s="60"/>
      <c r="AV51" s="60"/>
    </row>
    <row r="52" spans="1:48" ht="12">
      <c r="A52" s="36" t="s">
        <v>108</v>
      </c>
      <c r="B52" s="4" t="s">
        <v>15</v>
      </c>
      <c r="C52" s="9" t="s">
        <v>109</v>
      </c>
      <c r="D52" s="4">
        <v>2022</v>
      </c>
      <c r="E52" s="6">
        <v>5</v>
      </c>
      <c r="F52" s="7">
        <v>1</v>
      </c>
      <c r="G52" s="8">
        <f t="shared" si="3"/>
        <v>0.2</v>
      </c>
      <c r="H52" s="54"/>
      <c r="I52" s="54"/>
      <c r="J52" s="54"/>
      <c r="K52" s="54"/>
      <c r="L52" s="54"/>
      <c r="M52" s="54">
        <v>1</v>
      </c>
      <c r="N52" s="54"/>
      <c r="O52" s="55">
        <f t="shared" si="0"/>
        <v>1</v>
      </c>
      <c r="P52" s="56"/>
      <c r="Q52" s="56"/>
      <c r="R52" s="56"/>
      <c r="S52" s="61">
        <v>1</v>
      </c>
      <c r="T52" s="56"/>
      <c r="U52" s="56"/>
      <c r="V52" s="56"/>
      <c r="W52" s="57">
        <f t="shared" si="1"/>
        <v>0</v>
      </c>
      <c r="X52" s="58"/>
      <c r="Y52" s="58"/>
      <c r="Z52" s="58"/>
      <c r="AA52" s="58"/>
      <c r="AB52" s="58"/>
      <c r="AC52" s="58"/>
      <c r="AD52" s="58"/>
      <c r="AE52" s="58"/>
      <c r="AF52" s="58"/>
      <c r="AG52" s="58"/>
      <c r="AH52" s="59">
        <f t="shared" si="4"/>
        <v>0</v>
      </c>
      <c r="AI52" s="60"/>
      <c r="AJ52" s="60"/>
      <c r="AK52" s="60"/>
      <c r="AL52" s="60"/>
      <c r="AM52" s="60"/>
      <c r="AN52" s="60"/>
      <c r="AO52" s="60"/>
      <c r="AP52" s="60"/>
      <c r="AQ52" s="60"/>
      <c r="AR52" s="60"/>
      <c r="AS52" s="60">
        <v>1</v>
      </c>
      <c r="AT52" s="60"/>
      <c r="AU52" s="60"/>
      <c r="AV52" s="60"/>
    </row>
    <row r="53" spans="1:48" ht="12">
      <c r="A53" s="36" t="s">
        <v>110</v>
      </c>
      <c r="B53" s="4" t="s">
        <v>15</v>
      </c>
      <c r="C53" s="9" t="s">
        <v>111</v>
      </c>
      <c r="D53" s="4">
        <v>2022</v>
      </c>
      <c r="E53" s="6">
        <v>11</v>
      </c>
      <c r="F53" s="7">
        <v>5</v>
      </c>
      <c r="G53" s="8">
        <f t="shared" si="3"/>
        <v>0.45454545454545453</v>
      </c>
      <c r="H53" s="54">
        <v>1</v>
      </c>
      <c r="I53" s="54">
        <v>1</v>
      </c>
      <c r="J53" s="54"/>
      <c r="K53" s="54"/>
      <c r="L53" s="54"/>
      <c r="M53" s="54"/>
      <c r="N53" s="54"/>
      <c r="O53" s="55">
        <f t="shared" si="0"/>
        <v>2</v>
      </c>
      <c r="P53" s="56"/>
      <c r="Q53" s="56"/>
      <c r="R53" s="56">
        <v>1</v>
      </c>
      <c r="S53" s="61"/>
      <c r="T53" s="56"/>
      <c r="U53" s="56"/>
      <c r="V53" s="56"/>
      <c r="W53" s="57">
        <f t="shared" si="1"/>
        <v>1</v>
      </c>
      <c r="X53" s="58"/>
      <c r="Y53" s="58"/>
      <c r="Z53" s="58"/>
      <c r="AA53" s="58"/>
      <c r="AB53" s="58"/>
      <c r="AC53" s="58"/>
      <c r="AD53" s="58"/>
      <c r="AE53" s="58"/>
      <c r="AF53" s="58"/>
      <c r="AG53" s="58"/>
      <c r="AH53" s="59">
        <f t="shared" si="4"/>
        <v>0</v>
      </c>
      <c r="AI53" s="60"/>
      <c r="AJ53" s="60"/>
      <c r="AK53" s="60"/>
      <c r="AL53" s="60">
        <v>1</v>
      </c>
      <c r="AM53" s="60"/>
      <c r="AN53" s="60"/>
      <c r="AO53" s="60">
        <v>1</v>
      </c>
      <c r="AP53" s="60"/>
      <c r="AQ53" s="60">
        <v>1</v>
      </c>
      <c r="AR53" s="60"/>
      <c r="AS53" s="60">
        <v>1</v>
      </c>
      <c r="AT53" s="60"/>
      <c r="AU53" s="60">
        <v>1</v>
      </c>
      <c r="AV53" s="60"/>
    </row>
    <row r="54" spans="1:48">
      <c r="S54" s="62"/>
    </row>
    <row r="55" spans="1:48" ht="24">
      <c r="A55" s="1" t="s">
        <v>211</v>
      </c>
      <c r="B55" s="91" t="s">
        <v>212</v>
      </c>
    </row>
  </sheetData>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43762-5869-4533-8D36-ADF7A2DAF1BD}">
  <dimension ref="A1:AR56"/>
  <sheetViews>
    <sheetView topLeftCell="A33" zoomScale="70" zoomScaleNormal="70" workbookViewId="0">
      <selection activeCell="F47" sqref="F47"/>
    </sheetView>
  </sheetViews>
  <sheetFormatPr defaultColWidth="8.7109375" defaultRowHeight="12"/>
  <cols>
    <col min="1" max="1" width="6.85546875" style="37" bestFit="1" customWidth="1"/>
    <col min="2" max="2" width="25" style="37" bestFit="1" customWidth="1"/>
    <col min="3" max="3" width="12.42578125" style="37" bestFit="1" customWidth="1"/>
    <col min="4" max="4" width="12.28515625" style="37" bestFit="1" customWidth="1"/>
    <col min="5" max="5" width="18.85546875" style="37" bestFit="1" customWidth="1"/>
    <col min="6" max="6" width="20.5703125" style="37" customWidth="1"/>
    <col min="7" max="10" width="8.7109375" style="37"/>
    <col min="11" max="11" width="14.7109375" style="37" customWidth="1"/>
    <col min="12" max="14" width="8.7109375" style="37"/>
    <col min="15" max="15" width="13.5703125" style="37" customWidth="1"/>
    <col min="16" max="22" width="8.7109375" style="37"/>
    <col min="23" max="23" width="15.5703125" style="37" customWidth="1"/>
    <col min="24" max="32" width="8.7109375" style="37"/>
    <col min="33" max="33" width="8.85546875" style="37" customWidth="1"/>
    <col min="34" max="34" width="13.85546875" style="37" customWidth="1"/>
    <col min="35" max="38" width="8.7109375" style="37"/>
    <col min="39" max="39" width="9.28515625" style="37" customWidth="1"/>
    <col min="40" max="40" width="8.7109375" style="37"/>
    <col min="41" max="41" width="9.7109375" style="37" customWidth="1"/>
    <col min="42" max="43" width="8.7109375" style="37"/>
    <col min="44" max="44" width="10.140625" style="37" customWidth="1"/>
    <col min="45" max="16384" width="8.7109375" style="37"/>
  </cols>
  <sheetData>
    <row r="1" spans="1:44" s="50" customFormat="1" ht="24">
      <c r="A1" s="31" t="s">
        <v>0</v>
      </c>
      <c r="B1" s="30" t="s">
        <v>1</v>
      </c>
      <c r="C1" s="31" t="s">
        <v>143</v>
      </c>
      <c r="D1" s="31" t="s">
        <v>119</v>
      </c>
      <c r="E1" s="31" t="s">
        <v>213</v>
      </c>
      <c r="F1" s="31" t="s">
        <v>214</v>
      </c>
      <c r="G1" s="31" t="s">
        <v>170</v>
      </c>
      <c r="H1" s="43" t="s">
        <v>171</v>
      </c>
      <c r="I1" s="43" t="s">
        <v>172</v>
      </c>
      <c r="J1" s="43" t="s">
        <v>173</v>
      </c>
      <c r="K1" s="43" t="s">
        <v>174</v>
      </c>
      <c r="L1" s="43" t="s">
        <v>175</v>
      </c>
      <c r="M1" s="43" t="s">
        <v>176</v>
      </c>
      <c r="N1" s="43" t="s">
        <v>138</v>
      </c>
      <c r="O1" s="44" t="s">
        <v>177</v>
      </c>
      <c r="P1" s="45" t="s">
        <v>178</v>
      </c>
      <c r="Q1" s="45" t="s">
        <v>179</v>
      </c>
      <c r="R1" s="45" t="s">
        <v>180</v>
      </c>
      <c r="S1" s="66" t="s">
        <v>181</v>
      </c>
      <c r="T1" s="45" t="s">
        <v>215</v>
      </c>
      <c r="U1" s="45" t="s">
        <v>183</v>
      </c>
      <c r="V1" s="45" t="s">
        <v>184</v>
      </c>
      <c r="W1" s="46" t="s">
        <v>185</v>
      </c>
      <c r="X1" s="47" t="s">
        <v>186</v>
      </c>
      <c r="Y1" s="47" t="s">
        <v>187</v>
      </c>
      <c r="Z1" s="47" t="s">
        <v>188</v>
      </c>
      <c r="AA1" s="47" t="s">
        <v>189</v>
      </c>
      <c r="AB1" s="47" t="s">
        <v>190</v>
      </c>
      <c r="AC1" s="47" t="s">
        <v>191</v>
      </c>
      <c r="AD1" s="47" t="s">
        <v>192</v>
      </c>
      <c r="AE1" s="47" t="s">
        <v>193</v>
      </c>
      <c r="AF1" s="47" t="s">
        <v>194</v>
      </c>
      <c r="AG1" s="48" t="s">
        <v>195</v>
      </c>
      <c r="AH1" s="49" t="s">
        <v>196</v>
      </c>
      <c r="AI1" s="31" t="s">
        <v>216</v>
      </c>
      <c r="AJ1" s="31" t="s">
        <v>217</v>
      </c>
      <c r="AK1" s="31" t="s">
        <v>218</v>
      </c>
      <c r="AL1" s="31" t="s">
        <v>205</v>
      </c>
      <c r="AM1" s="31" t="s">
        <v>219</v>
      </c>
      <c r="AN1" s="31" t="s">
        <v>220</v>
      </c>
      <c r="AO1" s="31" t="s">
        <v>221</v>
      </c>
      <c r="AP1" s="31" t="s">
        <v>222</v>
      </c>
      <c r="AQ1" s="31" t="s">
        <v>223</v>
      </c>
      <c r="AR1" s="31" t="s">
        <v>224</v>
      </c>
    </row>
    <row r="2" spans="1:44">
      <c r="A2" s="35" t="s">
        <v>3</v>
      </c>
      <c r="B2" s="29" t="s">
        <v>4</v>
      </c>
      <c r="C2" s="22" t="s">
        <v>5</v>
      </c>
      <c r="D2" s="22">
        <v>2020</v>
      </c>
      <c r="E2" s="22">
        <v>13</v>
      </c>
      <c r="F2" s="22">
        <v>5</v>
      </c>
      <c r="G2" s="24">
        <f>F2/E2</f>
        <v>0.38461538461538464</v>
      </c>
      <c r="H2" s="67"/>
      <c r="I2" s="67"/>
      <c r="J2" s="67">
        <v>2</v>
      </c>
      <c r="K2" s="67"/>
      <c r="L2" s="67"/>
      <c r="M2" s="67"/>
      <c r="N2" s="67"/>
      <c r="O2" s="68">
        <f>COUNTA($H2:$N2)</f>
        <v>1</v>
      </c>
      <c r="P2" s="69">
        <v>1</v>
      </c>
      <c r="Q2" s="69"/>
      <c r="R2" s="69"/>
      <c r="S2" s="70">
        <v>1</v>
      </c>
      <c r="T2" s="69"/>
      <c r="U2" s="69"/>
      <c r="V2" s="69"/>
      <c r="W2" s="71">
        <f t="shared" ref="W2:W53" si="0">COUNTA($P2:$R2)+COUNTA($T2:$V2)</f>
        <v>1</v>
      </c>
      <c r="X2" s="72"/>
      <c r="Y2" s="72"/>
      <c r="Z2" s="72"/>
      <c r="AA2" s="72"/>
      <c r="AB2" s="72"/>
      <c r="AC2" s="72"/>
      <c r="AD2" s="72"/>
      <c r="AE2" s="72"/>
      <c r="AF2" s="72"/>
      <c r="AG2" s="73"/>
      <c r="AH2" s="74">
        <f>COUNTA($X2:$AG2)</f>
        <v>0</v>
      </c>
      <c r="AI2" s="75"/>
      <c r="AJ2" s="75"/>
      <c r="AK2" s="75"/>
      <c r="AL2" s="75">
        <v>1</v>
      </c>
      <c r="AM2" s="75"/>
      <c r="AN2" s="75"/>
      <c r="AO2" s="75"/>
      <c r="AP2" s="75"/>
      <c r="AQ2" s="75"/>
      <c r="AR2" s="75"/>
    </row>
    <row r="3" spans="1:44">
      <c r="A3" s="22" t="s">
        <v>6</v>
      </c>
      <c r="B3" s="29" t="s">
        <v>7</v>
      </c>
      <c r="C3" s="22" t="s">
        <v>225</v>
      </c>
      <c r="D3" s="22">
        <v>2020</v>
      </c>
      <c r="E3" s="22">
        <v>23</v>
      </c>
      <c r="F3" s="22">
        <v>6</v>
      </c>
      <c r="G3" s="24">
        <f t="shared" ref="G3:G52" si="1">F3/E3</f>
        <v>0.2608695652173913</v>
      </c>
      <c r="H3" s="67"/>
      <c r="I3" s="67">
        <v>1</v>
      </c>
      <c r="J3" s="67"/>
      <c r="K3" s="67"/>
      <c r="L3" s="67">
        <v>1</v>
      </c>
      <c r="M3" s="67"/>
      <c r="N3" s="67"/>
      <c r="O3" s="68">
        <f t="shared" ref="O3:O53" si="2">COUNTA($H3:$N3)</f>
        <v>2</v>
      </c>
      <c r="P3" s="69"/>
      <c r="Q3" s="69"/>
      <c r="R3" s="69">
        <v>2</v>
      </c>
      <c r="S3" s="70"/>
      <c r="T3" s="69"/>
      <c r="U3" s="69"/>
      <c r="V3" s="69"/>
      <c r="W3" s="71">
        <f t="shared" si="0"/>
        <v>1</v>
      </c>
      <c r="X3" s="72"/>
      <c r="Y3" s="72"/>
      <c r="Z3" s="72"/>
      <c r="AA3" s="72"/>
      <c r="AB3" s="72"/>
      <c r="AC3" s="72">
        <v>1</v>
      </c>
      <c r="AD3" s="72">
        <v>1</v>
      </c>
      <c r="AE3" s="72"/>
      <c r="AF3" s="72"/>
      <c r="AG3" s="73"/>
      <c r="AH3" s="74">
        <f t="shared" ref="AH3:AH53" si="3">COUNTA($X3:$AG3)</f>
        <v>2</v>
      </c>
      <c r="AI3" s="75">
        <v>1</v>
      </c>
      <c r="AJ3" s="75"/>
      <c r="AK3" s="75"/>
      <c r="AL3" s="75"/>
      <c r="AM3" s="75"/>
      <c r="AN3" s="75">
        <v>1</v>
      </c>
      <c r="AO3" s="75">
        <v>1</v>
      </c>
      <c r="AP3" s="75"/>
      <c r="AQ3" s="75"/>
      <c r="AR3" s="75"/>
    </row>
    <row r="4" spans="1:44">
      <c r="A4" s="22" t="s">
        <v>9</v>
      </c>
      <c r="B4" s="29" t="s">
        <v>10</v>
      </c>
      <c r="C4" s="22" t="s">
        <v>11</v>
      </c>
      <c r="D4" s="22">
        <v>2021</v>
      </c>
      <c r="E4" s="22">
        <v>20</v>
      </c>
      <c r="F4" s="22">
        <v>9</v>
      </c>
      <c r="G4" s="24">
        <f t="shared" si="1"/>
        <v>0.45</v>
      </c>
      <c r="H4" s="67"/>
      <c r="I4" s="67">
        <v>1</v>
      </c>
      <c r="J4" s="67"/>
      <c r="K4" s="67"/>
      <c r="L4" s="67">
        <v>1</v>
      </c>
      <c r="M4" s="67">
        <v>1</v>
      </c>
      <c r="N4" s="67"/>
      <c r="O4" s="68">
        <f t="shared" si="2"/>
        <v>3</v>
      </c>
      <c r="P4" s="69"/>
      <c r="Q4" s="69"/>
      <c r="R4" s="69">
        <v>2</v>
      </c>
      <c r="S4" s="70">
        <v>1</v>
      </c>
      <c r="T4" s="69"/>
      <c r="U4" s="69"/>
      <c r="V4" s="69"/>
      <c r="W4" s="71">
        <f t="shared" si="0"/>
        <v>1</v>
      </c>
      <c r="X4" s="72"/>
      <c r="Y4" s="72">
        <v>1</v>
      </c>
      <c r="Z4" s="72">
        <v>1</v>
      </c>
      <c r="AA4" s="72">
        <v>1</v>
      </c>
      <c r="AB4" s="72">
        <v>1</v>
      </c>
      <c r="AC4" s="72">
        <v>1</v>
      </c>
      <c r="AD4" s="72">
        <v>1</v>
      </c>
      <c r="AE4" s="72"/>
      <c r="AF4" s="72">
        <v>1</v>
      </c>
      <c r="AG4" s="73"/>
      <c r="AH4" s="74">
        <f t="shared" si="3"/>
        <v>7</v>
      </c>
      <c r="AI4" s="75"/>
      <c r="AJ4" s="75">
        <v>2</v>
      </c>
      <c r="AK4" s="75"/>
      <c r="AL4" s="75">
        <v>1</v>
      </c>
      <c r="AM4" s="75">
        <v>1</v>
      </c>
      <c r="AN4" s="75"/>
      <c r="AO4" s="75">
        <v>2</v>
      </c>
      <c r="AP4" s="75"/>
      <c r="AQ4" s="75"/>
      <c r="AR4" s="75"/>
    </row>
    <row r="5" spans="1:44">
      <c r="A5" s="22" t="s">
        <v>12</v>
      </c>
      <c r="B5" s="29" t="s">
        <v>4</v>
      </c>
      <c r="C5" s="22" t="s">
        <v>13</v>
      </c>
      <c r="D5" s="22">
        <v>2020</v>
      </c>
      <c r="E5" s="22">
        <v>58</v>
      </c>
      <c r="F5" s="22">
        <v>11</v>
      </c>
      <c r="G5" s="24">
        <f t="shared" si="1"/>
        <v>0.18965517241379309</v>
      </c>
      <c r="H5" s="67">
        <v>1</v>
      </c>
      <c r="I5" s="67">
        <v>1</v>
      </c>
      <c r="J5" s="67">
        <v>1</v>
      </c>
      <c r="K5" s="67"/>
      <c r="L5" s="67">
        <v>1</v>
      </c>
      <c r="M5" s="67">
        <v>1</v>
      </c>
      <c r="N5" s="67"/>
      <c r="O5" s="68">
        <f t="shared" si="2"/>
        <v>5</v>
      </c>
      <c r="P5" s="69"/>
      <c r="Q5" s="69"/>
      <c r="R5" s="69">
        <v>1</v>
      </c>
      <c r="S5" s="70">
        <v>1</v>
      </c>
      <c r="T5" s="69"/>
      <c r="U5" s="69">
        <v>1</v>
      </c>
      <c r="V5" s="69"/>
      <c r="W5" s="71">
        <f t="shared" si="0"/>
        <v>2</v>
      </c>
      <c r="X5" s="72"/>
      <c r="Y5" s="72"/>
      <c r="Z5" s="72"/>
      <c r="AA5" s="72"/>
      <c r="AB5" s="72"/>
      <c r="AC5" s="72"/>
      <c r="AD5" s="72"/>
      <c r="AE5" s="72"/>
      <c r="AF5" s="72"/>
      <c r="AG5" s="73"/>
      <c r="AH5" s="74">
        <f t="shared" si="3"/>
        <v>0</v>
      </c>
      <c r="AI5" s="75">
        <v>1</v>
      </c>
      <c r="AJ5" s="75">
        <v>1</v>
      </c>
      <c r="AK5" s="75"/>
      <c r="AL5" s="75">
        <v>2</v>
      </c>
      <c r="AM5" s="75"/>
      <c r="AN5" s="75"/>
      <c r="AO5" s="75"/>
      <c r="AP5" s="75"/>
      <c r="AQ5" s="75">
        <v>4</v>
      </c>
      <c r="AR5" s="75"/>
    </row>
    <row r="6" spans="1:44">
      <c r="A6" s="22" t="s">
        <v>14</v>
      </c>
      <c r="B6" s="29" t="s">
        <v>15</v>
      </c>
      <c r="C6" s="22" t="s">
        <v>16</v>
      </c>
      <c r="D6" s="22">
        <v>2020</v>
      </c>
      <c r="E6" s="22">
        <v>0</v>
      </c>
      <c r="F6" s="22">
        <v>0</v>
      </c>
      <c r="G6" s="24">
        <v>0</v>
      </c>
      <c r="H6" s="67"/>
      <c r="I6" s="67"/>
      <c r="J6" s="67"/>
      <c r="K6" s="67"/>
      <c r="L6" s="67"/>
      <c r="M6" s="67"/>
      <c r="N6" s="67"/>
      <c r="O6" s="68">
        <f t="shared" si="2"/>
        <v>0</v>
      </c>
      <c r="P6" s="69"/>
      <c r="Q6" s="69"/>
      <c r="R6" s="69"/>
      <c r="S6" s="70"/>
      <c r="T6" s="69"/>
      <c r="U6" s="69"/>
      <c r="V6" s="69"/>
      <c r="W6" s="71">
        <f t="shared" si="0"/>
        <v>0</v>
      </c>
      <c r="X6" s="72"/>
      <c r="Y6" s="72"/>
      <c r="Z6" s="72"/>
      <c r="AA6" s="72"/>
      <c r="AB6" s="72"/>
      <c r="AC6" s="72"/>
      <c r="AD6" s="72"/>
      <c r="AE6" s="72"/>
      <c r="AF6" s="72"/>
      <c r="AG6" s="73"/>
      <c r="AH6" s="74">
        <f t="shared" si="3"/>
        <v>0</v>
      </c>
      <c r="AI6" s="75"/>
      <c r="AJ6" s="75"/>
      <c r="AK6" s="75"/>
      <c r="AL6" s="75"/>
      <c r="AM6" s="75"/>
      <c r="AN6" s="75"/>
      <c r="AO6" s="75"/>
      <c r="AP6" s="75"/>
      <c r="AQ6" s="75"/>
      <c r="AR6" s="75"/>
    </row>
    <row r="7" spans="1:44">
      <c r="A7" s="22" t="s">
        <v>17</v>
      </c>
      <c r="B7" s="29" t="s">
        <v>4</v>
      </c>
      <c r="C7" s="22" t="s">
        <v>18</v>
      </c>
      <c r="D7" s="22">
        <v>2021</v>
      </c>
      <c r="E7" s="22">
        <v>15</v>
      </c>
      <c r="F7" s="22">
        <v>3</v>
      </c>
      <c r="G7" s="24">
        <f t="shared" si="1"/>
        <v>0.2</v>
      </c>
      <c r="H7" s="67">
        <v>1</v>
      </c>
      <c r="I7" s="67">
        <v>1</v>
      </c>
      <c r="J7" s="67">
        <v>1</v>
      </c>
      <c r="K7" s="67"/>
      <c r="L7" s="67"/>
      <c r="M7" s="67">
        <v>1</v>
      </c>
      <c r="N7" s="67"/>
      <c r="O7" s="68">
        <f t="shared" si="2"/>
        <v>4</v>
      </c>
      <c r="P7" s="69"/>
      <c r="Q7" s="69"/>
      <c r="R7" s="69"/>
      <c r="S7" s="70"/>
      <c r="T7" s="69"/>
      <c r="U7" s="69"/>
      <c r="V7" s="69"/>
      <c r="W7" s="71">
        <f t="shared" si="0"/>
        <v>0</v>
      </c>
      <c r="X7" s="72"/>
      <c r="Y7" s="72"/>
      <c r="Z7" s="72"/>
      <c r="AA7" s="72"/>
      <c r="AB7" s="72"/>
      <c r="AC7" s="72"/>
      <c r="AD7" s="72"/>
      <c r="AE7" s="72"/>
      <c r="AF7" s="72"/>
      <c r="AG7" s="73"/>
      <c r="AH7" s="74">
        <f t="shared" si="3"/>
        <v>0</v>
      </c>
      <c r="AI7" s="75"/>
      <c r="AJ7" s="75"/>
      <c r="AK7" s="75"/>
      <c r="AL7" s="75"/>
      <c r="AM7" s="75"/>
      <c r="AN7" s="75"/>
      <c r="AO7" s="75"/>
      <c r="AP7" s="75"/>
      <c r="AQ7" s="75"/>
      <c r="AR7" s="75"/>
    </row>
    <row r="8" spans="1:44">
      <c r="A8" s="22" t="s">
        <v>19</v>
      </c>
      <c r="B8" s="29" t="s">
        <v>4</v>
      </c>
      <c r="C8" s="22" t="s">
        <v>20</v>
      </c>
      <c r="D8" s="22">
        <v>2021</v>
      </c>
      <c r="E8" s="22">
        <v>14</v>
      </c>
      <c r="F8" s="22">
        <v>6</v>
      </c>
      <c r="G8" s="24">
        <f t="shared" si="1"/>
        <v>0.42857142857142855</v>
      </c>
      <c r="H8" s="67"/>
      <c r="I8" s="67"/>
      <c r="J8" s="67"/>
      <c r="K8" s="67"/>
      <c r="L8" s="67">
        <v>4</v>
      </c>
      <c r="M8" s="67"/>
      <c r="N8" s="67"/>
      <c r="O8" s="68">
        <f t="shared" si="2"/>
        <v>1</v>
      </c>
      <c r="P8" s="69"/>
      <c r="Q8" s="69"/>
      <c r="R8" s="69"/>
      <c r="S8" s="70">
        <v>5</v>
      </c>
      <c r="T8" s="69"/>
      <c r="U8" s="69"/>
      <c r="V8" s="69"/>
      <c r="W8" s="71">
        <f t="shared" si="0"/>
        <v>0</v>
      </c>
      <c r="X8" s="72"/>
      <c r="Y8" s="72"/>
      <c r="Z8" s="72"/>
      <c r="AA8" s="72"/>
      <c r="AB8" s="72"/>
      <c r="AC8" s="72"/>
      <c r="AD8" s="72"/>
      <c r="AE8" s="72"/>
      <c r="AF8" s="72"/>
      <c r="AG8" s="73"/>
      <c r="AH8" s="74">
        <f t="shared" si="3"/>
        <v>0</v>
      </c>
      <c r="AI8" s="75"/>
      <c r="AJ8" s="75">
        <v>1</v>
      </c>
      <c r="AK8" s="75"/>
      <c r="AL8" s="75">
        <v>1</v>
      </c>
      <c r="AM8" s="75"/>
      <c r="AN8" s="75"/>
      <c r="AO8" s="75"/>
      <c r="AP8" s="75"/>
      <c r="AQ8" s="75">
        <v>2</v>
      </c>
      <c r="AR8" s="75"/>
    </row>
    <row r="9" spans="1:44">
      <c r="A9" s="22" t="s">
        <v>21</v>
      </c>
      <c r="B9" s="29" t="s">
        <v>4</v>
      </c>
      <c r="C9" s="22" t="s">
        <v>22</v>
      </c>
      <c r="D9" s="22">
        <v>2021</v>
      </c>
      <c r="E9" s="22">
        <v>24</v>
      </c>
      <c r="F9" s="22">
        <v>6</v>
      </c>
      <c r="G9" s="24">
        <f t="shared" si="1"/>
        <v>0.25</v>
      </c>
      <c r="H9" s="67"/>
      <c r="I9" s="67"/>
      <c r="J9" s="67">
        <v>5</v>
      </c>
      <c r="K9" s="67"/>
      <c r="L9" s="67">
        <v>6</v>
      </c>
      <c r="M9" s="67">
        <v>5</v>
      </c>
      <c r="N9" s="67"/>
      <c r="O9" s="68">
        <f t="shared" si="2"/>
        <v>3</v>
      </c>
      <c r="P9" s="69"/>
      <c r="Q9" s="69"/>
      <c r="R9" s="69"/>
      <c r="S9" s="70">
        <v>5</v>
      </c>
      <c r="T9" s="69"/>
      <c r="U9" s="69"/>
      <c r="V9" s="69"/>
      <c r="W9" s="71">
        <f t="shared" si="0"/>
        <v>0</v>
      </c>
      <c r="X9" s="72"/>
      <c r="Y9" s="72"/>
      <c r="Z9" s="72"/>
      <c r="AA9" s="72"/>
      <c r="AB9" s="72"/>
      <c r="AC9" s="72"/>
      <c r="AD9" s="72"/>
      <c r="AE9" s="72"/>
      <c r="AF9" s="72"/>
      <c r="AG9" s="73"/>
      <c r="AH9" s="74">
        <f t="shared" si="3"/>
        <v>0</v>
      </c>
      <c r="AI9" s="75">
        <v>1</v>
      </c>
      <c r="AJ9" s="75"/>
      <c r="AK9" s="75"/>
      <c r="AL9" s="75"/>
      <c r="AM9" s="75"/>
      <c r="AN9" s="75"/>
      <c r="AO9" s="75"/>
      <c r="AP9" s="75"/>
      <c r="AQ9" s="75"/>
      <c r="AR9" s="75">
        <v>1</v>
      </c>
    </row>
    <row r="10" spans="1:44">
      <c r="A10" s="22" t="s">
        <v>23</v>
      </c>
      <c r="B10" s="29" t="s">
        <v>4</v>
      </c>
      <c r="C10" s="22" t="s">
        <v>24</v>
      </c>
      <c r="D10" s="22">
        <v>2021</v>
      </c>
      <c r="E10" s="22">
        <v>12</v>
      </c>
      <c r="F10" s="22">
        <v>5</v>
      </c>
      <c r="G10" s="24">
        <f t="shared" si="1"/>
        <v>0.41666666666666669</v>
      </c>
      <c r="H10" s="67">
        <v>1</v>
      </c>
      <c r="I10" s="67"/>
      <c r="J10" s="67"/>
      <c r="K10" s="67"/>
      <c r="L10" s="67">
        <v>2</v>
      </c>
      <c r="M10" s="67"/>
      <c r="N10" s="67"/>
      <c r="O10" s="68">
        <f t="shared" si="2"/>
        <v>2</v>
      </c>
      <c r="P10" s="69"/>
      <c r="Q10" s="69"/>
      <c r="R10" s="69"/>
      <c r="S10" s="70">
        <v>1</v>
      </c>
      <c r="T10" s="69"/>
      <c r="U10" s="69"/>
      <c r="V10" s="69"/>
      <c r="W10" s="71">
        <f t="shared" si="0"/>
        <v>0</v>
      </c>
      <c r="X10" s="72"/>
      <c r="Y10" s="72"/>
      <c r="Z10" s="72"/>
      <c r="AA10" s="72"/>
      <c r="AB10" s="72"/>
      <c r="AC10" s="72"/>
      <c r="AD10" s="72"/>
      <c r="AE10" s="72"/>
      <c r="AF10" s="72"/>
      <c r="AG10" s="73"/>
      <c r="AH10" s="74">
        <f t="shared" si="3"/>
        <v>0</v>
      </c>
      <c r="AI10" s="75"/>
      <c r="AJ10" s="75"/>
      <c r="AK10" s="75"/>
      <c r="AL10" s="75">
        <v>2</v>
      </c>
      <c r="AM10" s="75"/>
      <c r="AN10" s="75"/>
      <c r="AO10" s="75">
        <v>2</v>
      </c>
      <c r="AP10" s="75"/>
      <c r="AQ10" s="75"/>
      <c r="AR10" s="75"/>
    </row>
    <row r="11" spans="1:44">
      <c r="A11" s="22" t="s">
        <v>25</v>
      </c>
      <c r="B11" s="29" t="s">
        <v>4</v>
      </c>
      <c r="C11" s="22" t="s">
        <v>26</v>
      </c>
      <c r="D11" s="22">
        <v>2020</v>
      </c>
      <c r="E11" s="22">
        <v>18</v>
      </c>
      <c r="F11" s="22">
        <v>4</v>
      </c>
      <c r="G11" s="24">
        <f t="shared" si="1"/>
        <v>0.22222222222222221</v>
      </c>
      <c r="H11" s="67"/>
      <c r="I11" s="67"/>
      <c r="J11" s="67">
        <v>1</v>
      </c>
      <c r="K11" s="67"/>
      <c r="L11" s="67"/>
      <c r="M11" s="67"/>
      <c r="N11" s="67"/>
      <c r="O11" s="68">
        <f t="shared" si="2"/>
        <v>1</v>
      </c>
      <c r="P11" s="69">
        <v>1</v>
      </c>
      <c r="Q11" s="69"/>
      <c r="R11" s="69"/>
      <c r="S11" s="70">
        <v>1</v>
      </c>
      <c r="T11" s="69"/>
      <c r="U11" s="69">
        <v>1</v>
      </c>
      <c r="V11" s="69"/>
      <c r="W11" s="71">
        <f t="shared" si="0"/>
        <v>2</v>
      </c>
      <c r="X11" s="72"/>
      <c r="Y11" s="72"/>
      <c r="Z11" s="72"/>
      <c r="AA11" s="72"/>
      <c r="AB11" s="72"/>
      <c r="AC11" s="72"/>
      <c r="AD11" s="72"/>
      <c r="AE11" s="72"/>
      <c r="AF11" s="72"/>
      <c r="AG11" s="73"/>
      <c r="AH11" s="74">
        <f t="shared" si="3"/>
        <v>0</v>
      </c>
      <c r="AI11" s="75"/>
      <c r="AJ11" s="75"/>
      <c r="AK11" s="75"/>
      <c r="AL11" s="75"/>
      <c r="AM11" s="75"/>
      <c r="AN11" s="75"/>
      <c r="AO11" s="75">
        <v>1</v>
      </c>
      <c r="AP11" s="75"/>
      <c r="AQ11" s="75"/>
      <c r="AR11" s="75"/>
    </row>
    <row r="12" spans="1:44">
      <c r="A12" s="22" t="s">
        <v>27</v>
      </c>
      <c r="B12" s="29" t="s">
        <v>10</v>
      </c>
      <c r="C12" s="22" t="s">
        <v>28</v>
      </c>
      <c r="D12" s="22">
        <v>2021</v>
      </c>
      <c r="E12" s="22">
        <v>21</v>
      </c>
      <c r="F12" s="22">
        <v>3</v>
      </c>
      <c r="G12" s="24">
        <f t="shared" si="1"/>
        <v>0.14285714285714285</v>
      </c>
      <c r="H12" s="67">
        <v>2</v>
      </c>
      <c r="I12" s="67">
        <v>2</v>
      </c>
      <c r="J12" s="67"/>
      <c r="K12" s="67"/>
      <c r="L12" s="67"/>
      <c r="M12" s="67"/>
      <c r="N12" s="67"/>
      <c r="O12" s="68">
        <f t="shared" si="2"/>
        <v>2</v>
      </c>
      <c r="P12" s="69"/>
      <c r="Q12" s="69"/>
      <c r="R12" s="69"/>
      <c r="S12" s="70">
        <v>1</v>
      </c>
      <c r="T12" s="69"/>
      <c r="U12" s="69"/>
      <c r="V12" s="69"/>
      <c r="W12" s="71">
        <f t="shared" si="0"/>
        <v>0</v>
      </c>
      <c r="X12" s="72"/>
      <c r="Y12" s="72">
        <v>1</v>
      </c>
      <c r="Z12" s="72"/>
      <c r="AA12" s="72"/>
      <c r="AB12" s="72"/>
      <c r="AC12" s="72"/>
      <c r="AD12" s="72"/>
      <c r="AE12" s="72"/>
      <c r="AF12" s="72"/>
      <c r="AG12" s="73"/>
      <c r="AH12" s="74">
        <f t="shared" si="3"/>
        <v>1</v>
      </c>
      <c r="AI12" s="75"/>
      <c r="AJ12" s="75"/>
      <c r="AK12" s="75"/>
      <c r="AL12" s="75"/>
      <c r="AM12" s="75"/>
      <c r="AN12" s="75">
        <v>1</v>
      </c>
      <c r="AO12" s="75">
        <v>1</v>
      </c>
      <c r="AP12" s="75"/>
      <c r="AQ12" s="75">
        <v>2</v>
      </c>
      <c r="AR12" s="75">
        <v>1</v>
      </c>
    </row>
    <row r="13" spans="1:44">
      <c r="A13" s="22" t="s">
        <v>29</v>
      </c>
      <c r="B13" s="29" t="s">
        <v>10</v>
      </c>
      <c r="C13" s="22" t="s">
        <v>30</v>
      </c>
      <c r="D13" s="22">
        <v>2020</v>
      </c>
      <c r="E13" s="22">
        <v>19</v>
      </c>
      <c r="F13" s="22">
        <v>5</v>
      </c>
      <c r="G13" s="24">
        <f t="shared" si="1"/>
        <v>0.26315789473684209</v>
      </c>
      <c r="H13" s="67"/>
      <c r="I13" s="67">
        <v>1</v>
      </c>
      <c r="J13" s="67"/>
      <c r="K13" s="67"/>
      <c r="L13" s="67">
        <v>1</v>
      </c>
      <c r="M13" s="67">
        <v>1</v>
      </c>
      <c r="N13" s="67"/>
      <c r="O13" s="68">
        <f t="shared" si="2"/>
        <v>3</v>
      </c>
      <c r="P13" s="69"/>
      <c r="Q13" s="69"/>
      <c r="R13" s="69">
        <v>2</v>
      </c>
      <c r="S13" s="70"/>
      <c r="T13" s="69"/>
      <c r="U13" s="69"/>
      <c r="V13" s="69"/>
      <c r="W13" s="71">
        <f t="shared" si="0"/>
        <v>1</v>
      </c>
      <c r="X13" s="72"/>
      <c r="Y13" s="72"/>
      <c r="Z13" s="72"/>
      <c r="AA13" s="72"/>
      <c r="AB13" s="72"/>
      <c r="AC13" s="72">
        <v>1</v>
      </c>
      <c r="AD13" s="72">
        <v>1</v>
      </c>
      <c r="AE13" s="72"/>
      <c r="AF13" s="72">
        <v>1</v>
      </c>
      <c r="AG13" s="73"/>
      <c r="AH13" s="74">
        <f t="shared" si="3"/>
        <v>3</v>
      </c>
      <c r="AI13" s="75">
        <v>1</v>
      </c>
      <c r="AJ13" s="75">
        <v>1</v>
      </c>
      <c r="AK13" s="75"/>
      <c r="AL13" s="75"/>
      <c r="AM13" s="75"/>
      <c r="AN13" s="75">
        <v>2</v>
      </c>
      <c r="AO13" s="75">
        <v>2</v>
      </c>
      <c r="AP13" s="75"/>
      <c r="AQ13" s="75">
        <v>1</v>
      </c>
      <c r="AR13" s="75">
        <v>1</v>
      </c>
    </row>
    <row r="14" spans="1:44">
      <c r="A14" s="22" t="s">
        <v>31</v>
      </c>
      <c r="B14" s="29" t="s">
        <v>10</v>
      </c>
      <c r="C14" s="22" t="s">
        <v>32</v>
      </c>
      <c r="D14" s="22">
        <v>2021</v>
      </c>
      <c r="E14" s="22">
        <v>6</v>
      </c>
      <c r="F14" s="22">
        <v>2</v>
      </c>
      <c r="G14" s="24">
        <f t="shared" si="1"/>
        <v>0.33333333333333331</v>
      </c>
      <c r="H14" s="67"/>
      <c r="I14" s="67">
        <v>1</v>
      </c>
      <c r="J14" s="67"/>
      <c r="K14" s="67"/>
      <c r="L14" s="67"/>
      <c r="M14" s="67">
        <v>1</v>
      </c>
      <c r="N14" s="67"/>
      <c r="O14" s="68">
        <f t="shared" si="2"/>
        <v>2</v>
      </c>
      <c r="P14" s="69"/>
      <c r="Q14" s="69"/>
      <c r="R14" s="69">
        <v>1</v>
      </c>
      <c r="S14" s="70"/>
      <c r="T14" s="69"/>
      <c r="U14" s="69"/>
      <c r="V14" s="69"/>
      <c r="W14" s="71">
        <f t="shared" si="0"/>
        <v>1</v>
      </c>
      <c r="X14" s="72"/>
      <c r="Y14" s="72"/>
      <c r="Z14" s="72"/>
      <c r="AA14" s="72"/>
      <c r="AB14" s="72"/>
      <c r="AC14" s="72"/>
      <c r="AD14" s="72"/>
      <c r="AE14" s="72"/>
      <c r="AF14" s="72">
        <v>1</v>
      </c>
      <c r="AG14" s="73"/>
      <c r="AH14" s="74">
        <f t="shared" si="3"/>
        <v>1</v>
      </c>
      <c r="AI14" s="75"/>
      <c r="AJ14" s="75"/>
      <c r="AK14" s="75"/>
      <c r="AL14" s="75"/>
      <c r="AM14" s="75"/>
      <c r="AN14" s="75"/>
      <c r="AO14" s="75">
        <v>1</v>
      </c>
      <c r="AP14" s="75"/>
      <c r="AQ14" s="75"/>
      <c r="AR14" s="75"/>
    </row>
    <row r="15" spans="1:44">
      <c r="A15" s="22" t="s">
        <v>33</v>
      </c>
      <c r="B15" s="29" t="s">
        <v>10</v>
      </c>
      <c r="C15" s="22" t="s">
        <v>34</v>
      </c>
      <c r="D15" s="22">
        <v>2020</v>
      </c>
      <c r="E15" s="22">
        <v>14</v>
      </c>
      <c r="F15" s="22">
        <v>5</v>
      </c>
      <c r="G15" s="24">
        <f t="shared" si="1"/>
        <v>0.35714285714285715</v>
      </c>
      <c r="H15" s="67">
        <v>1</v>
      </c>
      <c r="I15" s="67">
        <v>1</v>
      </c>
      <c r="J15" s="67"/>
      <c r="K15" s="67"/>
      <c r="L15" s="67"/>
      <c r="M15" s="67">
        <v>1</v>
      </c>
      <c r="N15" s="67"/>
      <c r="O15" s="68">
        <f t="shared" si="2"/>
        <v>3</v>
      </c>
      <c r="P15" s="69"/>
      <c r="Q15" s="69"/>
      <c r="R15" s="69">
        <v>1</v>
      </c>
      <c r="S15" s="70">
        <v>1</v>
      </c>
      <c r="T15" s="69"/>
      <c r="U15" s="69"/>
      <c r="V15" s="69"/>
      <c r="W15" s="71">
        <f t="shared" si="0"/>
        <v>1</v>
      </c>
      <c r="X15" s="72"/>
      <c r="Y15" s="72"/>
      <c r="Z15" s="72"/>
      <c r="AA15" s="72"/>
      <c r="AB15" s="72"/>
      <c r="AC15" s="72"/>
      <c r="AD15" s="72"/>
      <c r="AE15" s="72"/>
      <c r="AF15" s="72"/>
      <c r="AG15" s="73"/>
      <c r="AH15" s="74">
        <f t="shared" si="3"/>
        <v>0</v>
      </c>
      <c r="AI15" s="75">
        <v>1</v>
      </c>
      <c r="AJ15" s="75"/>
      <c r="AK15" s="75"/>
      <c r="AL15" s="75"/>
      <c r="AM15" s="75"/>
      <c r="AN15" s="75"/>
      <c r="AO15" s="75">
        <v>1</v>
      </c>
      <c r="AP15" s="75"/>
      <c r="AQ15" s="75">
        <v>1</v>
      </c>
      <c r="AR15" s="75"/>
    </row>
    <row r="16" spans="1:44">
      <c r="A16" s="22" t="s">
        <v>35</v>
      </c>
      <c r="B16" s="29" t="s">
        <v>36</v>
      </c>
      <c r="C16" s="22" t="s">
        <v>37</v>
      </c>
      <c r="D16" s="22">
        <v>2021</v>
      </c>
      <c r="E16" s="22">
        <v>8</v>
      </c>
      <c r="F16" s="22">
        <v>2</v>
      </c>
      <c r="G16" s="24">
        <f t="shared" si="1"/>
        <v>0.25</v>
      </c>
      <c r="H16" s="67">
        <v>1</v>
      </c>
      <c r="I16" s="67">
        <v>1</v>
      </c>
      <c r="J16" s="67"/>
      <c r="K16" s="67"/>
      <c r="L16" s="67"/>
      <c r="M16" s="67"/>
      <c r="N16" s="67"/>
      <c r="O16" s="68">
        <f t="shared" si="2"/>
        <v>2</v>
      </c>
      <c r="P16" s="69"/>
      <c r="Q16" s="69"/>
      <c r="R16" s="69"/>
      <c r="S16" s="70"/>
      <c r="T16" s="69"/>
      <c r="U16" s="69"/>
      <c r="V16" s="69"/>
      <c r="W16" s="71">
        <f t="shared" si="0"/>
        <v>0</v>
      </c>
      <c r="X16" s="72"/>
      <c r="Y16" s="72"/>
      <c r="Z16" s="72"/>
      <c r="AA16" s="72"/>
      <c r="AB16" s="72"/>
      <c r="AC16" s="72"/>
      <c r="AD16" s="72"/>
      <c r="AE16" s="72"/>
      <c r="AF16" s="72"/>
      <c r="AG16" s="73"/>
      <c r="AH16" s="74">
        <f t="shared" si="3"/>
        <v>0</v>
      </c>
      <c r="AI16" s="75">
        <v>1</v>
      </c>
      <c r="AJ16" s="75"/>
      <c r="AK16" s="75"/>
      <c r="AL16" s="75"/>
      <c r="AM16" s="75"/>
      <c r="AN16" s="75"/>
      <c r="AO16" s="75"/>
      <c r="AP16" s="75"/>
      <c r="AQ16" s="75"/>
      <c r="AR16" s="75"/>
    </row>
    <row r="17" spans="1:44">
      <c r="A17" s="22" t="s">
        <v>38</v>
      </c>
      <c r="B17" s="29" t="s">
        <v>36</v>
      </c>
      <c r="C17" s="22" t="s">
        <v>39</v>
      </c>
      <c r="D17" s="22">
        <v>2020</v>
      </c>
      <c r="E17" s="22">
        <v>91</v>
      </c>
      <c r="F17" s="22">
        <v>24</v>
      </c>
      <c r="G17" s="24">
        <f t="shared" si="1"/>
        <v>0.26373626373626374</v>
      </c>
      <c r="H17" s="67"/>
      <c r="I17" s="67">
        <v>1</v>
      </c>
      <c r="J17" s="67">
        <v>1</v>
      </c>
      <c r="K17" s="67"/>
      <c r="L17" s="67"/>
      <c r="M17" s="67"/>
      <c r="N17" s="67"/>
      <c r="O17" s="68">
        <f t="shared" si="2"/>
        <v>2</v>
      </c>
      <c r="P17" s="69">
        <v>4</v>
      </c>
      <c r="Q17" s="69">
        <v>3</v>
      </c>
      <c r="R17" s="69"/>
      <c r="S17" s="70">
        <v>1</v>
      </c>
      <c r="T17" s="69">
        <v>2</v>
      </c>
      <c r="U17" s="69"/>
      <c r="V17" s="69"/>
      <c r="W17" s="71">
        <f t="shared" si="0"/>
        <v>3</v>
      </c>
      <c r="X17" s="72"/>
      <c r="Y17" s="72">
        <v>2</v>
      </c>
      <c r="Z17" s="72"/>
      <c r="AA17" s="72"/>
      <c r="AB17" s="72"/>
      <c r="AC17" s="72">
        <v>2</v>
      </c>
      <c r="AD17" s="72">
        <v>5</v>
      </c>
      <c r="AE17" s="72"/>
      <c r="AF17" s="72"/>
      <c r="AG17" s="73"/>
      <c r="AH17" s="74">
        <f t="shared" si="3"/>
        <v>3</v>
      </c>
      <c r="AI17" s="75">
        <v>3</v>
      </c>
      <c r="AJ17" s="75"/>
      <c r="AK17" s="75"/>
      <c r="AL17" s="75"/>
      <c r="AM17" s="75"/>
      <c r="AN17" s="75"/>
      <c r="AO17" s="75"/>
      <c r="AP17" s="75"/>
      <c r="AQ17" s="75"/>
      <c r="AR17" s="75"/>
    </row>
    <row r="18" spans="1:44">
      <c r="A18" s="22" t="s">
        <v>40</v>
      </c>
      <c r="B18" s="29" t="s">
        <v>7</v>
      </c>
      <c r="C18" s="22" t="s">
        <v>41</v>
      </c>
      <c r="D18" s="22">
        <v>2020</v>
      </c>
      <c r="E18" s="22">
        <v>22</v>
      </c>
      <c r="F18" s="22">
        <v>3</v>
      </c>
      <c r="G18" s="24">
        <f t="shared" si="1"/>
        <v>0.13636363636363635</v>
      </c>
      <c r="H18" s="67">
        <v>1</v>
      </c>
      <c r="I18" s="67">
        <v>1</v>
      </c>
      <c r="J18" s="67"/>
      <c r="K18" s="67"/>
      <c r="L18" s="67"/>
      <c r="M18" s="67">
        <v>1</v>
      </c>
      <c r="N18" s="67"/>
      <c r="O18" s="68">
        <f t="shared" si="2"/>
        <v>3</v>
      </c>
      <c r="P18" s="69"/>
      <c r="Q18" s="69"/>
      <c r="R18" s="69">
        <v>1</v>
      </c>
      <c r="S18" s="70">
        <v>1</v>
      </c>
      <c r="T18" s="69"/>
      <c r="U18" s="69"/>
      <c r="V18" s="69"/>
      <c r="W18" s="71">
        <f t="shared" si="0"/>
        <v>1</v>
      </c>
      <c r="X18" s="72"/>
      <c r="Y18" s="72"/>
      <c r="Z18" s="72"/>
      <c r="AA18" s="72"/>
      <c r="AB18" s="72"/>
      <c r="AC18" s="72"/>
      <c r="AD18" s="72"/>
      <c r="AE18" s="72"/>
      <c r="AF18" s="72"/>
      <c r="AG18" s="73"/>
      <c r="AH18" s="74">
        <f t="shared" si="3"/>
        <v>0</v>
      </c>
      <c r="AI18" s="75"/>
      <c r="AJ18" s="75"/>
      <c r="AK18" s="75">
        <v>1</v>
      </c>
      <c r="AL18" s="75"/>
      <c r="AM18" s="75"/>
      <c r="AN18" s="75"/>
      <c r="AO18" s="75">
        <v>1</v>
      </c>
      <c r="AP18" s="75"/>
      <c r="AQ18" s="75"/>
      <c r="AR18" s="75"/>
    </row>
    <row r="19" spans="1:44">
      <c r="A19" s="22" t="s">
        <v>42</v>
      </c>
      <c r="B19" s="29" t="s">
        <v>15</v>
      </c>
      <c r="C19" s="22" t="s">
        <v>43</v>
      </c>
      <c r="D19" s="22">
        <v>2021</v>
      </c>
      <c r="E19" s="22">
        <v>29</v>
      </c>
      <c r="F19" s="22">
        <v>8</v>
      </c>
      <c r="G19" s="24">
        <f t="shared" si="1"/>
        <v>0.27586206896551724</v>
      </c>
      <c r="H19" s="67">
        <v>2</v>
      </c>
      <c r="I19" s="67">
        <v>1</v>
      </c>
      <c r="J19" s="67"/>
      <c r="K19" s="67"/>
      <c r="L19" s="67">
        <v>3</v>
      </c>
      <c r="M19" s="67">
        <v>2</v>
      </c>
      <c r="N19" s="67"/>
      <c r="O19" s="68">
        <f t="shared" si="2"/>
        <v>4</v>
      </c>
      <c r="P19" s="69"/>
      <c r="Q19" s="69">
        <v>1</v>
      </c>
      <c r="R19" s="69">
        <v>1</v>
      </c>
      <c r="S19" s="70">
        <v>4</v>
      </c>
      <c r="T19" s="69"/>
      <c r="U19" s="69"/>
      <c r="V19" s="69"/>
      <c r="W19" s="71">
        <f t="shared" si="0"/>
        <v>2</v>
      </c>
      <c r="X19" s="72"/>
      <c r="Y19" s="72"/>
      <c r="Z19" s="72"/>
      <c r="AA19" s="72"/>
      <c r="AB19" s="72"/>
      <c r="AC19" s="72"/>
      <c r="AD19" s="72"/>
      <c r="AE19" s="72"/>
      <c r="AF19" s="72">
        <v>1</v>
      </c>
      <c r="AG19" s="73"/>
      <c r="AH19" s="74">
        <f t="shared" si="3"/>
        <v>1</v>
      </c>
      <c r="AI19" s="75">
        <v>1</v>
      </c>
      <c r="AJ19" s="75">
        <v>1</v>
      </c>
      <c r="AK19" s="75"/>
      <c r="AL19" s="75">
        <v>2</v>
      </c>
      <c r="AM19" s="75"/>
      <c r="AN19" s="75"/>
      <c r="AO19" s="75">
        <v>1</v>
      </c>
      <c r="AP19" s="75"/>
      <c r="AQ19" s="75"/>
      <c r="AR19" s="75"/>
    </row>
    <row r="20" spans="1:44">
      <c r="A20" s="22" t="s">
        <v>44</v>
      </c>
      <c r="B20" s="29" t="s">
        <v>15</v>
      </c>
      <c r="C20" s="22" t="s">
        <v>45</v>
      </c>
      <c r="D20" s="22">
        <v>2021</v>
      </c>
      <c r="E20" s="22">
        <v>32</v>
      </c>
      <c r="F20" s="22">
        <v>4</v>
      </c>
      <c r="G20" s="24">
        <f t="shared" si="1"/>
        <v>0.125</v>
      </c>
      <c r="H20" s="67"/>
      <c r="I20" s="67">
        <v>1</v>
      </c>
      <c r="J20" s="67"/>
      <c r="K20" s="67"/>
      <c r="L20" s="67"/>
      <c r="M20" s="67"/>
      <c r="N20" s="67"/>
      <c r="O20" s="68">
        <f t="shared" si="2"/>
        <v>1</v>
      </c>
      <c r="P20" s="69">
        <v>1</v>
      </c>
      <c r="Q20" s="69"/>
      <c r="R20" s="69">
        <v>1</v>
      </c>
      <c r="S20" s="70">
        <v>2</v>
      </c>
      <c r="T20" s="69"/>
      <c r="U20" s="69"/>
      <c r="V20" s="69"/>
      <c r="W20" s="71">
        <f t="shared" si="0"/>
        <v>2</v>
      </c>
      <c r="X20" s="72"/>
      <c r="Y20" s="72"/>
      <c r="Z20" s="72"/>
      <c r="AA20" s="72"/>
      <c r="AB20" s="72"/>
      <c r="AC20" s="72"/>
      <c r="AD20" s="72"/>
      <c r="AE20" s="72"/>
      <c r="AF20" s="72">
        <v>1</v>
      </c>
      <c r="AG20" s="73"/>
      <c r="AH20" s="74">
        <f t="shared" si="3"/>
        <v>1</v>
      </c>
      <c r="AI20" s="75"/>
      <c r="AJ20" s="75"/>
      <c r="AK20" s="75"/>
      <c r="AL20" s="75"/>
      <c r="AM20" s="75"/>
      <c r="AN20" s="75"/>
      <c r="AO20" s="75">
        <v>1</v>
      </c>
      <c r="AP20" s="75">
        <v>1</v>
      </c>
      <c r="AQ20" s="75">
        <v>1</v>
      </c>
      <c r="AR20" s="75"/>
    </row>
    <row r="21" spans="1:44">
      <c r="A21" s="22" t="s">
        <v>46</v>
      </c>
      <c r="B21" s="29" t="s">
        <v>15</v>
      </c>
      <c r="C21" s="22" t="s">
        <v>47</v>
      </c>
      <c r="D21" s="22">
        <v>2021</v>
      </c>
      <c r="E21" s="22">
        <v>0</v>
      </c>
      <c r="F21" s="22">
        <v>0</v>
      </c>
      <c r="G21" s="24">
        <v>0</v>
      </c>
      <c r="H21" s="67"/>
      <c r="I21" s="67"/>
      <c r="J21" s="67"/>
      <c r="K21" s="67"/>
      <c r="L21" s="67"/>
      <c r="M21" s="67"/>
      <c r="N21" s="67"/>
      <c r="O21" s="68">
        <f t="shared" si="2"/>
        <v>0</v>
      </c>
      <c r="P21" s="69"/>
      <c r="Q21" s="69"/>
      <c r="R21" s="69"/>
      <c r="S21" s="70"/>
      <c r="T21" s="69"/>
      <c r="U21" s="69"/>
      <c r="V21" s="69"/>
      <c r="W21" s="71">
        <f t="shared" si="0"/>
        <v>0</v>
      </c>
      <c r="X21" s="72"/>
      <c r="Y21" s="72"/>
      <c r="Z21" s="72"/>
      <c r="AA21" s="72"/>
      <c r="AB21" s="72"/>
      <c r="AC21" s="72"/>
      <c r="AD21" s="72"/>
      <c r="AE21" s="72"/>
      <c r="AF21" s="72"/>
      <c r="AG21" s="73"/>
      <c r="AH21" s="74">
        <f t="shared" si="3"/>
        <v>0</v>
      </c>
      <c r="AI21" s="75"/>
      <c r="AJ21" s="75"/>
      <c r="AK21" s="75"/>
      <c r="AL21" s="75"/>
      <c r="AM21" s="75"/>
      <c r="AN21" s="75"/>
      <c r="AO21" s="75"/>
      <c r="AP21" s="75"/>
      <c r="AQ21" s="75"/>
      <c r="AR21" s="75"/>
    </row>
    <row r="22" spans="1:44">
      <c r="A22" s="22" t="s">
        <v>48</v>
      </c>
      <c r="B22" s="29" t="s">
        <v>4</v>
      </c>
      <c r="C22" s="22" t="s">
        <v>49</v>
      </c>
      <c r="D22" s="22">
        <v>2022</v>
      </c>
      <c r="E22" s="22">
        <v>24</v>
      </c>
      <c r="F22" s="22">
        <v>4</v>
      </c>
      <c r="G22" s="24">
        <f t="shared" si="1"/>
        <v>0.16666666666666666</v>
      </c>
      <c r="H22" s="67">
        <v>2</v>
      </c>
      <c r="I22" s="67">
        <v>2</v>
      </c>
      <c r="J22" s="67">
        <v>2</v>
      </c>
      <c r="K22" s="67"/>
      <c r="L22" s="67"/>
      <c r="M22" s="67">
        <v>2</v>
      </c>
      <c r="N22" s="67"/>
      <c r="O22" s="68">
        <f t="shared" si="2"/>
        <v>4</v>
      </c>
      <c r="P22" s="69"/>
      <c r="Q22" s="69">
        <v>1</v>
      </c>
      <c r="R22" s="69">
        <v>1</v>
      </c>
      <c r="S22" s="70"/>
      <c r="T22" s="69"/>
      <c r="U22" s="69"/>
      <c r="V22" s="69"/>
      <c r="W22" s="71">
        <f t="shared" si="0"/>
        <v>2</v>
      </c>
      <c r="X22" s="72"/>
      <c r="Y22" s="72"/>
      <c r="Z22" s="72"/>
      <c r="AA22" s="72"/>
      <c r="AB22" s="72"/>
      <c r="AC22" s="72"/>
      <c r="AD22" s="72"/>
      <c r="AE22" s="72"/>
      <c r="AF22" s="72"/>
      <c r="AG22" s="72"/>
      <c r="AH22" s="74">
        <f t="shared" si="3"/>
        <v>0</v>
      </c>
      <c r="AI22" s="75"/>
      <c r="AJ22" s="75"/>
      <c r="AK22" s="75"/>
      <c r="AL22" s="75"/>
      <c r="AM22" s="75"/>
      <c r="AN22" s="75"/>
      <c r="AO22" s="75"/>
      <c r="AP22" s="75"/>
      <c r="AQ22" s="75"/>
      <c r="AR22" s="75"/>
    </row>
    <row r="23" spans="1:44">
      <c r="A23" s="22" t="s">
        <v>50</v>
      </c>
      <c r="B23" s="29" t="s">
        <v>4</v>
      </c>
      <c r="C23" s="22" t="s">
        <v>51</v>
      </c>
      <c r="D23" s="22">
        <v>2022</v>
      </c>
      <c r="E23" s="22">
        <v>12</v>
      </c>
      <c r="F23" s="22">
        <v>1</v>
      </c>
      <c r="G23" s="24">
        <f t="shared" si="1"/>
        <v>8.3333333333333329E-2</v>
      </c>
      <c r="H23" s="67"/>
      <c r="I23" s="67"/>
      <c r="J23" s="67"/>
      <c r="K23" s="67"/>
      <c r="L23" s="67">
        <v>1</v>
      </c>
      <c r="M23" s="67">
        <v>1</v>
      </c>
      <c r="N23" s="67"/>
      <c r="O23" s="68">
        <f t="shared" si="2"/>
        <v>2</v>
      </c>
      <c r="P23" s="69"/>
      <c r="Q23" s="69"/>
      <c r="R23" s="69"/>
      <c r="S23" s="70">
        <v>1</v>
      </c>
      <c r="T23" s="69"/>
      <c r="U23" s="69"/>
      <c r="V23" s="69"/>
      <c r="W23" s="71">
        <f t="shared" si="0"/>
        <v>0</v>
      </c>
      <c r="X23" s="72"/>
      <c r="Y23" s="72"/>
      <c r="Z23" s="72"/>
      <c r="AA23" s="72"/>
      <c r="AB23" s="72"/>
      <c r="AC23" s="72"/>
      <c r="AD23" s="72"/>
      <c r="AE23" s="72"/>
      <c r="AF23" s="72"/>
      <c r="AG23" s="72"/>
      <c r="AH23" s="74">
        <f t="shared" si="3"/>
        <v>0</v>
      </c>
      <c r="AI23" s="75"/>
      <c r="AJ23" s="75"/>
      <c r="AK23" s="75"/>
      <c r="AL23" s="75"/>
      <c r="AM23" s="75"/>
      <c r="AN23" s="75"/>
      <c r="AO23" s="75"/>
      <c r="AP23" s="75"/>
      <c r="AQ23" s="75"/>
      <c r="AR23" s="75"/>
    </row>
    <row r="24" spans="1:44">
      <c r="A24" s="22" t="s">
        <v>52</v>
      </c>
      <c r="B24" s="29" t="s">
        <v>4</v>
      </c>
      <c r="C24" s="22" t="s">
        <v>53</v>
      </c>
      <c r="D24" s="22">
        <v>2022</v>
      </c>
      <c r="E24" s="22">
        <v>15</v>
      </c>
      <c r="F24" s="22">
        <v>3</v>
      </c>
      <c r="G24" s="24">
        <f t="shared" si="1"/>
        <v>0.2</v>
      </c>
      <c r="H24" s="67">
        <v>1</v>
      </c>
      <c r="I24" s="67"/>
      <c r="J24" s="67"/>
      <c r="K24" s="67"/>
      <c r="L24" s="67">
        <v>1</v>
      </c>
      <c r="M24" s="67">
        <v>1</v>
      </c>
      <c r="N24" s="67"/>
      <c r="O24" s="68">
        <f t="shared" si="2"/>
        <v>3</v>
      </c>
      <c r="P24" s="69">
        <v>1</v>
      </c>
      <c r="Q24" s="69">
        <v>1</v>
      </c>
      <c r="R24" s="69">
        <v>1</v>
      </c>
      <c r="S24" s="70">
        <v>1</v>
      </c>
      <c r="T24" s="69">
        <v>1</v>
      </c>
      <c r="U24" s="69"/>
      <c r="V24" s="69"/>
      <c r="W24" s="71">
        <f t="shared" si="0"/>
        <v>4</v>
      </c>
      <c r="X24" s="72"/>
      <c r="Y24" s="72"/>
      <c r="Z24" s="72"/>
      <c r="AA24" s="72"/>
      <c r="AB24" s="72"/>
      <c r="AC24" s="72"/>
      <c r="AD24" s="72"/>
      <c r="AE24" s="72"/>
      <c r="AF24" s="72"/>
      <c r="AG24" s="72"/>
      <c r="AH24" s="74">
        <f t="shared" si="3"/>
        <v>0</v>
      </c>
      <c r="AI24" s="75"/>
      <c r="AJ24" s="75"/>
      <c r="AK24" s="75"/>
      <c r="AL24" s="75"/>
      <c r="AM24" s="75"/>
      <c r="AN24" s="75"/>
      <c r="AO24" s="75"/>
      <c r="AP24" s="75"/>
      <c r="AQ24" s="75"/>
      <c r="AR24" s="75"/>
    </row>
    <row r="25" spans="1:44">
      <c r="A25" s="22" t="s">
        <v>54</v>
      </c>
      <c r="B25" s="29" t="s">
        <v>4</v>
      </c>
      <c r="C25" s="22" t="s">
        <v>55</v>
      </c>
      <c r="D25" s="22">
        <v>2022</v>
      </c>
      <c r="E25" s="22">
        <v>0</v>
      </c>
      <c r="F25" s="22">
        <v>0</v>
      </c>
      <c r="G25" s="24">
        <v>0</v>
      </c>
      <c r="H25" s="67"/>
      <c r="I25" s="67"/>
      <c r="J25" s="67"/>
      <c r="K25" s="67"/>
      <c r="L25" s="67"/>
      <c r="M25" s="67"/>
      <c r="N25" s="67"/>
      <c r="O25" s="68">
        <f t="shared" si="2"/>
        <v>0</v>
      </c>
      <c r="P25" s="69"/>
      <c r="Q25" s="69"/>
      <c r="R25" s="69"/>
      <c r="S25" s="70">
        <v>2</v>
      </c>
      <c r="T25" s="69"/>
      <c r="U25" s="69"/>
      <c r="V25" s="69"/>
      <c r="W25" s="71">
        <f t="shared" si="0"/>
        <v>0</v>
      </c>
      <c r="X25" s="72"/>
      <c r="Y25" s="72"/>
      <c r="Z25" s="72"/>
      <c r="AA25" s="72"/>
      <c r="AB25" s="72"/>
      <c r="AC25" s="72"/>
      <c r="AD25" s="72"/>
      <c r="AE25" s="72"/>
      <c r="AF25" s="72"/>
      <c r="AG25" s="72"/>
      <c r="AH25" s="74">
        <f t="shared" si="3"/>
        <v>0</v>
      </c>
      <c r="AI25" s="75"/>
      <c r="AJ25" s="75"/>
      <c r="AK25" s="75"/>
      <c r="AL25" s="75"/>
      <c r="AM25" s="75"/>
      <c r="AN25" s="75"/>
      <c r="AO25" s="75"/>
      <c r="AP25" s="75"/>
      <c r="AQ25" s="75"/>
      <c r="AR25" s="75"/>
    </row>
    <row r="26" spans="1:44">
      <c r="A26" s="22" t="s">
        <v>56</v>
      </c>
      <c r="B26" s="29" t="s">
        <v>4</v>
      </c>
      <c r="C26" s="22" t="s">
        <v>226</v>
      </c>
      <c r="D26" s="22">
        <v>2022</v>
      </c>
      <c r="E26" s="22">
        <v>20</v>
      </c>
      <c r="F26" s="22">
        <v>2</v>
      </c>
      <c r="G26" s="24">
        <f t="shared" si="1"/>
        <v>0.1</v>
      </c>
      <c r="H26" s="67"/>
      <c r="I26" s="67"/>
      <c r="J26" s="67"/>
      <c r="K26" s="67"/>
      <c r="L26" s="67"/>
      <c r="M26" s="67"/>
      <c r="N26" s="67"/>
      <c r="O26" s="68">
        <f t="shared" si="2"/>
        <v>0</v>
      </c>
      <c r="P26" s="69"/>
      <c r="Q26" s="69"/>
      <c r="R26" s="69">
        <v>1</v>
      </c>
      <c r="S26" s="70"/>
      <c r="T26" s="69">
        <v>1</v>
      </c>
      <c r="U26" s="69"/>
      <c r="V26" s="69">
        <v>1</v>
      </c>
      <c r="W26" s="71">
        <f t="shared" si="0"/>
        <v>3</v>
      </c>
      <c r="X26" s="72"/>
      <c r="Y26" s="72">
        <v>1</v>
      </c>
      <c r="Z26" s="72">
        <v>1</v>
      </c>
      <c r="AA26" s="72"/>
      <c r="AB26" s="72"/>
      <c r="AC26" s="72">
        <v>1</v>
      </c>
      <c r="AD26" s="72"/>
      <c r="AE26" s="72">
        <v>1</v>
      </c>
      <c r="AF26" s="72">
        <v>1</v>
      </c>
      <c r="AG26" s="72">
        <v>1</v>
      </c>
      <c r="AH26" s="74">
        <f t="shared" si="3"/>
        <v>6</v>
      </c>
      <c r="AI26" s="75"/>
      <c r="AJ26" s="75"/>
      <c r="AK26" s="75"/>
      <c r="AL26" s="75"/>
      <c r="AM26" s="75"/>
      <c r="AN26" s="75"/>
      <c r="AO26" s="75"/>
      <c r="AP26" s="75"/>
      <c r="AQ26" s="75"/>
      <c r="AR26" s="75"/>
    </row>
    <row r="27" spans="1:44">
      <c r="A27" s="22" t="s">
        <v>58</v>
      </c>
      <c r="B27" s="29" t="s">
        <v>4</v>
      </c>
      <c r="C27" s="22" t="s">
        <v>59</v>
      </c>
      <c r="D27" s="22">
        <v>2022</v>
      </c>
      <c r="E27" s="22">
        <v>21</v>
      </c>
      <c r="F27" s="22">
        <v>6</v>
      </c>
      <c r="G27" s="24">
        <f t="shared" si="1"/>
        <v>0.2857142857142857</v>
      </c>
      <c r="H27" s="67">
        <v>1</v>
      </c>
      <c r="I27" s="67"/>
      <c r="J27" s="67">
        <v>1</v>
      </c>
      <c r="K27" s="67"/>
      <c r="L27" s="67"/>
      <c r="M27" s="67">
        <v>1</v>
      </c>
      <c r="N27" s="67"/>
      <c r="O27" s="68">
        <f t="shared" si="2"/>
        <v>3</v>
      </c>
      <c r="P27" s="69">
        <v>1</v>
      </c>
      <c r="Q27" s="69"/>
      <c r="R27" s="69"/>
      <c r="S27" s="70"/>
      <c r="T27" s="69"/>
      <c r="U27" s="69"/>
      <c r="V27" s="69"/>
      <c r="W27" s="71">
        <f t="shared" si="0"/>
        <v>1</v>
      </c>
      <c r="X27" s="72"/>
      <c r="Y27" s="72"/>
      <c r="Z27" s="72"/>
      <c r="AA27" s="72"/>
      <c r="AB27" s="72"/>
      <c r="AC27" s="72">
        <v>1</v>
      </c>
      <c r="AD27" s="72"/>
      <c r="AE27" s="72"/>
      <c r="AF27" s="72"/>
      <c r="AG27" s="72"/>
      <c r="AH27" s="74">
        <f t="shared" si="3"/>
        <v>1</v>
      </c>
      <c r="AI27" s="75"/>
      <c r="AJ27" s="75"/>
      <c r="AK27" s="75"/>
      <c r="AL27" s="75"/>
      <c r="AM27" s="75"/>
      <c r="AN27" s="75"/>
      <c r="AO27" s="75"/>
      <c r="AP27" s="75"/>
      <c r="AQ27" s="75"/>
      <c r="AR27" s="75"/>
    </row>
    <row r="28" spans="1:44">
      <c r="A28" s="22" t="s">
        <v>60</v>
      </c>
      <c r="B28" s="29" t="s">
        <v>4</v>
      </c>
      <c r="C28" s="22" t="s">
        <v>61</v>
      </c>
      <c r="D28" s="22">
        <v>2022</v>
      </c>
      <c r="E28" s="22">
        <v>11</v>
      </c>
      <c r="F28" s="22">
        <v>5</v>
      </c>
      <c r="G28" s="24">
        <f t="shared" si="1"/>
        <v>0.45454545454545453</v>
      </c>
      <c r="H28" s="67">
        <v>1</v>
      </c>
      <c r="I28" s="67"/>
      <c r="J28" s="67"/>
      <c r="K28" s="67"/>
      <c r="L28" s="67"/>
      <c r="M28" s="67"/>
      <c r="N28" s="67"/>
      <c r="O28" s="68">
        <f t="shared" si="2"/>
        <v>1</v>
      </c>
      <c r="P28" s="69"/>
      <c r="Q28" s="69"/>
      <c r="R28" s="69">
        <v>1</v>
      </c>
      <c r="S28" s="70">
        <v>1</v>
      </c>
      <c r="T28" s="69"/>
      <c r="U28" s="69"/>
      <c r="V28" s="69"/>
      <c r="W28" s="71">
        <f t="shared" si="0"/>
        <v>1</v>
      </c>
      <c r="X28" s="72"/>
      <c r="Y28" s="72"/>
      <c r="Z28" s="72"/>
      <c r="AA28" s="72"/>
      <c r="AB28" s="72"/>
      <c r="AC28" s="72"/>
      <c r="AD28" s="72"/>
      <c r="AE28" s="72"/>
      <c r="AF28" s="72"/>
      <c r="AG28" s="72"/>
      <c r="AH28" s="74">
        <f t="shared" si="3"/>
        <v>0</v>
      </c>
      <c r="AI28" s="75"/>
      <c r="AJ28" s="75"/>
      <c r="AK28" s="75"/>
      <c r="AL28" s="75"/>
      <c r="AM28" s="75"/>
      <c r="AN28" s="75"/>
      <c r="AO28" s="75"/>
      <c r="AP28" s="75"/>
      <c r="AQ28" s="75"/>
      <c r="AR28" s="75"/>
    </row>
    <row r="29" spans="1:44">
      <c r="A29" s="22" t="s">
        <v>62</v>
      </c>
      <c r="B29" s="29" t="s">
        <v>4</v>
      </c>
      <c r="C29" s="22" t="s">
        <v>63</v>
      </c>
      <c r="D29" s="22">
        <v>2022</v>
      </c>
      <c r="E29" s="22">
        <v>25</v>
      </c>
      <c r="F29" s="22">
        <v>2</v>
      </c>
      <c r="G29" s="24">
        <f t="shared" si="1"/>
        <v>0.08</v>
      </c>
      <c r="H29" s="67">
        <v>1</v>
      </c>
      <c r="I29" s="67">
        <v>1</v>
      </c>
      <c r="J29" s="67"/>
      <c r="K29" s="67"/>
      <c r="L29" s="67"/>
      <c r="M29" s="67">
        <v>1</v>
      </c>
      <c r="N29" s="67"/>
      <c r="O29" s="68">
        <f t="shared" si="2"/>
        <v>3</v>
      </c>
      <c r="P29" s="69"/>
      <c r="Q29" s="69"/>
      <c r="R29" s="69">
        <v>1</v>
      </c>
      <c r="S29" s="70"/>
      <c r="T29" s="69"/>
      <c r="U29" s="69"/>
      <c r="V29" s="69"/>
      <c r="W29" s="71">
        <f t="shared" si="0"/>
        <v>1</v>
      </c>
      <c r="X29" s="72"/>
      <c r="Y29" s="72"/>
      <c r="Z29" s="72"/>
      <c r="AA29" s="72"/>
      <c r="AB29" s="72"/>
      <c r="AC29" s="72"/>
      <c r="AD29" s="72"/>
      <c r="AE29" s="72"/>
      <c r="AF29" s="72"/>
      <c r="AG29" s="72"/>
      <c r="AH29" s="74">
        <f t="shared" si="3"/>
        <v>0</v>
      </c>
      <c r="AI29" s="75"/>
      <c r="AJ29" s="75"/>
      <c r="AK29" s="75"/>
      <c r="AL29" s="75"/>
      <c r="AM29" s="75"/>
      <c r="AN29" s="75"/>
      <c r="AO29" s="75"/>
      <c r="AP29" s="75"/>
      <c r="AQ29" s="75"/>
      <c r="AR29" s="75"/>
    </row>
    <row r="30" spans="1:44">
      <c r="A30" s="22" t="s">
        <v>64</v>
      </c>
      <c r="B30" s="29" t="s">
        <v>4</v>
      </c>
      <c r="C30" s="22" t="s">
        <v>65</v>
      </c>
      <c r="D30" s="22">
        <v>2022</v>
      </c>
      <c r="E30" s="22">
        <v>30</v>
      </c>
      <c r="F30" s="22">
        <v>4</v>
      </c>
      <c r="G30" s="24">
        <f t="shared" si="1"/>
        <v>0.13333333333333333</v>
      </c>
      <c r="H30" s="67">
        <v>1</v>
      </c>
      <c r="I30" s="67"/>
      <c r="J30" s="67">
        <v>1</v>
      </c>
      <c r="K30" s="67"/>
      <c r="L30" s="67"/>
      <c r="M30" s="67">
        <v>1</v>
      </c>
      <c r="N30" s="67">
        <v>1</v>
      </c>
      <c r="O30" s="68">
        <f t="shared" si="2"/>
        <v>4</v>
      </c>
      <c r="P30" s="69">
        <v>1</v>
      </c>
      <c r="Q30" s="69"/>
      <c r="R30" s="69">
        <v>2</v>
      </c>
      <c r="S30" s="70">
        <v>1</v>
      </c>
      <c r="T30" s="69">
        <v>1</v>
      </c>
      <c r="U30" s="69">
        <v>1</v>
      </c>
      <c r="V30" s="69"/>
      <c r="W30" s="71">
        <f t="shared" si="0"/>
        <v>4</v>
      </c>
      <c r="X30" s="72"/>
      <c r="Y30" s="72"/>
      <c r="Z30" s="72"/>
      <c r="AA30" s="72"/>
      <c r="AB30" s="72"/>
      <c r="AC30" s="72"/>
      <c r="AD30" s="72"/>
      <c r="AE30" s="72"/>
      <c r="AF30" s="72">
        <v>3</v>
      </c>
      <c r="AG30" s="72"/>
      <c r="AH30" s="74">
        <f t="shared" si="3"/>
        <v>1</v>
      </c>
      <c r="AI30" s="75"/>
      <c r="AJ30" s="75"/>
      <c r="AK30" s="75"/>
      <c r="AL30" s="75"/>
      <c r="AM30" s="75"/>
      <c r="AN30" s="75"/>
      <c r="AO30" s="75"/>
      <c r="AP30" s="75"/>
      <c r="AQ30" s="75"/>
      <c r="AR30" s="75"/>
    </row>
    <row r="31" spans="1:44">
      <c r="A31" s="22" t="s">
        <v>66</v>
      </c>
      <c r="B31" s="29" t="s">
        <v>4</v>
      </c>
      <c r="C31" s="22" t="s">
        <v>67</v>
      </c>
      <c r="D31" s="22">
        <v>2022</v>
      </c>
      <c r="E31" s="22">
        <v>36</v>
      </c>
      <c r="F31" s="22">
        <v>6</v>
      </c>
      <c r="G31" s="24">
        <f t="shared" si="1"/>
        <v>0.16666666666666666</v>
      </c>
      <c r="H31" s="67">
        <v>1</v>
      </c>
      <c r="I31" s="67">
        <v>1</v>
      </c>
      <c r="J31" s="67">
        <v>2</v>
      </c>
      <c r="K31" s="67"/>
      <c r="L31" s="67"/>
      <c r="M31" s="67">
        <v>1</v>
      </c>
      <c r="N31" s="67"/>
      <c r="O31" s="68">
        <f t="shared" si="2"/>
        <v>4</v>
      </c>
      <c r="P31" s="69"/>
      <c r="Q31" s="69"/>
      <c r="R31" s="69"/>
      <c r="S31" s="70"/>
      <c r="T31" s="69"/>
      <c r="U31" s="69"/>
      <c r="V31" s="69"/>
      <c r="W31" s="71">
        <f t="shared" si="0"/>
        <v>0</v>
      </c>
      <c r="X31" s="72"/>
      <c r="Y31" s="72"/>
      <c r="Z31" s="72"/>
      <c r="AA31" s="72"/>
      <c r="AB31" s="72"/>
      <c r="AC31" s="72"/>
      <c r="AD31" s="72"/>
      <c r="AE31" s="72"/>
      <c r="AF31" s="72"/>
      <c r="AG31" s="72"/>
      <c r="AH31" s="74">
        <f t="shared" si="3"/>
        <v>0</v>
      </c>
      <c r="AI31" s="75"/>
      <c r="AJ31" s="75"/>
      <c r="AK31" s="75"/>
      <c r="AL31" s="75"/>
      <c r="AM31" s="75"/>
      <c r="AN31" s="75"/>
      <c r="AO31" s="75"/>
      <c r="AP31" s="75"/>
      <c r="AQ31" s="75"/>
      <c r="AR31" s="75"/>
    </row>
    <row r="32" spans="1:44">
      <c r="A32" s="22" t="s">
        <v>68</v>
      </c>
      <c r="B32" s="29" t="s">
        <v>4</v>
      </c>
      <c r="C32" s="22" t="s">
        <v>227</v>
      </c>
      <c r="D32" s="22">
        <v>2022</v>
      </c>
      <c r="E32" s="22">
        <v>14</v>
      </c>
      <c r="F32" s="22">
        <v>6</v>
      </c>
      <c r="G32" s="24">
        <f t="shared" si="1"/>
        <v>0.42857142857142855</v>
      </c>
      <c r="H32" s="67">
        <v>1</v>
      </c>
      <c r="I32" s="67">
        <v>1</v>
      </c>
      <c r="J32" s="67">
        <v>1</v>
      </c>
      <c r="K32" s="67"/>
      <c r="L32" s="67"/>
      <c r="M32" s="67">
        <v>1</v>
      </c>
      <c r="N32" s="67"/>
      <c r="O32" s="68">
        <f t="shared" si="2"/>
        <v>4</v>
      </c>
      <c r="P32" s="69">
        <v>2</v>
      </c>
      <c r="Q32" s="69">
        <v>1</v>
      </c>
      <c r="R32" s="69">
        <v>2</v>
      </c>
      <c r="S32" s="70">
        <v>1</v>
      </c>
      <c r="T32" s="69"/>
      <c r="U32" s="69"/>
      <c r="V32" s="69"/>
      <c r="W32" s="71">
        <f t="shared" si="0"/>
        <v>3</v>
      </c>
      <c r="X32" s="72"/>
      <c r="Y32" s="72"/>
      <c r="Z32" s="72"/>
      <c r="AA32" s="72"/>
      <c r="AB32" s="72"/>
      <c r="AC32" s="72">
        <v>1</v>
      </c>
      <c r="AD32" s="72"/>
      <c r="AE32" s="72"/>
      <c r="AF32" s="72"/>
      <c r="AG32" s="72"/>
      <c r="AH32" s="74">
        <f t="shared" si="3"/>
        <v>1</v>
      </c>
      <c r="AI32" s="75"/>
      <c r="AJ32" s="75"/>
      <c r="AK32" s="75"/>
      <c r="AL32" s="75"/>
      <c r="AM32" s="75"/>
      <c r="AN32" s="75"/>
      <c r="AO32" s="75"/>
      <c r="AP32" s="75"/>
      <c r="AQ32" s="75"/>
      <c r="AR32" s="75"/>
    </row>
    <row r="33" spans="1:44">
      <c r="A33" s="22" t="s">
        <v>70</v>
      </c>
      <c r="B33" s="29" t="s">
        <v>4</v>
      </c>
      <c r="C33" s="22" t="s">
        <v>71</v>
      </c>
      <c r="D33" s="22">
        <v>2022</v>
      </c>
      <c r="E33" s="22">
        <v>21</v>
      </c>
      <c r="F33" s="22">
        <v>2</v>
      </c>
      <c r="G33" s="24">
        <f t="shared" si="1"/>
        <v>9.5238095238095233E-2</v>
      </c>
      <c r="H33" s="67"/>
      <c r="I33" s="67"/>
      <c r="J33" s="67"/>
      <c r="K33" s="67"/>
      <c r="L33" s="67"/>
      <c r="M33" s="67">
        <v>1</v>
      </c>
      <c r="N33" s="67"/>
      <c r="O33" s="68">
        <f t="shared" si="2"/>
        <v>1</v>
      </c>
      <c r="P33" s="69"/>
      <c r="Q33" s="69"/>
      <c r="R33" s="69"/>
      <c r="S33" s="70"/>
      <c r="T33" s="69"/>
      <c r="U33" s="69"/>
      <c r="V33" s="69"/>
      <c r="W33" s="71">
        <f t="shared" si="0"/>
        <v>0</v>
      </c>
      <c r="X33" s="72"/>
      <c r="Y33" s="72"/>
      <c r="Z33" s="72"/>
      <c r="AA33" s="72"/>
      <c r="AB33" s="72"/>
      <c r="AC33" s="72"/>
      <c r="AD33" s="72"/>
      <c r="AE33" s="72"/>
      <c r="AF33" s="72"/>
      <c r="AG33" s="72"/>
      <c r="AH33" s="74">
        <f t="shared" si="3"/>
        <v>0</v>
      </c>
      <c r="AI33" s="75"/>
      <c r="AJ33" s="75"/>
      <c r="AK33" s="75"/>
      <c r="AL33" s="75"/>
      <c r="AM33" s="75"/>
      <c r="AN33" s="75"/>
      <c r="AO33" s="75"/>
      <c r="AP33" s="75"/>
      <c r="AQ33" s="75"/>
      <c r="AR33" s="75"/>
    </row>
    <row r="34" spans="1:44">
      <c r="A34" s="22" t="s">
        <v>72</v>
      </c>
      <c r="B34" s="29" t="s">
        <v>4</v>
      </c>
      <c r="C34" s="22" t="s">
        <v>73</v>
      </c>
      <c r="D34" s="22">
        <v>2022</v>
      </c>
      <c r="E34" s="22">
        <v>20</v>
      </c>
      <c r="F34" s="22">
        <v>4</v>
      </c>
      <c r="G34" s="24">
        <f t="shared" si="1"/>
        <v>0.2</v>
      </c>
      <c r="H34" s="67"/>
      <c r="I34" s="67">
        <v>1</v>
      </c>
      <c r="J34" s="67"/>
      <c r="K34" s="67"/>
      <c r="L34" s="67">
        <v>1</v>
      </c>
      <c r="M34" s="67">
        <v>2</v>
      </c>
      <c r="N34" s="67"/>
      <c r="O34" s="68">
        <f t="shared" si="2"/>
        <v>3</v>
      </c>
      <c r="P34" s="69">
        <v>1</v>
      </c>
      <c r="Q34" s="69"/>
      <c r="R34" s="69">
        <v>1</v>
      </c>
      <c r="S34" s="70">
        <v>2</v>
      </c>
      <c r="T34" s="69"/>
      <c r="U34" s="69">
        <v>1</v>
      </c>
      <c r="V34" s="69"/>
      <c r="W34" s="71">
        <f t="shared" si="0"/>
        <v>3</v>
      </c>
      <c r="X34" s="72"/>
      <c r="Y34" s="72"/>
      <c r="Z34" s="72"/>
      <c r="AA34" s="72"/>
      <c r="AB34" s="72"/>
      <c r="AC34" s="72"/>
      <c r="AD34" s="72"/>
      <c r="AE34" s="72"/>
      <c r="AF34" s="72"/>
      <c r="AG34" s="72"/>
      <c r="AH34" s="74">
        <f t="shared" si="3"/>
        <v>0</v>
      </c>
      <c r="AI34" s="75"/>
      <c r="AJ34" s="75"/>
      <c r="AK34" s="75"/>
      <c r="AL34" s="75"/>
      <c r="AM34" s="75"/>
      <c r="AN34" s="75"/>
      <c r="AO34" s="75"/>
      <c r="AP34" s="75"/>
      <c r="AQ34" s="75"/>
      <c r="AR34" s="75"/>
    </row>
    <row r="35" spans="1:44">
      <c r="A35" s="22" t="s">
        <v>74</v>
      </c>
      <c r="B35" s="29" t="s">
        <v>4</v>
      </c>
      <c r="C35" s="22" t="s">
        <v>75</v>
      </c>
      <c r="D35" s="22">
        <v>2022</v>
      </c>
      <c r="E35" s="22">
        <v>15</v>
      </c>
      <c r="F35" s="22">
        <v>4</v>
      </c>
      <c r="G35" s="24">
        <f t="shared" si="1"/>
        <v>0.26666666666666666</v>
      </c>
      <c r="H35" s="67">
        <v>1</v>
      </c>
      <c r="I35" s="67">
        <v>1</v>
      </c>
      <c r="J35" s="67"/>
      <c r="K35" s="67"/>
      <c r="L35" s="67">
        <v>1</v>
      </c>
      <c r="M35" s="67">
        <v>1</v>
      </c>
      <c r="N35" s="67"/>
      <c r="O35" s="68">
        <f t="shared" si="2"/>
        <v>4</v>
      </c>
      <c r="P35" s="69"/>
      <c r="Q35" s="69"/>
      <c r="R35" s="69"/>
      <c r="S35" s="70">
        <v>1</v>
      </c>
      <c r="T35" s="69"/>
      <c r="U35" s="69"/>
      <c r="V35" s="69"/>
      <c r="W35" s="71">
        <f t="shared" si="0"/>
        <v>0</v>
      </c>
      <c r="X35" s="72"/>
      <c r="Y35" s="72"/>
      <c r="Z35" s="72"/>
      <c r="AA35" s="72"/>
      <c r="AB35" s="72"/>
      <c r="AC35" s="72"/>
      <c r="AD35" s="72"/>
      <c r="AE35" s="72"/>
      <c r="AF35" s="72"/>
      <c r="AG35" s="72"/>
      <c r="AH35" s="74">
        <f t="shared" si="3"/>
        <v>0</v>
      </c>
      <c r="AI35" s="75"/>
      <c r="AJ35" s="75"/>
      <c r="AK35" s="75"/>
      <c r="AL35" s="75"/>
      <c r="AM35" s="75"/>
      <c r="AN35" s="75"/>
      <c r="AO35" s="75"/>
      <c r="AP35" s="75"/>
      <c r="AQ35" s="75"/>
      <c r="AR35" s="75"/>
    </row>
    <row r="36" spans="1:44">
      <c r="A36" s="22" t="s">
        <v>76</v>
      </c>
      <c r="B36" s="29" t="s">
        <v>36</v>
      </c>
      <c r="C36" s="22" t="s">
        <v>77</v>
      </c>
      <c r="D36" s="22">
        <v>2022</v>
      </c>
      <c r="E36" s="22">
        <v>89</v>
      </c>
      <c r="F36" s="22">
        <v>12</v>
      </c>
      <c r="G36" s="24">
        <f t="shared" si="1"/>
        <v>0.1348314606741573</v>
      </c>
      <c r="H36" s="67">
        <v>2</v>
      </c>
      <c r="I36" s="67">
        <v>1</v>
      </c>
      <c r="J36" s="67">
        <v>1</v>
      </c>
      <c r="K36" s="67"/>
      <c r="L36" s="67"/>
      <c r="M36" s="67">
        <v>1</v>
      </c>
      <c r="N36" s="67"/>
      <c r="O36" s="68">
        <f t="shared" si="2"/>
        <v>4</v>
      </c>
      <c r="P36" s="69"/>
      <c r="Q36" s="69"/>
      <c r="R36" s="69"/>
      <c r="S36" s="70">
        <v>1</v>
      </c>
      <c r="T36" s="69"/>
      <c r="U36" s="69"/>
      <c r="V36" s="69"/>
      <c r="W36" s="71">
        <f t="shared" si="0"/>
        <v>0</v>
      </c>
      <c r="X36" s="72"/>
      <c r="Y36" s="72"/>
      <c r="Z36" s="72"/>
      <c r="AA36" s="72"/>
      <c r="AB36" s="72"/>
      <c r="AC36" s="72"/>
      <c r="AD36" s="72"/>
      <c r="AE36" s="72"/>
      <c r="AF36" s="72"/>
      <c r="AG36" s="72"/>
      <c r="AH36" s="74">
        <f t="shared" si="3"/>
        <v>0</v>
      </c>
      <c r="AI36" s="75"/>
      <c r="AJ36" s="75"/>
      <c r="AK36" s="75"/>
      <c r="AL36" s="75"/>
      <c r="AM36" s="75"/>
      <c r="AN36" s="75"/>
      <c r="AO36" s="75"/>
      <c r="AP36" s="75"/>
      <c r="AQ36" s="75"/>
      <c r="AR36" s="75"/>
    </row>
    <row r="37" spans="1:44">
      <c r="A37" s="22" t="s">
        <v>78</v>
      </c>
      <c r="B37" s="29" t="s">
        <v>36</v>
      </c>
      <c r="C37" s="22" t="s">
        <v>228</v>
      </c>
      <c r="D37" s="22">
        <v>2022</v>
      </c>
      <c r="E37" s="22">
        <v>24</v>
      </c>
      <c r="F37" s="22">
        <v>8</v>
      </c>
      <c r="G37" s="24">
        <f t="shared" si="1"/>
        <v>0.33333333333333331</v>
      </c>
      <c r="H37" s="67"/>
      <c r="I37" s="67"/>
      <c r="J37" s="67"/>
      <c r="K37" s="67"/>
      <c r="L37" s="67">
        <v>1</v>
      </c>
      <c r="M37" s="67">
        <v>1</v>
      </c>
      <c r="N37" s="67"/>
      <c r="O37" s="68">
        <f t="shared" si="2"/>
        <v>2</v>
      </c>
      <c r="P37" s="69"/>
      <c r="Q37" s="69"/>
      <c r="R37" s="69">
        <v>1</v>
      </c>
      <c r="S37" s="70">
        <v>2</v>
      </c>
      <c r="T37" s="69"/>
      <c r="U37" s="69"/>
      <c r="V37" s="69"/>
      <c r="W37" s="71">
        <f t="shared" si="0"/>
        <v>1</v>
      </c>
      <c r="X37" s="72"/>
      <c r="Y37" s="72">
        <v>1</v>
      </c>
      <c r="Z37" s="72"/>
      <c r="AA37" s="72"/>
      <c r="AB37" s="72"/>
      <c r="AC37" s="72">
        <v>1</v>
      </c>
      <c r="AD37" s="72"/>
      <c r="AE37" s="72"/>
      <c r="AF37" s="72"/>
      <c r="AG37" s="72"/>
      <c r="AH37" s="74">
        <f t="shared" si="3"/>
        <v>2</v>
      </c>
      <c r="AI37" s="75"/>
      <c r="AJ37" s="75"/>
      <c r="AK37" s="75"/>
      <c r="AL37" s="75"/>
      <c r="AM37" s="75"/>
      <c r="AN37" s="75"/>
      <c r="AO37" s="75"/>
      <c r="AP37" s="75"/>
      <c r="AQ37" s="75"/>
      <c r="AR37" s="75"/>
    </row>
    <row r="38" spans="1:44">
      <c r="A38" s="22" t="s">
        <v>80</v>
      </c>
      <c r="B38" s="29" t="s">
        <v>10</v>
      </c>
      <c r="C38" s="22" t="s">
        <v>81</v>
      </c>
      <c r="D38" s="22">
        <v>2022</v>
      </c>
      <c r="E38" s="22">
        <v>14</v>
      </c>
      <c r="F38" s="22">
        <v>5</v>
      </c>
      <c r="G38" s="24">
        <f t="shared" si="1"/>
        <v>0.35714285714285715</v>
      </c>
      <c r="H38" s="67">
        <v>1</v>
      </c>
      <c r="I38" s="67">
        <v>1</v>
      </c>
      <c r="J38" s="67"/>
      <c r="K38" s="67"/>
      <c r="L38" s="67"/>
      <c r="M38" s="67">
        <v>2</v>
      </c>
      <c r="N38" s="67"/>
      <c r="O38" s="68">
        <f t="shared" si="2"/>
        <v>3</v>
      </c>
      <c r="P38" s="69">
        <v>1</v>
      </c>
      <c r="Q38" s="69"/>
      <c r="R38" s="69">
        <v>2</v>
      </c>
      <c r="S38" s="70">
        <v>1</v>
      </c>
      <c r="T38" s="69">
        <v>1</v>
      </c>
      <c r="U38" s="69">
        <v>1</v>
      </c>
      <c r="V38" s="69"/>
      <c r="W38" s="71">
        <f t="shared" si="0"/>
        <v>4</v>
      </c>
      <c r="X38" s="72"/>
      <c r="Y38" s="72"/>
      <c r="Z38" s="72"/>
      <c r="AA38" s="72"/>
      <c r="AB38" s="72"/>
      <c r="AC38" s="72">
        <v>1</v>
      </c>
      <c r="AD38" s="72"/>
      <c r="AE38" s="72"/>
      <c r="AF38" s="72"/>
      <c r="AG38" s="72"/>
      <c r="AH38" s="74">
        <f t="shared" si="3"/>
        <v>1</v>
      </c>
      <c r="AI38" s="75"/>
      <c r="AJ38" s="75"/>
      <c r="AK38" s="75"/>
      <c r="AL38" s="75"/>
      <c r="AM38" s="75"/>
      <c r="AN38" s="75"/>
      <c r="AO38" s="75"/>
      <c r="AP38" s="75"/>
      <c r="AQ38" s="75"/>
      <c r="AR38" s="75"/>
    </row>
    <row r="39" spans="1:44">
      <c r="A39" s="22" t="s">
        <v>82</v>
      </c>
      <c r="B39" s="29" t="s">
        <v>10</v>
      </c>
      <c r="C39" s="22" t="s">
        <v>229</v>
      </c>
      <c r="D39" s="22">
        <v>2022</v>
      </c>
      <c r="E39" s="22">
        <v>22</v>
      </c>
      <c r="F39" s="22">
        <v>6</v>
      </c>
      <c r="G39" s="24">
        <f t="shared" si="1"/>
        <v>0.27272727272727271</v>
      </c>
      <c r="H39" s="67"/>
      <c r="I39" s="67">
        <v>2</v>
      </c>
      <c r="J39" s="67"/>
      <c r="K39" s="67"/>
      <c r="L39" s="67"/>
      <c r="M39" s="67">
        <v>1</v>
      </c>
      <c r="N39" s="67"/>
      <c r="O39" s="68">
        <f t="shared" si="2"/>
        <v>2</v>
      </c>
      <c r="P39" s="69">
        <v>1</v>
      </c>
      <c r="Q39" s="69">
        <v>1</v>
      </c>
      <c r="R39" s="69">
        <v>1</v>
      </c>
      <c r="S39" s="70">
        <v>1</v>
      </c>
      <c r="T39" s="69"/>
      <c r="U39" s="69"/>
      <c r="V39" s="69"/>
      <c r="W39" s="71">
        <f t="shared" si="0"/>
        <v>3</v>
      </c>
      <c r="X39" s="72"/>
      <c r="Y39" s="72"/>
      <c r="Z39" s="72"/>
      <c r="AA39" s="72"/>
      <c r="AB39" s="72"/>
      <c r="AC39" s="72"/>
      <c r="AD39" s="72"/>
      <c r="AE39" s="72"/>
      <c r="AF39" s="72">
        <v>1</v>
      </c>
      <c r="AG39" s="72"/>
      <c r="AH39" s="74">
        <f t="shared" si="3"/>
        <v>1</v>
      </c>
      <c r="AI39" s="75"/>
      <c r="AJ39" s="75"/>
      <c r="AK39" s="75"/>
      <c r="AL39" s="75"/>
      <c r="AM39" s="75"/>
      <c r="AN39" s="75"/>
      <c r="AO39" s="75"/>
      <c r="AP39" s="75"/>
      <c r="AQ39" s="75"/>
      <c r="AR39" s="75"/>
    </row>
    <row r="40" spans="1:44">
      <c r="A40" s="22" t="s">
        <v>84</v>
      </c>
      <c r="B40" s="29" t="s">
        <v>10</v>
      </c>
      <c r="C40" s="22" t="s">
        <v>85</v>
      </c>
      <c r="D40" s="22">
        <v>2022</v>
      </c>
      <c r="E40" s="22">
        <v>16</v>
      </c>
      <c r="F40" s="22">
        <v>5</v>
      </c>
      <c r="G40" s="24">
        <f t="shared" si="1"/>
        <v>0.3125</v>
      </c>
      <c r="H40" s="67">
        <v>1</v>
      </c>
      <c r="I40" s="67">
        <v>1</v>
      </c>
      <c r="J40" s="67"/>
      <c r="K40" s="67"/>
      <c r="L40" s="67">
        <v>1</v>
      </c>
      <c r="M40" s="67">
        <v>1</v>
      </c>
      <c r="N40" s="67"/>
      <c r="O40" s="68">
        <f t="shared" si="2"/>
        <v>4</v>
      </c>
      <c r="P40" s="69">
        <v>2</v>
      </c>
      <c r="Q40" s="69">
        <v>1</v>
      </c>
      <c r="R40" s="69">
        <v>3</v>
      </c>
      <c r="S40" s="70"/>
      <c r="T40" s="69">
        <v>1</v>
      </c>
      <c r="U40" s="69"/>
      <c r="V40" s="69"/>
      <c r="W40" s="71">
        <f t="shared" si="0"/>
        <v>4</v>
      </c>
      <c r="X40" s="72"/>
      <c r="Y40" s="72"/>
      <c r="Z40" s="72"/>
      <c r="AA40" s="72"/>
      <c r="AB40" s="72"/>
      <c r="AC40" s="72"/>
      <c r="AD40" s="72">
        <v>2</v>
      </c>
      <c r="AE40" s="72"/>
      <c r="AF40" s="72">
        <v>3</v>
      </c>
      <c r="AG40" s="72"/>
      <c r="AH40" s="74">
        <f t="shared" si="3"/>
        <v>2</v>
      </c>
      <c r="AI40" s="75"/>
      <c r="AJ40" s="75"/>
      <c r="AK40" s="75"/>
      <c r="AL40" s="75"/>
      <c r="AM40" s="75"/>
      <c r="AN40" s="75"/>
      <c r="AO40" s="75"/>
      <c r="AP40" s="75"/>
      <c r="AQ40" s="75"/>
      <c r="AR40" s="75"/>
    </row>
    <row r="41" spans="1:44">
      <c r="A41" s="22" t="s">
        <v>86</v>
      </c>
      <c r="B41" s="29" t="s">
        <v>10</v>
      </c>
      <c r="C41" s="22" t="s">
        <v>87</v>
      </c>
      <c r="D41" s="22">
        <v>2022</v>
      </c>
      <c r="E41" s="22">
        <v>10</v>
      </c>
      <c r="F41" s="22">
        <v>3</v>
      </c>
      <c r="G41" s="24">
        <f t="shared" si="1"/>
        <v>0.3</v>
      </c>
      <c r="H41" s="67">
        <v>1</v>
      </c>
      <c r="I41" s="67">
        <v>1</v>
      </c>
      <c r="J41" s="67"/>
      <c r="K41" s="67"/>
      <c r="L41" s="67">
        <v>1</v>
      </c>
      <c r="M41" s="67">
        <v>1</v>
      </c>
      <c r="N41" s="67"/>
      <c r="O41" s="68">
        <f t="shared" si="2"/>
        <v>4</v>
      </c>
      <c r="P41" s="69"/>
      <c r="Q41" s="69"/>
      <c r="R41" s="69">
        <v>1</v>
      </c>
      <c r="S41" s="70">
        <v>1</v>
      </c>
      <c r="T41" s="69"/>
      <c r="U41" s="69"/>
      <c r="V41" s="69"/>
      <c r="W41" s="71">
        <f t="shared" si="0"/>
        <v>1</v>
      </c>
      <c r="X41" s="72">
        <v>1</v>
      </c>
      <c r="Y41" s="72"/>
      <c r="Z41" s="72"/>
      <c r="AA41" s="72"/>
      <c r="AB41" s="72"/>
      <c r="AC41" s="72"/>
      <c r="AD41" s="72"/>
      <c r="AE41" s="72"/>
      <c r="AF41" s="72"/>
      <c r="AG41" s="72"/>
      <c r="AH41" s="74">
        <f t="shared" si="3"/>
        <v>1</v>
      </c>
      <c r="AI41" s="75"/>
      <c r="AJ41" s="75"/>
      <c r="AK41" s="75"/>
      <c r="AL41" s="75"/>
      <c r="AM41" s="75"/>
      <c r="AN41" s="75"/>
      <c r="AO41" s="75"/>
      <c r="AP41" s="75"/>
      <c r="AQ41" s="75"/>
      <c r="AR41" s="75"/>
    </row>
    <row r="42" spans="1:44">
      <c r="A42" s="22" t="s">
        <v>88</v>
      </c>
      <c r="B42" s="29" t="s">
        <v>10</v>
      </c>
      <c r="C42" s="22" t="s">
        <v>89</v>
      </c>
      <c r="D42" s="22">
        <v>2022</v>
      </c>
      <c r="E42" s="22">
        <v>23</v>
      </c>
      <c r="F42" s="22">
        <v>7</v>
      </c>
      <c r="G42" s="24">
        <f t="shared" si="1"/>
        <v>0.30434782608695654</v>
      </c>
      <c r="H42" s="67">
        <v>1</v>
      </c>
      <c r="I42" s="67">
        <v>1</v>
      </c>
      <c r="J42" s="67"/>
      <c r="K42" s="67"/>
      <c r="L42" s="67"/>
      <c r="M42" s="67"/>
      <c r="N42" s="67"/>
      <c r="O42" s="68">
        <f t="shared" si="2"/>
        <v>2</v>
      </c>
      <c r="P42" s="69"/>
      <c r="Q42" s="69"/>
      <c r="R42" s="69"/>
      <c r="S42" s="70"/>
      <c r="T42" s="69"/>
      <c r="U42" s="69"/>
      <c r="V42" s="69"/>
      <c r="W42" s="71">
        <f t="shared" si="0"/>
        <v>0</v>
      </c>
      <c r="X42" s="72"/>
      <c r="Y42" s="72"/>
      <c r="Z42" s="72"/>
      <c r="AA42" s="72"/>
      <c r="AB42" s="72"/>
      <c r="AC42" s="72"/>
      <c r="AD42" s="72"/>
      <c r="AE42" s="72"/>
      <c r="AF42" s="72"/>
      <c r="AG42" s="72"/>
      <c r="AH42" s="74">
        <f t="shared" si="3"/>
        <v>0</v>
      </c>
      <c r="AI42" s="75"/>
      <c r="AJ42" s="75"/>
      <c r="AK42" s="75"/>
      <c r="AL42" s="75"/>
      <c r="AM42" s="75"/>
      <c r="AN42" s="75"/>
      <c r="AO42" s="75"/>
      <c r="AP42" s="75"/>
      <c r="AQ42" s="75"/>
      <c r="AR42" s="75"/>
    </row>
    <row r="43" spans="1:44">
      <c r="A43" s="22" t="s">
        <v>90</v>
      </c>
      <c r="B43" s="29" t="s">
        <v>10</v>
      </c>
      <c r="C43" s="22" t="s">
        <v>91</v>
      </c>
      <c r="D43" s="22">
        <v>2022</v>
      </c>
      <c r="E43" s="22">
        <v>0</v>
      </c>
      <c r="F43" s="22">
        <v>0</v>
      </c>
      <c r="G43" s="24">
        <v>0</v>
      </c>
      <c r="H43" s="67"/>
      <c r="I43" s="67"/>
      <c r="J43" s="67"/>
      <c r="K43" s="67"/>
      <c r="L43" s="67"/>
      <c r="M43" s="67"/>
      <c r="N43" s="67"/>
      <c r="O43" s="68">
        <f t="shared" si="2"/>
        <v>0</v>
      </c>
      <c r="P43" s="69"/>
      <c r="Q43" s="69"/>
      <c r="R43" s="69">
        <v>1</v>
      </c>
      <c r="S43" s="70">
        <v>1</v>
      </c>
      <c r="T43" s="69"/>
      <c r="U43" s="69"/>
      <c r="V43" s="69"/>
      <c r="W43" s="71">
        <f t="shared" si="0"/>
        <v>1</v>
      </c>
      <c r="X43" s="72"/>
      <c r="Y43" s="72"/>
      <c r="Z43" s="72"/>
      <c r="AA43" s="72"/>
      <c r="AB43" s="72"/>
      <c r="AC43" s="72"/>
      <c r="AD43" s="72"/>
      <c r="AE43" s="72"/>
      <c r="AF43" s="72"/>
      <c r="AG43" s="72"/>
      <c r="AH43" s="74">
        <f t="shared" si="3"/>
        <v>0</v>
      </c>
      <c r="AI43" s="75"/>
      <c r="AJ43" s="75"/>
      <c r="AK43" s="75"/>
      <c r="AL43" s="75"/>
      <c r="AM43" s="75"/>
      <c r="AN43" s="75"/>
      <c r="AO43" s="75"/>
      <c r="AP43" s="75"/>
      <c r="AQ43" s="75"/>
      <c r="AR43" s="75"/>
    </row>
    <row r="44" spans="1:44">
      <c r="A44" s="22" t="s">
        <v>92</v>
      </c>
      <c r="B44" s="29" t="s">
        <v>7</v>
      </c>
      <c r="C44" s="22" t="s">
        <v>93</v>
      </c>
      <c r="D44" s="22">
        <v>2022</v>
      </c>
      <c r="E44" s="22">
        <v>14</v>
      </c>
      <c r="F44" s="22">
        <v>4</v>
      </c>
      <c r="G44" s="24">
        <f t="shared" si="1"/>
        <v>0.2857142857142857</v>
      </c>
      <c r="H44" s="67">
        <v>1</v>
      </c>
      <c r="I44" s="67">
        <v>1</v>
      </c>
      <c r="J44" s="67">
        <v>1</v>
      </c>
      <c r="K44" s="67"/>
      <c r="L44" s="67">
        <v>1</v>
      </c>
      <c r="M44" s="67">
        <v>1</v>
      </c>
      <c r="N44" s="67"/>
      <c r="O44" s="68">
        <f t="shared" si="2"/>
        <v>5</v>
      </c>
      <c r="P44" s="69"/>
      <c r="Q44" s="69"/>
      <c r="R44" s="69"/>
      <c r="S44" s="70"/>
      <c r="T44" s="69"/>
      <c r="U44" s="69"/>
      <c r="V44" s="69"/>
      <c r="W44" s="71">
        <f t="shared" si="0"/>
        <v>0</v>
      </c>
      <c r="X44" s="72"/>
      <c r="Y44" s="72"/>
      <c r="Z44" s="72"/>
      <c r="AA44" s="72"/>
      <c r="AB44" s="72"/>
      <c r="AC44" s="72"/>
      <c r="AD44" s="72"/>
      <c r="AE44" s="72"/>
      <c r="AF44" s="72"/>
      <c r="AG44" s="72"/>
      <c r="AH44" s="74">
        <f t="shared" si="3"/>
        <v>0</v>
      </c>
      <c r="AI44" s="75"/>
      <c r="AJ44" s="75"/>
      <c r="AK44" s="75"/>
      <c r="AL44" s="75"/>
      <c r="AM44" s="75"/>
      <c r="AN44" s="75"/>
      <c r="AO44" s="75"/>
      <c r="AP44" s="75"/>
      <c r="AQ44" s="75"/>
      <c r="AR44" s="75"/>
    </row>
    <row r="45" spans="1:44">
      <c r="A45" s="22" t="s">
        <v>94</v>
      </c>
      <c r="B45" s="29" t="s">
        <v>7</v>
      </c>
      <c r="C45" s="22" t="s">
        <v>95</v>
      </c>
      <c r="D45" s="22">
        <v>2022</v>
      </c>
      <c r="E45" s="22">
        <v>17</v>
      </c>
      <c r="F45" s="22">
        <v>4</v>
      </c>
      <c r="G45" s="24">
        <f t="shared" si="1"/>
        <v>0.23529411764705882</v>
      </c>
      <c r="H45" s="67">
        <v>1</v>
      </c>
      <c r="I45" s="67">
        <v>1</v>
      </c>
      <c r="J45" s="67">
        <v>1</v>
      </c>
      <c r="K45" s="67"/>
      <c r="L45" s="67">
        <v>1</v>
      </c>
      <c r="M45" s="67">
        <v>3</v>
      </c>
      <c r="N45" s="67"/>
      <c r="O45" s="68">
        <f t="shared" si="2"/>
        <v>5</v>
      </c>
      <c r="P45" s="69"/>
      <c r="Q45" s="69"/>
      <c r="R45" s="69"/>
      <c r="S45" s="70"/>
      <c r="T45" s="69"/>
      <c r="U45" s="69"/>
      <c r="V45" s="69"/>
      <c r="W45" s="71">
        <f t="shared" si="0"/>
        <v>0</v>
      </c>
      <c r="X45" s="72"/>
      <c r="Y45" s="72"/>
      <c r="Z45" s="72"/>
      <c r="AA45" s="72"/>
      <c r="AB45" s="72"/>
      <c r="AC45" s="72"/>
      <c r="AD45" s="72"/>
      <c r="AE45" s="72"/>
      <c r="AF45" s="72"/>
      <c r="AG45" s="72"/>
      <c r="AH45" s="74">
        <f t="shared" si="3"/>
        <v>0</v>
      </c>
      <c r="AI45" s="75"/>
      <c r="AJ45" s="75"/>
      <c r="AK45" s="75"/>
      <c r="AL45" s="75"/>
      <c r="AM45" s="75"/>
      <c r="AN45" s="75"/>
      <c r="AO45" s="75"/>
      <c r="AP45" s="75"/>
      <c r="AQ45" s="75"/>
      <c r="AR45" s="75"/>
    </row>
    <row r="46" spans="1:44">
      <c r="A46" s="22" t="s">
        <v>96</v>
      </c>
      <c r="B46" s="29" t="s">
        <v>7</v>
      </c>
      <c r="C46" s="22" t="s">
        <v>97</v>
      </c>
      <c r="D46" s="22">
        <v>2022</v>
      </c>
      <c r="E46" s="22">
        <v>15</v>
      </c>
      <c r="F46" s="22">
        <v>2</v>
      </c>
      <c r="G46" s="24">
        <f t="shared" si="1"/>
        <v>0.13333333333333333</v>
      </c>
      <c r="H46" s="67">
        <v>1</v>
      </c>
      <c r="I46" s="67">
        <v>1</v>
      </c>
      <c r="J46" s="67"/>
      <c r="K46" s="67"/>
      <c r="L46" s="67"/>
      <c r="M46" s="67">
        <v>1</v>
      </c>
      <c r="N46" s="67"/>
      <c r="O46" s="68">
        <f t="shared" si="2"/>
        <v>3</v>
      </c>
      <c r="P46" s="69"/>
      <c r="Q46" s="69"/>
      <c r="R46" s="69"/>
      <c r="S46" s="70"/>
      <c r="T46" s="69"/>
      <c r="U46" s="69"/>
      <c r="V46" s="69"/>
      <c r="W46" s="71">
        <f t="shared" si="0"/>
        <v>0</v>
      </c>
      <c r="X46" s="72"/>
      <c r="Y46" s="72"/>
      <c r="Z46" s="72"/>
      <c r="AA46" s="72"/>
      <c r="AB46" s="72"/>
      <c r="AC46" s="72"/>
      <c r="AD46" s="72"/>
      <c r="AE46" s="72"/>
      <c r="AF46" s="72"/>
      <c r="AG46" s="72"/>
      <c r="AH46" s="74">
        <f t="shared" si="3"/>
        <v>0</v>
      </c>
      <c r="AI46" s="75"/>
      <c r="AJ46" s="75"/>
      <c r="AK46" s="75"/>
      <c r="AL46" s="75"/>
      <c r="AM46" s="75"/>
      <c r="AN46" s="75"/>
      <c r="AO46" s="75"/>
      <c r="AP46" s="75"/>
      <c r="AQ46" s="75"/>
      <c r="AR46" s="75"/>
    </row>
    <row r="47" spans="1:44">
      <c r="A47" s="22" t="s">
        <v>98</v>
      </c>
      <c r="B47" s="29" t="s">
        <v>7</v>
      </c>
      <c r="C47" s="22" t="s">
        <v>99</v>
      </c>
      <c r="D47" s="22">
        <v>2022</v>
      </c>
      <c r="E47" s="22">
        <v>11</v>
      </c>
      <c r="F47" s="22">
        <v>6</v>
      </c>
      <c r="G47" s="24">
        <f t="shared" si="1"/>
        <v>0.54545454545454541</v>
      </c>
      <c r="H47" s="67">
        <v>2</v>
      </c>
      <c r="I47" s="67">
        <v>1</v>
      </c>
      <c r="J47" s="67">
        <v>1</v>
      </c>
      <c r="K47" s="67"/>
      <c r="L47" s="67">
        <v>1</v>
      </c>
      <c r="M47" s="67">
        <v>1</v>
      </c>
      <c r="N47" s="67">
        <v>1</v>
      </c>
      <c r="O47" s="68">
        <f t="shared" si="2"/>
        <v>6</v>
      </c>
      <c r="P47" s="69"/>
      <c r="Q47" s="69"/>
      <c r="R47" s="69"/>
      <c r="S47" s="70"/>
      <c r="T47" s="69"/>
      <c r="U47" s="69"/>
      <c r="V47" s="69"/>
      <c r="W47" s="71">
        <f t="shared" si="0"/>
        <v>0</v>
      </c>
      <c r="X47" s="72"/>
      <c r="Y47" s="72"/>
      <c r="Z47" s="72"/>
      <c r="AA47" s="72"/>
      <c r="AB47" s="72"/>
      <c r="AC47" s="72"/>
      <c r="AD47" s="72"/>
      <c r="AE47" s="72"/>
      <c r="AF47" s="72"/>
      <c r="AG47" s="72"/>
      <c r="AH47" s="74">
        <f t="shared" si="3"/>
        <v>0</v>
      </c>
      <c r="AI47" s="75"/>
      <c r="AJ47" s="75"/>
      <c r="AK47" s="75"/>
      <c r="AL47" s="75"/>
      <c r="AM47" s="75"/>
      <c r="AN47" s="75"/>
      <c r="AO47" s="75"/>
      <c r="AP47" s="75"/>
      <c r="AQ47" s="75"/>
      <c r="AR47" s="75"/>
    </row>
    <row r="48" spans="1:44">
      <c r="A48" s="22" t="s">
        <v>100</v>
      </c>
      <c r="B48" s="29" t="s">
        <v>15</v>
      </c>
      <c r="C48" s="22" t="s">
        <v>101</v>
      </c>
      <c r="D48" s="22">
        <v>2022</v>
      </c>
      <c r="E48" s="22">
        <v>29</v>
      </c>
      <c r="F48" s="22">
        <v>6</v>
      </c>
      <c r="G48" s="24">
        <f t="shared" si="1"/>
        <v>0.20689655172413793</v>
      </c>
      <c r="H48" s="67">
        <v>2</v>
      </c>
      <c r="I48" s="67">
        <v>2</v>
      </c>
      <c r="J48" s="67">
        <v>1</v>
      </c>
      <c r="K48" s="67">
        <v>1</v>
      </c>
      <c r="L48" s="67">
        <v>1</v>
      </c>
      <c r="M48" s="67"/>
      <c r="N48" s="67">
        <v>1</v>
      </c>
      <c r="O48" s="68">
        <f t="shared" si="2"/>
        <v>6</v>
      </c>
      <c r="P48" s="69"/>
      <c r="Q48" s="69"/>
      <c r="R48" s="69"/>
      <c r="S48" s="70"/>
      <c r="T48" s="69"/>
      <c r="U48" s="69"/>
      <c r="V48" s="69"/>
      <c r="W48" s="71">
        <f t="shared" si="0"/>
        <v>0</v>
      </c>
      <c r="X48" s="72"/>
      <c r="Y48" s="72"/>
      <c r="Z48" s="72"/>
      <c r="AA48" s="72"/>
      <c r="AB48" s="72"/>
      <c r="AC48" s="72"/>
      <c r="AD48" s="72"/>
      <c r="AE48" s="72"/>
      <c r="AF48" s="72"/>
      <c r="AG48" s="72"/>
      <c r="AH48" s="74">
        <f t="shared" si="3"/>
        <v>0</v>
      </c>
      <c r="AI48" s="75"/>
      <c r="AJ48" s="75"/>
      <c r="AK48" s="75"/>
      <c r="AL48" s="75"/>
      <c r="AM48" s="75"/>
      <c r="AN48" s="75"/>
      <c r="AO48" s="75"/>
      <c r="AP48" s="75"/>
      <c r="AQ48" s="75"/>
      <c r="AR48" s="75"/>
    </row>
    <row r="49" spans="1:44">
      <c r="A49" s="22" t="s">
        <v>102</v>
      </c>
      <c r="B49" s="29" t="s">
        <v>15</v>
      </c>
      <c r="C49" s="22" t="s">
        <v>103</v>
      </c>
      <c r="D49" s="22">
        <v>2022</v>
      </c>
      <c r="E49" s="22">
        <v>47</v>
      </c>
      <c r="F49" s="22">
        <v>12</v>
      </c>
      <c r="G49" s="24">
        <f t="shared" si="1"/>
        <v>0.25531914893617019</v>
      </c>
      <c r="H49" s="67">
        <v>1</v>
      </c>
      <c r="I49" s="67">
        <v>1</v>
      </c>
      <c r="J49" s="67">
        <v>1</v>
      </c>
      <c r="K49" s="67">
        <v>1</v>
      </c>
      <c r="L49" s="67">
        <v>1</v>
      </c>
      <c r="M49" s="67">
        <v>1</v>
      </c>
      <c r="N49" s="67"/>
      <c r="O49" s="68">
        <f t="shared" si="2"/>
        <v>6</v>
      </c>
      <c r="P49" s="69"/>
      <c r="Q49" s="69"/>
      <c r="R49" s="69"/>
      <c r="S49" s="70"/>
      <c r="T49" s="69"/>
      <c r="U49" s="69"/>
      <c r="V49" s="69"/>
      <c r="W49" s="71">
        <f t="shared" si="0"/>
        <v>0</v>
      </c>
      <c r="X49" s="72"/>
      <c r="Y49" s="72"/>
      <c r="Z49" s="72"/>
      <c r="AA49" s="72"/>
      <c r="AB49" s="72"/>
      <c r="AC49" s="72"/>
      <c r="AD49" s="72"/>
      <c r="AE49" s="72"/>
      <c r="AF49" s="72"/>
      <c r="AG49" s="72"/>
      <c r="AH49" s="74">
        <f t="shared" si="3"/>
        <v>0</v>
      </c>
      <c r="AI49" s="75"/>
      <c r="AJ49" s="75"/>
      <c r="AK49" s="75"/>
      <c r="AL49" s="75"/>
      <c r="AM49" s="75"/>
      <c r="AN49" s="75"/>
      <c r="AO49" s="75"/>
      <c r="AP49" s="75"/>
      <c r="AQ49" s="75"/>
      <c r="AR49" s="75"/>
    </row>
    <row r="50" spans="1:44">
      <c r="A50" s="22" t="s">
        <v>104</v>
      </c>
      <c r="B50" s="29" t="s">
        <v>15</v>
      </c>
      <c r="C50" s="22" t="s">
        <v>105</v>
      </c>
      <c r="D50" s="22">
        <v>2022</v>
      </c>
      <c r="E50" s="22">
        <v>97</v>
      </c>
      <c r="F50" s="22">
        <v>29</v>
      </c>
      <c r="G50" s="24">
        <f t="shared" si="1"/>
        <v>0.29896907216494845</v>
      </c>
      <c r="H50" s="67">
        <v>4</v>
      </c>
      <c r="I50" s="67">
        <v>2</v>
      </c>
      <c r="J50" s="67">
        <v>2</v>
      </c>
      <c r="K50" s="67"/>
      <c r="L50" s="67">
        <v>1</v>
      </c>
      <c r="M50" s="67">
        <v>6</v>
      </c>
      <c r="N50" s="67"/>
      <c r="O50" s="68">
        <f t="shared" si="2"/>
        <v>5</v>
      </c>
      <c r="P50" s="69"/>
      <c r="Q50" s="69"/>
      <c r="R50" s="69"/>
      <c r="S50" s="70"/>
      <c r="T50" s="69"/>
      <c r="U50" s="69"/>
      <c r="V50" s="69"/>
      <c r="W50" s="71">
        <f t="shared" si="0"/>
        <v>0</v>
      </c>
      <c r="X50" s="72"/>
      <c r="Y50" s="72"/>
      <c r="Z50" s="72"/>
      <c r="AA50" s="72"/>
      <c r="AB50" s="72"/>
      <c r="AC50" s="72"/>
      <c r="AD50" s="72"/>
      <c r="AE50" s="72"/>
      <c r="AF50" s="72"/>
      <c r="AG50" s="72"/>
      <c r="AH50" s="74">
        <f t="shared" si="3"/>
        <v>0</v>
      </c>
      <c r="AI50" s="75"/>
      <c r="AJ50" s="75"/>
      <c r="AK50" s="75"/>
      <c r="AL50" s="75"/>
      <c r="AM50" s="75"/>
      <c r="AN50" s="75"/>
      <c r="AO50" s="75"/>
      <c r="AP50" s="75"/>
      <c r="AQ50" s="75"/>
      <c r="AR50" s="75"/>
    </row>
    <row r="51" spans="1:44">
      <c r="A51" s="22" t="s">
        <v>106</v>
      </c>
      <c r="B51" s="29" t="s">
        <v>15</v>
      </c>
      <c r="C51" s="22" t="s">
        <v>107</v>
      </c>
      <c r="D51" s="22">
        <v>2022</v>
      </c>
      <c r="E51" s="22">
        <v>23</v>
      </c>
      <c r="F51" s="22">
        <v>6</v>
      </c>
      <c r="G51" s="24">
        <f t="shared" si="1"/>
        <v>0.2608695652173913</v>
      </c>
      <c r="H51" s="67"/>
      <c r="I51" s="67"/>
      <c r="J51" s="67"/>
      <c r="K51" s="67"/>
      <c r="L51" s="67">
        <v>1</v>
      </c>
      <c r="M51" s="67"/>
      <c r="N51" s="67"/>
      <c r="O51" s="68">
        <f t="shared" si="2"/>
        <v>1</v>
      </c>
      <c r="P51" s="69"/>
      <c r="Q51" s="69"/>
      <c r="R51" s="69"/>
      <c r="S51" s="70"/>
      <c r="T51" s="69"/>
      <c r="U51" s="69"/>
      <c r="V51" s="69"/>
      <c r="W51" s="71">
        <f t="shared" si="0"/>
        <v>0</v>
      </c>
      <c r="X51" s="72"/>
      <c r="Y51" s="72"/>
      <c r="Z51" s="72"/>
      <c r="AA51" s="72"/>
      <c r="AB51" s="72"/>
      <c r="AC51" s="72"/>
      <c r="AD51" s="72"/>
      <c r="AE51" s="72"/>
      <c r="AF51" s="72"/>
      <c r="AG51" s="72"/>
      <c r="AH51" s="74">
        <f t="shared" si="3"/>
        <v>0</v>
      </c>
      <c r="AI51" s="75"/>
      <c r="AJ51" s="75"/>
      <c r="AK51" s="75"/>
      <c r="AL51" s="75"/>
      <c r="AM51" s="75"/>
      <c r="AN51" s="75"/>
      <c r="AO51" s="75"/>
      <c r="AP51" s="75"/>
      <c r="AQ51" s="75"/>
      <c r="AR51" s="75"/>
    </row>
    <row r="52" spans="1:44">
      <c r="A52" s="22" t="s">
        <v>108</v>
      </c>
      <c r="B52" s="29" t="s">
        <v>15</v>
      </c>
      <c r="C52" s="22" t="s">
        <v>109</v>
      </c>
      <c r="D52" s="22">
        <v>2022</v>
      </c>
      <c r="E52" s="22">
        <v>22</v>
      </c>
      <c r="F52" s="22">
        <v>3</v>
      </c>
      <c r="G52" s="24">
        <f t="shared" si="1"/>
        <v>0.13636363636363635</v>
      </c>
      <c r="H52" s="67"/>
      <c r="I52" s="67"/>
      <c r="J52" s="67"/>
      <c r="K52" s="67"/>
      <c r="L52" s="67"/>
      <c r="M52" s="67">
        <v>1</v>
      </c>
      <c r="N52" s="67"/>
      <c r="O52" s="68">
        <f t="shared" si="2"/>
        <v>1</v>
      </c>
      <c r="P52" s="69"/>
      <c r="Q52" s="69"/>
      <c r="R52" s="69"/>
      <c r="S52" s="70"/>
      <c r="T52" s="69"/>
      <c r="U52" s="69"/>
      <c r="V52" s="69"/>
      <c r="W52" s="71">
        <f t="shared" si="0"/>
        <v>0</v>
      </c>
      <c r="X52" s="72"/>
      <c r="Y52" s="72"/>
      <c r="Z52" s="72"/>
      <c r="AA52" s="72"/>
      <c r="AB52" s="72"/>
      <c r="AC52" s="72"/>
      <c r="AD52" s="72"/>
      <c r="AE52" s="72"/>
      <c r="AF52" s="72"/>
      <c r="AG52" s="72"/>
      <c r="AH52" s="74">
        <f t="shared" si="3"/>
        <v>0</v>
      </c>
      <c r="AI52" s="75"/>
      <c r="AJ52" s="75"/>
      <c r="AK52" s="75"/>
      <c r="AL52" s="75"/>
      <c r="AM52" s="75"/>
      <c r="AN52" s="75"/>
      <c r="AO52" s="75"/>
      <c r="AP52" s="75"/>
      <c r="AQ52" s="75"/>
      <c r="AR52" s="75"/>
    </row>
    <row r="53" spans="1:44">
      <c r="A53" s="25" t="s">
        <v>110</v>
      </c>
      <c r="B53" s="32" t="s">
        <v>15</v>
      </c>
      <c r="C53" s="25" t="s">
        <v>111</v>
      </c>
      <c r="D53" s="25">
        <v>2022</v>
      </c>
      <c r="E53" s="25">
        <v>0</v>
      </c>
      <c r="F53" s="25">
        <v>0</v>
      </c>
      <c r="G53" s="33">
        <v>0</v>
      </c>
      <c r="H53" s="76"/>
      <c r="I53" s="76">
        <v>1</v>
      </c>
      <c r="J53" s="76"/>
      <c r="K53" s="76"/>
      <c r="L53" s="76">
        <v>1</v>
      </c>
      <c r="M53" s="76"/>
      <c r="N53" s="76"/>
      <c r="O53" s="77">
        <f t="shared" si="2"/>
        <v>2</v>
      </c>
      <c r="P53" s="78"/>
      <c r="Q53" s="78"/>
      <c r="R53" s="78"/>
      <c r="S53" s="79"/>
      <c r="T53" s="78"/>
      <c r="U53" s="78"/>
      <c r="V53" s="78"/>
      <c r="W53" s="71">
        <f t="shared" si="0"/>
        <v>0</v>
      </c>
      <c r="X53" s="80"/>
      <c r="Y53" s="80"/>
      <c r="Z53" s="80"/>
      <c r="AA53" s="80"/>
      <c r="AB53" s="80"/>
      <c r="AC53" s="80"/>
      <c r="AD53" s="80"/>
      <c r="AE53" s="80"/>
      <c r="AF53" s="80"/>
      <c r="AG53" s="80"/>
      <c r="AH53" s="81">
        <f t="shared" si="3"/>
        <v>0</v>
      </c>
      <c r="AI53" s="82"/>
      <c r="AJ53" s="82"/>
      <c r="AK53" s="82"/>
      <c r="AL53" s="82"/>
      <c r="AM53" s="82"/>
      <c r="AN53" s="82"/>
      <c r="AO53" s="82"/>
      <c r="AP53" s="82"/>
      <c r="AQ53" s="82"/>
      <c r="AR53" s="82"/>
    </row>
    <row r="56" spans="1:44" ht="24">
      <c r="A56" s="38" t="s">
        <v>211</v>
      </c>
      <c r="B56" s="91" t="s">
        <v>212</v>
      </c>
    </row>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1C4872-2C47-446F-9F00-4569302F44AD}">
  <dimension ref="A1:AR56"/>
  <sheetViews>
    <sheetView topLeftCell="A30" zoomScale="70" zoomScaleNormal="70" workbookViewId="0">
      <selection activeCell="J43" sqref="J43"/>
    </sheetView>
  </sheetViews>
  <sheetFormatPr defaultColWidth="8.7109375" defaultRowHeight="12"/>
  <cols>
    <col min="1" max="1" width="6.85546875" style="37" bestFit="1" customWidth="1"/>
    <col min="2" max="2" width="20" style="37" bestFit="1" customWidth="1"/>
    <col min="3" max="3" width="8.7109375" style="37"/>
    <col min="4" max="4" width="10.85546875" style="37" bestFit="1" customWidth="1"/>
    <col min="5" max="5" width="12.5703125" style="37" customWidth="1"/>
    <col min="6" max="6" width="16.28515625" style="37" customWidth="1"/>
    <col min="7" max="10" width="8.7109375" style="37"/>
    <col min="11" max="11" width="14.7109375" style="37" customWidth="1"/>
    <col min="12" max="14" width="8.7109375" style="37"/>
    <col min="15" max="15" width="13.5703125" style="37" customWidth="1"/>
    <col min="16" max="22" width="8.7109375" style="37"/>
    <col min="23" max="23" width="15.5703125" style="37" customWidth="1"/>
    <col min="24" max="32" width="8.7109375" style="37"/>
    <col min="33" max="33" width="8.85546875" style="37" customWidth="1"/>
    <col min="34" max="34" width="13.85546875" style="37" customWidth="1"/>
    <col min="35" max="38" width="8.7109375" style="37"/>
    <col min="39" max="39" width="9.28515625" style="37" customWidth="1"/>
    <col min="40" max="40" width="8.7109375" style="37"/>
    <col min="41" max="41" width="9.7109375" style="37" customWidth="1"/>
    <col min="42" max="43" width="8.7109375" style="37"/>
    <col min="44" max="44" width="10.140625" style="37" customWidth="1"/>
    <col min="45" max="16384" width="8.7109375" style="37"/>
  </cols>
  <sheetData>
    <row r="1" spans="1:44" ht="24">
      <c r="A1" s="31" t="s">
        <v>0</v>
      </c>
      <c r="B1" s="30" t="s">
        <v>1</v>
      </c>
      <c r="C1" s="31" t="s">
        <v>143</v>
      </c>
      <c r="D1" s="31" t="s">
        <v>119</v>
      </c>
      <c r="E1" s="31" t="s">
        <v>230</v>
      </c>
      <c r="F1" s="31" t="s">
        <v>231</v>
      </c>
      <c r="G1" s="31" t="s">
        <v>170</v>
      </c>
      <c r="H1" s="43" t="s">
        <v>171</v>
      </c>
      <c r="I1" s="43" t="s">
        <v>172</v>
      </c>
      <c r="J1" s="43" t="s">
        <v>173</v>
      </c>
      <c r="K1" s="43" t="s">
        <v>174</v>
      </c>
      <c r="L1" s="43" t="s">
        <v>175</v>
      </c>
      <c r="M1" s="43" t="s">
        <v>176</v>
      </c>
      <c r="N1" s="43" t="s">
        <v>138</v>
      </c>
      <c r="O1" s="44" t="s">
        <v>177</v>
      </c>
      <c r="P1" s="45" t="s">
        <v>178</v>
      </c>
      <c r="Q1" s="45" t="s">
        <v>179</v>
      </c>
      <c r="R1" s="45" t="s">
        <v>180</v>
      </c>
      <c r="S1" s="66" t="s">
        <v>181</v>
      </c>
      <c r="T1" s="45" t="s">
        <v>182</v>
      </c>
      <c r="U1" s="45" t="s">
        <v>183</v>
      </c>
      <c r="V1" s="45" t="s">
        <v>184</v>
      </c>
      <c r="W1" s="46" t="s">
        <v>185</v>
      </c>
      <c r="X1" s="47" t="s">
        <v>186</v>
      </c>
      <c r="Y1" s="47" t="s">
        <v>187</v>
      </c>
      <c r="Z1" s="47" t="s">
        <v>188</v>
      </c>
      <c r="AA1" s="47" t="s">
        <v>189</v>
      </c>
      <c r="AB1" s="47" t="s">
        <v>190</v>
      </c>
      <c r="AC1" s="47" t="s">
        <v>191</v>
      </c>
      <c r="AD1" s="47" t="s">
        <v>192</v>
      </c>
      <c r="AE1" s="47" t="s">
        <v>193</v>
      </c>
      <c r="AF1" s="47" t="s">
        <v>194</v>
      </c>
      <c r="AG1" s="47" t="s">
        <v>195</v>
      </c>
      <c r="AH1" s="49" t="s">
        <v>196</v>
      </c>
      <c r="AI1" s="31" t="s">
        <v>216</v>
      </c>
      <c r="AJ1" s="31" t="s">
        <v>217</v>
      </c>
      <c r="AK1" s="31" t="s">
        <v>218</v>
      </c>
      <c r="AL1" s="31" t="s">
        <v>205</v>
      </c>
      <c r="AM1" s="31" t="s">
        <v>219</v>
      </c>
      <c r="AN1" s="31" t="s">
        <v>220</v>
      </c>
      <c r="AO1" s="31" t="s">
        <v>221</v>
      </c>
      <c r="AP1" s="31" t="s">
        <v>222</v>
      </c>
      <c r="AQ1" s="31" t="s">
        <v>223</v>
      </c>
      <c r="AR1" s="31" t="s">
        <v>224</v>
      </c>
    </row>
    <row r="2" spans="1:44">
      <c r="A2" s="35" t="s">
        <v>3</v>
      </c>
      <c r="B2" s="29" t="s">
        <v>4</v>
      </c>
      <c r="C2" s="22" t="s">
        <v>5</v>
      </c>
      <c r="D2" s="22">
        <v>2020</v>
      </c>
      <c r="E2" s="22">
        <v>35</v>
      </c>
      <c r="F2" s="22">
        <v>8</v>
      </c>
      <c r="G2" s="24">
        <f>F2/E2</f>
        <v>0.22857142857142856</v>
      </c>
      <c r="H2" s="54"/>
      <c r="I2" s="54"/>
      <c r="J2" s="54">
        <v>2</v>
      </c>
      <c r="K2" s="54"/>
      <c r="L2" s="54"/>
      <c r="M2" s="54">
        <v>1</v>
      </c>
      <c r="N2" s="54"/>
      <c r="O2" s="83">
        <f>COUNTA($H2:$N2)</f>
        <v>2</v>
      </c>
      <c r="P2" s="56">
        <v>1</v>
      </c>
      <c r="Q2" s="56"/>
      <c r="R2" s="56"/>
      <c r="S2" s="61"/>
      <c r="T2" s="56">
        <v>1</v>
      </c>
      <c r="U2" s="56">
        <v>1</v>
      </c>
      <c r="V2" s="56"/>
      <c r="W2" s="84">
        <f t="shared" ref="W2:W53" si="0">COUNTA($P2:$R2)+COUNTA($T2:$V2)</f>
        <v>3</v>
      </c>
      <c r="X2" s="58"/>
      <c r="Y2" s="58"/>
      <c r="Z2" s="58"/>
      <c r="AA2" s="58"/>
      <c r="AB2" s="58"/>
      <c r="AC2" s="58"/>
      <c r="AD2" s="58"/>
      <c r="AE2" s="58"/>
      <c r="AF2" s="58"/>
      <c r="AG2" s="58"/>
      <c r="AH2" s="85">
        <f>COUNTA($X2:$AG2)</f>
        <v>0</v>
      </c>
      <c r="AI2" s="86"/>
      <c r="AJ2" s="86"/>
      <c r="AK2" s="86"/>
      <c r="AL2" s="86">
        <v>2</v>
      </c>
      <c r="AM2" s="86"/>
      <c r="AN2" s="86"/>
      <c r="AO2" s="86"/>
      <c r="AP2" s="86"/>
      <c r="AQ2" s="86"/>
      <c r="AR2" s="86"/>
    </row>
    <row r="3" spans="1:44">
      <c r="A3" s="22" t="s">
        <v>6</v>
      </c>
      <c r="B3" s="29" t="s">
        <v>7</v>
      </c>
      <c r="C3" s="22" t="s">
        <v>225</v>
      </c>
      <c r="D3" s="22">
        <v>2020</v>
      </c>
      <c r="E3" s="22">
        <v>78</v>
      </c>
      <c r="F3" s="22">
        <v>18</v>
      </c>
      <c r="G3" s="24">
        <f t="shared" ref="G3:G53" si="1">F3/E3</f>
        <v>0.23076923076923078</v>
      </c>
      <c r="H3" s="54"/>
      <c r="I3" s="54">
        <v>1</v>
      </c>
      <c r="J3" s="54">
        <v>4</v>
      </c>
      <c r="K3" s="54"/>
      <c r="L3" s="54">
        <v>2</v>
      </c>
      <c r="M3" s="54">
        <v>1</v>
      </c>
      <c r="N3" s="54"/>
      <c r="O3" s="83">
        <f t="shared" ref="O3:O53" si="2">COUNTA($H3:$N3)</f>
        <v>4</v>
      </c>
      <c r="P3" s="56">
        <v>2</v>
      </c>
      <c r="Q3" s="56"/>
      <c r="R3" s="56">
        <v>1</v>
      </c>
      <c r="S3" s="61">
        <v>2</v>
      </c>
      <c r="T3" s="56">
        <v>1</v>
      </c>
      <c r="U3" s="56"/>
      <c r="V3" s="56"/>
      <c r="W3" s="84">
        <f t="shared" si="0"/>
        <v>3</v>
      </c>
      <c r="X3" s="58"/>
      <c r="Y3" s="58"/>
      <c r="Z3" s="58"/>
      <c r="AA3" s="58"/>
      <c r="AB3" s="58"/>
      <c r="AC3" s="58">
        <v>1</v>
      </c>
      <c r="AD3" s="58"/>
      <c r="AE3" s="58"/>
      <c r="AF3" s="58"/>
      <c r="AG3" s="58"/>
      <c r="AH3" s="85">
        <f t="shared" ref="AH3:AH53" si="3">COUNTA($X3:$AG3)</f>
        <v>1</v>
      </c>
      <c r="AI3" s="86"/>
      <c r="AJ3" s="86"/>
      <c r="AK3" s="86">
        <v>1</v>
      </c>
      <c r="AL3" s="86"/>
      <c r="AM3" s="86"/>
      <c r="AN3" s="86"/>
      <c r="AO3" s="86"/>
      <c r="AP3" s="86"/>
      <c r="AQ3" s="86">
        <v>2</v>
      </c>
      <c r="AR3" s="86"/>
    </row>
    <row r="4" spans="1:44">
      <c r="A4" s="22" t="s">
        <v>9</v>
      </c>
      <c r="B4" s="29" t="s">
        <v>10</v>
      </c>
      <c r="C4" s="22" t="s">
        <v>11</v>
      </c>
      <c r="D4" s="22">
        <v>2021</v>
      </c>
      <c r="E4" s="22">
        <v>46</v>
      </c>
      <c r="F4" s="22">
        <v>5</v>
      </c>
      <c r="G4" s="24">
        <f t="shared" si="1"/>
        <v>0.10869565217391304</v>
      </c>
      <c r="H4" s="54"/>
      <c r="I4" s="54">
        <v>1</v>
      </c>
      <c r="J4" s="54">
        <v>2</v>
      </c>
      <c r="K4" s="54"/>
      <c r="L4" s="54"/>
      <c r="M4" s="54"/>
      <c r="N4" s="54"/>
      <c r="O4" s="83">
        <f t="shared" si="2"/>
        <v>2</v>
      </c>
      <c r="P4" s="56"/>
      <c r="Q4" s="56">
        <v>1</v>
      </c>
      <c r="R4" s="56"/>
      <c r="S4" s="61"/>
      <c r="T4" s="56">
        <v>1</v>
      </c>
      <c r="U4" s="56"/>
      <c r="V4" s="56"/>
      <c r="W4" s="84">
        <f t="shared" si="0"/>
        <v>2</v>
      </c>
      <c r="X4" s="58"/>
      <c r="Y4" s="58"/>
      <c r="Z4" s="58"/>
      <c r="AA4" s="58"/>
      <c r="AB4" s="58"/>
      <c r="AC4" s="58"/>
      <c r="AD4" s="58"/>
      <c r="AE4" s="58"/>
      <c r="AF4" s="58"/>
      <c r="AG4" s="58"/>
      <c r="AH4" s="85">
        <f t="shared" si="3"/>
        <v>0</v>
      </c>
      <c r="AI4" s="86"/>
      <c r="AJ4" s="86"/>
      <c r="AK4" s="86"/>
      <c r="AL4" s="86"/>
      <c r="AM4" s="86"/>
      <c r="AN4" s="86"/>
      <c r="AO4" s="86"/>
      <c r="AP4" s="86"/>
      <c r="AQ4" s="86"/>
      <c r="AR4" s="86"/>
    </row>
    <row r="5" spans="1:44">
      <c r="A5" s="22" t="s">
        <v>12</v>
      </c>
      <c r="B5" s="29" t="s">
        <v>4</v>
      </c>
      <c r="C5" s="22" t="s">
        <v>13</v>
      </c>
      <c r="D5" s="22">
        <v>2020</v>
      </c>
      <c r="E5" s="22">
        <v>59</v>
      </c>
      <c r="F5" s="22">
        <v>7</v>
      </c>
      <c r="G5" s="24">
        <f t="shared" si="1"/>
        <v>0.11864406779661017</v>
      </c>
      <c r="H5" s="54"/>
      <c r="I5" s="54"/>
      <c r="J5" s="54">
        <v>1</v>
      </c>
      <c r="K5" s="54"/>
      <c r="L5" s="54">
        <v>1</v>
      </c>
      <c r="M5" s="54">
        <v>1</v>
      </c>
      <c r="N5" s="54"/>
      <c r="O5" s="83">
        <f t="shared" si="2"/>
        <v>3</v>
      </c>
      <c r="P5" s="56"/>
      <c r="Q5" s="56"/>
      <c r="R5" s="56"/>
      <c r="S5" s="61"/>
      <c r="T5" s="56">
        <v>1</v>
      </c>
      <c r="U5" s="56">
        <v>1</v>
      </c>
      <c r="V5" s="56"/>
      <c r="W5" s="84">
        <f t="shared" si="0"/>
        <v>2</v>
      </c>
      <c r="X5" s="58"/>
      <c r="Y5" s="58"/>
      <c r="Z5" s="58"/>
      <c r="AA5" s="58"/>
      <c r="AB5" s="58"/>
      <c r="AC5" s="58"/>
      <c r="AD5" s="58"/>
      <c r="AE5" s="58"/>
      <c r="AF5" s="58"/>
      <c r="AG5" s="58"/>
      <c r="AH5" s="85">
        <f t="shared" si="3"/>
        <v>0</v>
      </c>
      <c r="AI5" s="86"/>
      <c r="AJ5" s="86"/>
      <c r="AK5" s="86"/>
      <c r="AL5" s="86">
        <v>1</v>
      </c>
      <c r="AM5" s="86"/>
      <c r="AN5" s="86"/>
      <c r="AO5" s="86"/>
      <c r="AP5" s="86"/>
      <c r="AQ5" s="86">
        <v>1</v>
      </c>
      <c r="AR5" s="86"/>
    </row>
    <row r="6" spans="1:44">
      <c r="A6" s="22" t="s">
        <v>14</v>
      </c>
      <c r="B6" s="29" t="s">
        <v>15</v>
      </c>
      <c r="C6" s="22" t="s">
        <v>16</v>
      </c>
      <c r="D6" s="22">
        <v>2020</v>
      </c>
      <c r="E6" s="22">
        <v>70</v>
      </c>
      <c r="F6" s="22">
        <v>6</v>
      </c>
      <c r="G6" s="24">
        <f t="shared" si="1"/>
        <v>8.5714285714285715E-2</v>
      </c>
      <c r="H6" s="54"/>
      <c r="I6" s="54">
        <v>2</v>
      </c>
      <c r="J6" s="54"/>
      <c r="K6" s="54"/>
      <c r="L6" s="54"/>
      <c r="M6" s="54"/>
      <c r="N6" s="54"/>
      <c r="O6" s="83">
        <f t="shared" si="2"/>
        <v>1</v>
      </c>
      <c r="P6" s="56"/>
      <c r="Q6" s="56"/>
      <c r="R6" s="56"/>
      <c r="S6" s="61">
        <v>1</v>
      </c>
      <c r="T6" s="56"/>
      <c r="U6" s="56"/>
      <c r="V6" s="56"/>
      <c r="W6" s="84">
        <f t="shared" si="0"/>
        <v>0</v>
      </c>
      <c r="X6" s="58"/>
      <c r="Y6" s="58"/>
      <c r="Z6" s="58">
        <v>1</v>
      </c>
      <c r="AA6" s="58"/>
      <c r="AB6" s="58"/>
      <c r="AC6" s="58">
        <v>1</v>
      </c>
      <c r="AD6" s="58"/>
      <c r="AE6" s="58"/>
      <c r="AF6" s="58"/>
      <c r="AG6" s="58"/>
      <c r="AH6" s="85">
        <f t="shared" si="3"/>
        <v>2</v>
      </c>
      <c r="AI6" s="86"/>
      <c r="AJ6" s="86"/>
      <c r="AK6" s="86"/>
      <c r="AL6" s="86">
        <v>1</v>
      </c>
      <c r="AM6" s="86"/>
      <c r="AN6" s="86"/>
      <c r="AO6" s="86"/>
      <c r="AP6" s="86"/>
      <c r="AQ6" s="86"/>
      <c r="AR6" s="86"/>
    </row>
    <row r="7" spans="1:44">
      <c r="A7" s="22" t="s">
        <v>17</v>
      </c>
      <c r="B7" s="29" t="s">
        <v>4</v>
      </c>
      <c r="C7" s="22" t="s">
        <v>18</v>
      </c>
      <c r="D7" s="22">
        <v>2021</v>
      </c>
      <c r="E7" s="22">
        <v>72</v>
      </c>
      <c r="F7" s="22">
        <v>18</v>
      </c>
      <c r="G7" s="24">
        <f t="shared" si="1"/>
        <v>0.25</v>
      </c>
      <c r="H7" s="54"/>
      <c r="I7" s="54"/>
      <c r="J7" s="54">
        <v>1</v>
      </c>
      <c r="K7" s="54"/>
      <c r="L7" s="54">
        <v>1</v>
      </c>
      <c r="M7" s="54">
        <v>1</v>
      </c>
      <c r="N7" s="54"/>
      <c r="O7" s="83">
        <f t="shared" si="2"/>
        <v>3</v>
      </c>
      <c r="P7" s="56">
        <v>1</v>
      </c>
      <c r="Q7" s="56">
        <v>2</v>
      </c>
      <c r="R7" s="56">
        <v>1</v>
      </c>
      <c r="S7" s="61">
        <v>2</v>
      </c>
      <c r="T7" s="56">
        <v>2</v>
      </c>
      <c r="U7" s="56"/>
      <c r="V7" s="56"/>
      <c r="W7" s="84">
        <f t="shared" si="0"/>
        <v>4</v>
      </c>
      <c r="X7" s="58"/>
      <c r="Y7" s="58"/>
      <c r="Z7" s="58"/>
      <c r="AA7" s="58"/>
      <c r="AB7" s="58"/>
      <c r="AC7" s="58">
        <v>1</v>
      </c>
      <c r="AD7" s="58"/>
      <c r="AE7" s="58"/>
      <c r="AF7" s="58"/>
      <c r="AG7" s="58"/>
      <c r="AH7" s="85">
        <f t="shared" si="3"/>
        <v>1</v>
      </c>
      <c r="AI7" s="86"/>
      <c r="AJ7" s="86"/>
      <c r="AK7" s="86">
        <v>1</v>
      </c>
      <c r="AL7" s="86">
        <v>2</v>
      </c>
      <c r="AM7" s="86"/>
      <c r="AN7" s="86"/>
      <c r="AO7" s="86"/>
      <c r="AP7" s="86"/>
      <c r="AQ7" s="86">
        <v>3</v>
      </c>
      <c r="AR7" s="86"/>
    </row>
    <row r="8" spans="1:44">
      <c r="A8" s="22" t="s">
        <v>19</v>
      </c>
      <c r="B8" s="29" t="s">
        <v>4</v>
      </c>
      <c r="C8" s="22" t="s">
        <v>20</v>
      </c>
      <c r="D8" s="22">
        <v>2021</v>
      </c>
      <c r="E8" s="22">
        <v>29</v>
      </c>
      <c r="F8" s="22">
        <v>7</v>
      </c>
      <c r="G8" s="24">
        <f t="shared" si="1"/>
        <v>0.2413793103448276</v>
      </c>
      <c r="H8" s="54">
        <v>1</v>
      </c>
      <c r="I8" s="54"/>
      <c r="J8" s="54"/>
      <c r="K8" s="54"/>
      <c r="L8" s="54">
        <v>1</v>
      </c>
      <c r="M8" s="54"/>
      <c r="N8" s="54"/>
      <c r="O8" s="83">
        <f t="shared" si="2"/>
        <v>2</v>
      </c>
      <c r="P8" s="56">
        <v>1</v>
      </c>
      <c r="Q8" s="56">
        <v>1</v>
      </c>
      <c r="R8" s="56"/>
      <c r="S8" s="61"/>
      <c r="T8" s="56">
        <v>1</v>
      </c>
      <c r="U8" s="56">
        <v>1</v>
      </c>
      <c r="V8" s="56"/>
      <c r="W8" s="84">
        <f t="shared" si="0"/>
        <v>4</v>
      </c>
      <c r="X8" s="58"/>
      <c r="Y8" s="58"/>
      <c r="Z8" s="58"/>
      <c r="AA8" s="58"/>
      <c r="AB8" s="58"/>
      <c r="AC8" s="58"/>
      <c r="AD8" s="58"/>
      <c r="AE8" s="58"/>
      <c r="AF8" s="58"/>
      <c r="AG8" s="58"/>
      <c r="AH8" s="85">
        <f t="shared" si="3"/>
        <v>0</v>
      </c>
      <c r="AI8" s="86"/>
      <c r="AJ8" s="86"/>
      <c r="AK8" s="86"/>
      <c r="AL8" s="86"/>
      <c r="AM8" s="86"/>
      <c r="AN8" s="86"/>
      <c r="AO8" s="86"/>
      <c r="AP8" s="86"/>
      <c r="AQ8" s="86">
        <v>1</v>
      </c>
      <c r="AR8" s="86"/>
    </row>
    <row r="9" spans="1:44">
      <c r="A9" s="22" t="s">
        <v>21</v>
      </c>
      <c r="B9" s="29" t="s">
        <v>4</v>
      </c>
      <c r="C9" s="22" t="s">
        <v>22</v>
      </c>
      <c r="D9" s="22">
        <v>2021</v>
      </c>
      <c r="E9" s="22">
        <v>0</v>
      </c>
      <c r="F9" s="22">
        <v>0</v>
      </c>
      <c r="G9" s="24">
        <v>0</v>
      </c>
      <c r="H9" s="54"/>
      <c r="I9" s="54"/>
      <c r="J9" s="54"/>
      <c r="K9" s="54"/>
      <c r="L9" s="54"/>
      <c r="M9" s="54"/>
      <c r="N9" s="54"/>
      <c r="O9" s="83">
        <f t="shared" si="2"/>
        <v>0</v>
      </c>
      <c r="P9" s="56"/>
      <c r="Q9" s="56"/>
      <c r="R9" s="56"/>
      <c r="S9" s="61"/>
      <c r="T9" s="56"/>
      <c r="U9" s="56"/>
      <c r="V9" s="56"/>
      <c r="W9" s="84">
        <f t="shared" si="0"/>
        <v>0</v>
      </c>
      <c r="X9" s="58"/>
      <c r="Y9" s="58"/>
      <c r="Z9" s="58"/>
      <c r="AA9" s="58"/>
      <c r="AB9" s="58"/>
      <c r="AC9" s="58"/>
      <c r="AD9" s="58"/>
      <c r="AE9" s="58"/>
      <c r="AF9" s="58"/>
      <c r="AG9" s="58"/>
      <c r="AH9" s="85">
        <f t="shared" si="3"/>
        <v>0</v>
      </c>
      <c r="AI9" s="86"/>
      <c r="AJ9" s="86"/>
      <c r="AK9" s="86"/>
      <c r="AL9" s="86"/>
      <c r="AM9" s="86"/>
      <c r="AN9" s="86"/>
      <c r="AO9" s="86"/>
      <c r="AP9" s="86"/>
      <c r="AQ9" s="86"/>
      <c r="AR9" s="86"/>
    </row>
    <row r="10" spans="1:44">
      <c r="A10" s="22" t="s">
        <v>23</v>
      </c>
      <c r="B10" s="29" t="s">
        <v>4</v>
      </c>
      <c r="C10" s="22" t="s">
        <v>24</v>
      </c>
      <c r="D10" s="22">
        <v>2021</v>
      </c>
      <c r="E10" s="22">
        <v>63</v>
      </c>
      <c r="F10" s="22">
        <v>19</v>
      </c>
      <c r="G10" s="24">
        <f t="shared" si="1"/>
        <v>0.30158730158730157</v>
      </c>
      <c r="H10" s="54">
        <v>3</v>
      </c>
      <c r="I10" s="54">
        <v>3</v>
      </c>
      <c r="J10" s="54"/>
      <c r="K10" s="54"/>
      <c r="L10" s="54"/>
      <c r="M10" s="54">
        <v>1</v>
      </c>
      <c r="N10" s="54"/>
      <c r="O10" s="83">
        <f t="shared" si="2"/>
        <v>3</v>
      </c>
      <c r="P10" s="56"/>
      <c r="Q10" s="56"/>
      <c r="R10" s="56">
        <v>1</v>
      </c>
      <c r="S10" s="61">
        <v>1</v>
      </c>
      <c r="T10" s="56"/>
      <c r="U10" s="56"/>
      <c r="V10" s="56"/>
      <c r="W10" s="84">
        <f t="shared" si="0"/>
        <v>1</v>
      </c>
      <c r="X10" s="58"/>
      <c r="Y10" s="58"/>
      <c r="Z10" s="58"/>
      <c r="AA10" s="58"/>
      <c r="AB10" s="58"/>
      <c r="AC10" s="58">
        <v>1</v>
      </c>
      <c r="AD10" s="58"/>
      <c r="AE10" s="58"/>
      <c r="AF10" s="58"/>
      <c r="AG10" s="58"/>
      <c r="AH10" s="85">
        <f t="shared" si="3"/>
        <v>1</v>
      </c>
      <c r="AI10" s="86"/>
      <c r="AJ10" s="86"/>
      <c r="AK10" s="86"/>
      <c r="AL10" s="86">
        <v>4</v>
      </c>
      <c r="AM10" s="86"/>
      <c r="AN10" s="86"/>
      <c r="AO10" s="86">
        <v>1</v>
      </c>
      <c r="AP10" s="86">
        <v>1</v>
      </c>
      <c r="AQ10" s="86">
        <v>1</v>
      </c>
      <c r="AR10" s="86">
        <v>2</v>
      </c>
    </row>
    <row r="11" spans="1:44">
      <c r="A11" s="22" t="s">
        <v>25</v>
      </c>
      <c r="B11" s="29" t="s">
        <v>4</v>
      </c>
      <c r="C11" s="22" t="s">
        <v>26</v>
      </c>
      <c r="D11" s="22">
        <v>2020</v>
      </c>
      <c r="E11" s="22">
        <v>46</v>
      </c>
      <c r="F11" s="22">
        <v>9</v>
      </c>
      <c r="G11" s="24">
        <f t="shared" si="1"/>
        <v>0.19565217391304349</v>
      </c>
      <c r="H11" s="54"/>
      <c r="I11" s="54"/>
      <c r="J11" s="54">
        <v>1</v>
      </c>
      <c r="K11" s="54"/>
      <c r="L11" s="54"/>
      <c r="M11" s="54">
        <v>1</v>
      </c>
      <c r="N11" s="54"/>
      <c r="O11" s="83">
        <f t="shared" si="2"/>
        <v>2</v>
      </c>
      <c r="P11" s="56">
        <v>1</v>
      </c>
      <c r="Q11" s="56"/>
      <c r="R11" s="56"/>
      <c r="S11" s="61"/>
      <c r="T11" s="56"/>
      <c r="U11" s="56"/>
      <c r="V11" s="56"/>
      <c r="W11" s="84">
        <f t="shared" si="0"/>
        <v>1</v>
      </c>
      <c r="X11" s="58"/>
      <c r="Y11" s="58"/>
      <c r="Z11" s="58">
        <v>1</v>
      </c>
      <c r="AA11" s="58"/>
      <c r="AB11" s="58"/>
      <c r="AC11" s="58"/>
      <c r="AD11" s="58"/>
      <c r="AE11" s="58"/>
      <c r="AF11" s="58"/>
      <c r="AG11" s="58"/>
      <c r="AH11" s="85">
        <f t="shared" si="3"/>
        <v>1</v>
      </c>
      <c r="AI11" s="86"/>
      <c r="AJ11" s="86"/>
      <c r="AK11" s="86"/>
      <c r="AL11" s="86">
        <v>3</v>
      </c>
      <c r="AM11" s="86"/>
      <c r="AN11" s="86">
        <v>1</v>
      </c>
      <c r="AO11" s="86"/>
      <c r="AP11" s="86"/>
      <c r="AQ11" s="86"/>
      <c r="AR11" s="86">
        <v>1</v>
      </c>
    </row>
    <row r="12" spans="1:44">
      <c r="A12" s="22" t="s">
        <v>27</v>
      </c>
      <c r="B12" s="29" t="s">
        <v>10</v>
      </c>
      <c r="C12" s="22" t="s">
        <v>28</v>
      </c>
      <c r="D12" s="22">
        <v>2021</v>
      </c>
      <c r="E12" s="22">
        <v>58</v>
      </c>
      <c r="F12" s="22">
        <v>10</v>
      </c>
      <c r="G12" s="24">
        <f t="shared" si="1"/>
        <v>0.17241379310344829</v>
      </c>
      <c r="H12" s="54"/>
      <c r="I12" s="54">
        <v>1</v>
      </c>
      <c r="J12" s="54"/>
      <c r="K12" s="54"/>
      <c r="L12" s="54"/>
      <c r="M12" s="54">
        <v>2</v>
      </c>
      <c r="N12" s="54"/>
      <c r="O12" s="83">
        <f t="shared" si="2"/>
        <v>2</v>
      </c>
      <c r="P12" s="56"/>
      <c r="Q12" s="56"/>
      <c r="R12" s="56"/>
      <c r="S12" s="61"/>
      <c r="T12" s="56">
        <v>1</v>
      </c>
      <c r="U12" s="56"/>
      <c r="V12" s="56"/>
      <c r="W12" s="84">
        <f t="shared" si="0"/>
        <v>1</v>
      </c>
      <c r="X12" s="58"/>
      <c r="Y12" s="58">
        <v>2</v>
      </c>
      <c r="Z12" s="58">
        <v>1</v>
      </c>
      <c r="AA12" s="58">
        <v>1</v>
      </c>
      <c r="AB12" s="58">
        <v>1</v>
      </c>
      <c r="AC12" s="58">
        <v>1</v>
      </c>
      <c r="AD12" s="58"/>
      <c r="AE12" s="58"/>
      <c r="AF12" s="58"/>
      <c r="AG12" s="58"/>
      <c r="AH12" s="85">
        <f t="shared" si="3"/>
        <v>5</v>
      </c>
      <c r="AI12" s="86"/>
      <c r="AJ12" s="86"/>
      <c r="AK12" s="86"/>
      <c r="AL12" s="86"/>
      <c r="AM12" s="86"/>
      <c r="AN12" s="86"/>
      <c r="AO12" s="86"/>
      <c r="AP12" s="86"/>
      <c r="AQ12" s="86"/>
      <c r="AR12" s="86"/>
    </row>
    <row r="13" spans="1:44">
      <c r="A13" s="22" t="s">
        <v>29</v>
      </c>
      <c r="B13" s="29" t="s">
        <v>10</v>
      </c>
      <c r="C13" s="22" t="s">
        <v>30</v>
      </c>
      <c r="D13" s="22">
        <v>2020</v>
      </c>
      <c r="E13" s="22">
        <v>22</v>
      </c>
      <c r="F13" s="22">
        <v>4</v>
      </c>
      <c r="G13" s="24">
        <f t="shared" si="1"/>
        <v>0.18181818181818182</v>
      </c>
      <c r="H13" s="54"/>
      <c r="I13" s="54"/>
      <c r="J13" s="54">
        <v>1</v>
      </c>
      <c r="K13" s="54"/>
      <c r="L13" s="54"/>
      <c r="M13" s="54">
        <v>1</v>
      </c>
      <c r="N13" s="54"/>
      <c r="O13" s="83">
        <f t="shared" si="2"/>
        <v>2</v>
      </c>
      <c r="P13" s="56"/>
      <c r="Q13" s="56"/>
      <c r="R13" s="56"/>
      <c r="S13" s="61"/>
      <c r="T13" s="56">
        <v>1</v>
      </c>
      <c r="U13" s="56"/>
      <c r="V13" s="56"/>
      <c r="W13" s="84">
        <f t="shared" si="0"/>
        <v>1</v>
      </c>
      <c r="X13" s="58"/>
      <c r="Y13" s="58"/>
      <c r="Z13" s="58"/>
      <c r="AA13" s="58"/>
      <c r="AB13" s="58"/>
      <c r="AC13" s="58"/>
      <c r="AD13" s="58"/>
      <c r="AE13" s="58"/>
      <c r="AF13" s="58"/>
      <c r="AG13" s="58"/>
      <c r="AH13" s="85">
        <f t="shared" si="3"/>
        <v>0</v>
      </c>
      <c r="AI13" s="86"/>
      <c r="AJ13" s="86"/>
      <c r="AK13" s="86"/>
      <c r="AL13" s="86"/>
      <c r="AM13" s="86"/>
      <c r="AN13" s="86"/>
      <c r="AO13" s="86"/>
      <c r="AP13" s="86"/>
      <c r="AQ13" s="86">
        <v>1</v>
      </c>
      <c r="AR13" s="86"/>
    </row>
    <row r="14" spans="1:44">
      <c r="A14" s="22" t="s">
        <v>31</v>
      </c>
      <c r="B14" s="29" t="s">
        <v>10</v>
      </c>
      <c r="C14" s="22" t="s">
        <v>32</v>
      </c>
      <c r="D14" s="22">
        <v>2021</v>
      </c>
      <c r="E14" s="22">
        <v>30</v>
      </c>
      <c r="F14" s="22">
        <v>12</v>
      </c>
      <c r="G14" s="24">
        <f t="shared" si="1"/>
        <v>0.4</v>
      </c>
      <c r="H14" s="54"/>
      <c r="I14" s="54">
        <v>1</v>
      </c>
      <c r="J14" s="54">
        <v>1</v>
      </c>
      <c r="K14" s="54"/>
      <c r="L14" s="54"/>
      <c r="M14" s="54">
        <v>1</v>
      </c>
      <c r="N14" s="54"/>
      <c r="O14" s="83">
        <f t="shared" si="2"/>
        <v>3</v>
      </c>
      <c r="P14" s="56"/>
      <c r="Q14" s="56"/>
      <c r="R14" s="56">
        <v>1</v>
      </c>
      <c r="S14" s="61"/>
      <c r="T14" s="56"/>
      <c r="U14" s="56"/>
      <c r="V14" s="56"/>
      <c r="W14" s="84">
        <f t="shared" si="0"/>
        <v>1</v>
      </c>
      <c r="X14" s="58"/>
      <c r="Y14" s="58">
        <v>1</v>
      </c>
      <c r="Z14" s="58">
        <v>1</v>
      </c>
      <c r="AA14" s="58">
        <v>1</v>
      </c>
      <c r="AB14" s="58">
        <v>1</v>
      </c>
      <c r="AC14" s="58">
        <v>1</v>
      </c>
      <c r="AD14" s="58"/>
      <c r="AE14" s="58"/>
      <c r="AF14" s="58"/>
      <c r="AG14" s="58"/>
      <c r="AH14" s="85">
        <f t="shared" si="3"/>
        <v>5</v>
      </c>
      <c r="AI14" s="86"/>
      <c r="AJ14" s="86"/>
      <c r="AK14" s="86"/>
      <c r="AL14" s="86">
        <v>1</v>
      </c>
      <c r="AM14" s="86"/>
      <c r="AN14" s="86">
        <v>2</v>
      </c>
      <c r="AO14" s="86"/>
      <c r="AP14" s="86"/>
      <c r="AQ14" s="86"/>
      <c r="AR14" s="86"/>
    </row>
    <row r="15" spans="1:44">
      <c r="A15" s="22" t="s">
        <v>33</v>
      </c>
      <c r="B15" s="29" t="s">
        <v>10</v>
      </c>
      <c r="C15" s="22" t="s">
        <v>34</v>
      </c>
      <c r="D15" s="22">
        <v>2020</v>
      </c>
      <c r="E15" s="22">
        <v>82</v>
      </c>
      <c r="F15" s="22">
        <v>30</v>
      </c>
      <c r="G15" s="24">
        <f t="shared" si="1"/>
        <v>0.36585365853658536</v>
      </c>
      <c r="H15" s="54">
        <v>2</v>
      </c>
      <c r="I15" s="54">
        <v>2</v>
      </c>
      <c r="J15" s="54">
        <v>1</v>
      </c>
      <c r="K15" s="54"/>
      <c r="L15" s="54">
        <v>2</v>
      </c>
      <c r="M15" s="54">
        <v>3</v>
      </c>
      <c r="N15" s="54"/>
      <c r="O15" s="83">
        <f t="shared" si="2"/>
        <v>5</v>
      </c>
      <c r="P15" s="56">
        <v>1</v>
      </c>
      <c r="Q15" s="56">
        <v>1</v>
      </c>
      <c r="R15" s="56">
        <v>1</v>
      </c>
      <c r="S15" s="61">
        <v>1</v>
      </c>
      <c r="T15" s="56">
        <v>1</v>
      </c>
      <c r="U15" s="56"/>
      <c r="V15" s="56"/>
      <c r="W15" s="84">
        <f t="shared" si="0"/>
        <v>4</v>
      </c>
      <c r="X15" s="58"/>
      <c r="Y15" s="58"/>
      <c r="Z15" s="58"/>
      <c r="AA15" s="58"/>
      <c r="AB15" s="58"/>
      <c r="AC15" s="58">
        <v>2</v>
      </c>
      <c r="AD15" s="58">
        <v>2</v>
      </c>
      <c r="AE15" s="58"/>
      <c r="AF15" s="58">
        <v>1</v>
      </c>
      <c r="AG15" s="58"/>
      <c r="AH15" s="85">
        <f t="shared" si="3"/>
        <v>3</v>
      </c>
      <c r="AI15" s="86">
        <v>4</v>
      </c>
      <c r="AJ15" s="86"/>
      <c r="AK15" s="86"/>
      <c r="AL15" s="86">
        <v>1</v>
      </c>
      <c r="AM15" s="86"/>
      <c r="AN15" s="86"/>
      <c r="AO15" s="86">
        <v>1</v>
      </c>
      <c r="AP15" s="86">
        <v>2</v>
      </c>
      <c r="AQ15" s="86">
        <v>2</v>
      </c>
      <c r="AR15" s="86"/>
    </row>
    <row r="16" spans="1:44">
      <c r="A16" s="22" t="s">
        <v>35</v>
      </c>
      <c r="B16" s="29" t="s">
        <v>36</v>
      </c>
      <c r="C16" s="22" t="s">
        <v>37</v>
      </c>
      <c r="D16" s="22">
        <v>2021</v>
      </c>
      <c r="E16" s="22">
        <v>16</v>
      </c>
      <c r="F16" s="22">
        <v>0</v>
      </c>
      <c r="G16" s="24">
        <f t="shared" si="1"/>
        <v>0</v>
      </c>
      <c r="H16" s="54"/>
      <c r="I16" s="54"/>
      <c r="J16" s="54"/>
      <c r="K16" s="54"/>
      <c r="L16" s="54"/>
      <c r="M16" s="54"/>
      <c r="N16" s="54"/>
      <c r="O16" s="83">
        <f t="shared" si="2"/>
        <v>0</v>
      </c>
      <c r="P16" s="56"/>
      <c r="Q16" s="56"/>
      <c r="R16" s="56"/>
      <c r="S16" s="61"/>
      <c r="T16" s="56"/>
      <c r="U16" s="56"/>
      <c r="V16" s="56"/>
      <c r="W16" s="84">
        <f t="shared" si="0"/>
        <v>0</v>
      </c>
      <c r="X16" s="58"/>
      <c r="Y16" s="58"/>
      <c r="Z16" s="58"/>
      <c r="AA16" s="58"/>
      <c r="AB16" s="58"/>
      <c r="AC16" s="58"/>
      <c r="AD16" s="58"/>
      <c r="AE16" s="58"/>
      <c r="AF16" s="58"/>
      <c r="AG16" s="58"/>
      <c r="AH16" s="85">
        <f t="shared" si="3"/>
        <v>0</v>
      </c>
      <c r="AI16" s="86"/>
      <c r="AJ16" s="86"/>
      <c r="AK16" s="86"/>
      <c r="AL16" s="86"/>
      <c r="AM16" s="86"/>
      <c r="AN16" s="86"/>
      <c r="AO16" s="86"/>
      <c r="AP16" s="86"/>
      <c r="AQ16" s="86"/>
      <c r="AR16" s="86"/>
    </row>
    <row r="17" spans="1:44">
      <c r="A17" s="22" t="s">
        <v>38</v>
      </c>
      <c r="B17" s="29" t="s">
        <v>36</v>
      </c>
      <c r="C17" s="22" t="s">
        <v>39</v>
      </c>
      <c r="D17" s="22">
        <v>2020</v>
      </c>
      <c r="E17" s="22">
        <v>91</v>
      </c>
      <c r="F17" s="22">
        <v>22</v>
      </c>
      <c r="G17" s="24">
        <f t="shared" si="1"/>
        <v>0.24175824175824176</v>
      </c>
      <c r="H17" s="54"/>
      <c r="I17" s="54">
        <v>2</v>
      </c>
      <c r="J17" s="54">
        <v>3</v>
      </c>
      <c r="K17" s="54"/>
      <c r="L17" s="54"/>
      <c r="M17" s="54"/>
      <c r="N17" s="54"/>
      <c r="O17" s="83">
        <f t="shared" si="2"/>
        <v>2</v>
      </c>
      <c r="P17" s="56">
        <v>3</v>
      </c>
      <c r="Q17" s="56">
        <v>4</v>
      </c>
      <c r="R17" s="56">
        <v>1</v>
      </c>
      <c r="S17" s="61"/>
      <c r="T17" s="56">
        <v>2</v>
      </c>
      <c r="U17" s="56"/>
      <c r="V17" s="56"/>
      <c r="W17" s="84">
        <f t="shared" si="0"/>
        <v>4</v>
      </c>
      <c r="X17" s="58"/>
      <c r="Y17" s="58">
        <v>2</v>
      </c>
      <c r="Z17" s="58">
        <v>1</v>
      </c>
      <c r="AA17" s="58"/>
      <c r="AB17" s="58"/>
      <c r="AC17" s="58">
        <v>2</v>
      </c>
      <c r="AD17" s="58">
        <v>2</v>
      </c>
      <c r="AE17" s="58"/>
      <c r="AF17" s="58"/>
      <c r="AG17" s="58"/>
      <c r="AH17" s="85">
        <f t="shared" si="3"/>
        <v>4</v>
      </c>
      <c r="AI17" s="86"/>
      <c r="AJ17" s="86"/>
      <c r="AK17" s="86"/>
      <c r="AL17" s="86"/>
      <c r="AM17" s="86"/>
      <c r="AN17" s="86"/>
      <c r="AO17" s="86"/>
      <c r="AP17" s="86"/>
      <c r="AQ17" s="86"/>
      <c r="AR17" s="86"/>
    </row>
    <row r="18" spans="1:44">
      <c r="A18" s="22" t="s">
        <v>40</v>
      </c>
      <c r="B18" s="29" t="s">
        <v>7</v>
      </c>
      <c r="C18" s="22" t="s">
        <v>41</v>
      </c>
      <c r="D18" s="22">
        <v>2020</v>
      </c>
      <c r="E18" s="22">
        <v>39</v>
      </c>
      <c r="F18" s="22">
        <v>15</v>
      </c>
      <c r="G18" s="24">
        <f t="shared" si="1"/>
        <v>0.38461538461538464</v>
      </c>
      <c r="H18" s="54">
        <v>1</v>
      </c>
      <c r="I18" s="54">
        <v>1</v>
      </c>
      <c r="J18" s="54"/>
      <c r="K18" s="54"/>
      <c r="L18" s="54"/>
      <c r="M18" s="54">
        <v>1</v>
      </c>
      <c r="N18" s="54"/>
      <c r="O18" s="83">
        <f t="shared" si="2"/>
        <v>3</v>
      </c>
      <c r="P18" s="56">
        <v>1</v>
      </c>
      <c r="Q18" s="56">
        <v>3</v>
      </c>
      <c r="R18" s="56"/>
      <c r="S18" s="61">
        <v>2</v>
      </c>
      <c r="T18" s="56"/>
      <c r="U18" s="56"/>
      <c r="V18" s="56"/>
      <c r="W18" s="84">
        <f t="shared" si="0"/>
        <v>2</v>
      </c>
      <c r="X18" s="58"/>
      <c r="Y18" s="58"/>
      <c r="Z18" s="58"/>
      <c r="AA18" s="58"/>
      <c r="AB18" s="58"/>
      <c r="AC18" s="58"/>
      <c r="AD18" s="58"/>
      <c r="AE18" s="58"/>
      <c r="AF18" s="58"/>
      <c r="AG18" s="58"/>
      <c r="AH18" s="85">
        <f t="shared" si="3"/>
        <v>0</v>
      </c>
      <c r="AI18" s="86">
        <v>4</v>
      </c>
      <c r="AJ18" s="86"/>
      <c r="AK18" s="86">
        <v>1</v>
      </c>
      <c r="AL18" s="86"/>
      <c r="AM18" s="86"/>
      <c r="AN18" s="86"/>
      <c r="AO18" s="86">
        <v>1</v>
      </c>
      <c r="AP18" s="86"/>
      <c r="AQ18" s="86"/>
      <c r="AR18" s="86"/>
    </row>
    <row r="19" spans="1:44">
      <c r="A19" s="22" t="s">
        <v>42</v>
      </c>
      <c r="B19" s="29" t="s">
        <v>15</v>
      </c>
      <c r="C19" s="22" t="s">
        <v>43</v>
      </c>
      <c r="D19" s="22">
        <v>2021</v>
      </c>
      <c r="E19" s="22">
        <v>47</v>
      </c>
      <c r="F19" s="22">
        <v>6</v>
      </c>
      <c r="G19" s="24">
        <f t="shared" si="1"/>
        <v>0.1276595744680851</v>
      </c>
      <c r="H19" s="54">
        <v>1</v>
      </c>
      <c r="I19" s="54">
        <v>1</v>
      </c>
      <c r="J19" s="54"/>
      <c r="K19" s="54"/>
      <c r="L19" s="54">
        <v>1</v>
      </c>
      <c r="M19" s="54">
        <v>1</v>
      </c>
      <c r="N19" s="54"/>
      <c r="O19" s="83">
        <f t="shared" si="2"/>
        <v>4</v>
      </c>
      <c r="P19" s="56"/>
      <c r="Q19" s="56"/>
      <c r="R19" s="56"/>
      <c r="S19" s="61"/>
      <c r="T19" s="56"/>
      <c r="U19" s="56"/>
      <c r="V19" s="56"/>
      <c r="W19" s="84">
        <f t="shared" si="0"/>
        <v>0</v>
      </c>
      <c r="X19" s="58"/>
      <c r="Y19" s="58"/>
      <c r="Z19" s="58">
        <v>1</v>
      </c>
      <c r="AA19" s="58"/>
      <c r="AB19" s="58"/>
      <c r="AC19" s="58"/>
      <c r="AD19" s="58"/>
      <c r="AE19" s="58"/>
      <c r="AF19" s="58"/>
      <c r="AG19" s="58"/>
      <c r="AH19" s="85">
        <f t="shared" si="3"/>
        <v>1</v>
      </c>
      <c r="AI19" s="86"/>
      <c r="AJ19" s="86"/>
      <c r="AK19" s="86"/>
      <c r="AL19" s="86"/>
      <c r="AM19" s="86"/>
      <c r="AN19" s="86"/>
      <c r="AO19" s="86">
        <v>1</v>
      </c>
      <c r="AP19" s="86"/>
      <c r="AQ19" s="86"/>
      <c r="AR19" s="86"/>
    </row>
    <row r="20" spans="1:44">
      <c r="A20" s="22" t="s">
        <v>44</v>
      </c>
      <c r="B20" s="29" t="s">
        <v>15</v>
      </c>
      <c r="C20" s="22" t="s">
        <v>45</v>
      </c>
      <c r="D20" s="22">
        <v>2021</v>
      </c>
      <c r="E20" s="22">
        <v>98</v>
      </c>
      <c r="F20" s="22">
        <v>8</v>
      </c>
      <c r="G20" s="24">
        <f t="shared" si="1"/>
        <v>8.1632653061224483E-2</v>
      </c>
      <c r="H20" s="54">
        <v>1</v>
      </c>
      <c r="I20" s="54"/>
      <c r="J20" s="54"/>
      <c r="K20" s="54"/>
      <c r="L20" s="54"/>
      <c r="M20" s="54"/>
      <c r="N20" s="54"/>
      <c r="O20" s="83">
        <f t="shared" si="2"/>
        <v>1</v>
      </c>
      <c r="P20" s="56"/>
      <c r="Q20" s="56"/>
      <c r="R20" s="56">
        <v>1</v>
      </c>
      <c r="S20" s="61">
        <v>1</v>
      </c>
      <c r="T20" s="56"/>
      <c r="U20" s="56"/>
      <c r="V20" s="56"/>
      <c r="W20" s="84">
        <f t="shared" si="0"/>
        <v>1</v>
      </c>
      <c r="X20" s="58"/>
      <c r="Y20" s="58"/>
      <c r="Z20" s="58"/>
      <c r="AA20" s="58"/>
      <c r="AB20" s="58"/>
      <c r="AC20" s="58"/>
      <c r="AD20" s="58"/>
      <c r="AE20" s="58"/>
      <c r="AF20" s="58">
        <v>1</v>
      </c>
      <c r="AG20" s="58"/>
      <c r="AH20" s="85">
        <f t="shared" si="3"/>
        <v>1</v>
      </c>
      <c r="AI20" s="86">
        <v>1</v>
      </c>
      <c r="AJ20" s="86"/>
      <c r="AK20" s="86"/>
      <c r="AL20" s="86"/>
      <c r="AM20" s="86"/>
      <c r="AN20" s="86">
        <v>1</v>
      </c>
      <c r="AO20" s="86">
        <v>1</v>
      </c>
      <c r="AP20" s="86"/>
      <c r="AQ20" s="86">
        <v>1</v>
      </c>
      <c r="AR20" s="86"/>
    </row>
    <row r="21" spans="1:44">
      <c r="A21" s="22" t="s">
        <v>46</v>
      </c>
      <c r="B21" s="29" t="s">
        <v>15</v>
      </c>
      <c r="C21" s="22" t="s">
        <v>47</v>
      </c>
      <c r="D21" s="22">
        <v>2021</v>
      </c>
      <c r="E21" s="22">
        <v>20</v>
      </c>
      <c r="F21" s="22">
        <v>5</v>
      </c>
      <c r="G21" s="24">
        <f t="shared" si="1"/>
        <v>0.25</v>
      </c>
      <c r="H21" s="54"/>
      <c r="I21" s="54">
        <v>1</v>
      </c>
      <c r="J21" s="54"/>
      <c r="K21" s="54"/>
      <c r="L21" s="54"/>
      <c r="M21" s="54">
        <v>2</v>
      </c>
      <c r="N21" s="54"/>
      <c r="O21" s="83">
        <f t="shared" si="2"/>
        <v>2</v>
      </c>
      <c r="P21" s="56"/>
      <c r="Q21" s="56">
        <v>1</v>
      </c>
      <c r="R21" s="56"/>
      <c r="S21" s="61"/>
      <c r="T21" s="56">
        <v>1</v>
      </c>
      <c r="U21" s="56"/>
      <c r="V21" s="56"/>
      <c r="W21" s="84">
        <f t="shared" si="0"/>
        <v>2</v>
      </c>
      <c r="X21" s="58"/>
      <c r="Y21" s="58"/>
      <c r="Z21" s="58"/>
      <c r="AA21" s="58"/>
      <c r="AB21" s="58"/>
      <c r="AC21" s="58"/>
      <c r="AD21" s="58"/>
      <c r="AE21" s="58"/>
      <c r="AF21" s="58"/>
      <c r="AG21" s="58"/>
      <c r="AH21" s="85">
        <f t="shared" si="3"/>
        <v>0</v>
      </c>
      <c r="AI21" s="86"/>
      <c r="AJ21" s="86"/>
      <c r="AK21" s="86"/>
      <c r="AL21" s="86"/>
      <c r="AM21" s="86"/>
      <c r="AN21" s="86"/>
      <c r="AO21" s="86"/>
      <c r="AP21" s="86"/>
      <c r="AQ21" s="86"/>
      <c r="AR21" s="86"/>
    </row>
    <row r="22" spans="1:44">
      <c r="A22" s="22" t="s">
        <v>48</v>
      </c>
      <c r="B22" s="29" t="s">
        <v>4</v>
      </c>
      <c r="C22" s="22" t="s">
        <v>49</v>
      </c>
      <c r="D22" s="22">
        <v>2022</v>
      </c>
      <c r="E22" s="22">
        <v>29</v>
      </c>
      <c r="F22" s="22">
        <v>7</v>
      </c>
      <c r="G22" s="24">
        <f t="shared" si="1"/>
        <v>0.2413793103448276</v>
      </c>
      <c r="H22" s="54"/>
      <c r="I22" s="54">
        <v>1</v>
      </c>
      <c r="J22" s="54">
        <v>1</v>
      </c>
      <c r="K22" s="54"/>
      <c r="L22" s="54"/>
      <c r="M22" s="54"/>
      <c r="N22" s="54"/>
      <c r="O22" s="83">
        <f t="shared" si="2"/>
        <v>2</v>
      </c>
      <c r="P22" s="56">
        <v>1</v>
      </c>
      <c r="Q22" s="56"/>
      <c r="R22" s="56"/>
      <c r="S22" s="61"/>
      <c r="T22" s="56">
        <v>1</v>
      </c>
      <c r="U22" s="56"/>
      <c r="V22" s="56"/>
      <c r="W22" s="84">
        <f t="shared" si="0"/>
        <v>2</v>
      </c>
      <c r="X22" s="58"/>
      <c r="Y22" s="58"/>
      <c r="Z22" s="58"/>
      <c r="AA22" s="58"/>
      <c r="AB22" s="58"/>
      <c r="AC22" s="58"/>
      <c r="AD22" s="58">
        <v>1</v>
      </c>
      <c r="AE22" s="58"/>
      <c r="AF22" s="58" t="s">
        <v>232</v>
      </c>
      <c r="AG22" s="58"/>
      <c r="AH22" s="85">
        <f t="shared" si="3"/>
        <v>2</v>
      </c>
      <c r="AI22" s="86"/>
      <c r="AJ22" s="86"/>
      <c r="AK22" s="86"/>
      <c r="AL22" s="86"/>
      <c r="AM22" s="86"/>
      <c r="AN22" s="86"/>
      <c r="AO22" s="86"/>
      <c r="AP22" s="86"/>
      <c r="AQ22" s="86"/>
      <c r="AR22" s="86"/>
    </row>
    <row r="23" spans="1:44">
      <c r="A23" s="22" t="s">
        <v>50</v>
      </c>
      <c r="B23" s="29" t="s">
        <v>4</v>
      </c>
      <c r="C23" s="22" t="s">
        <v>51</v>
      </c>
      <c r="D23" s="22">
        <v>2022</v>
      </c>
      <c r="E23" s="22">
        <v>95</v>
      </c>
      <c r="F23" s="22">
        <v>8</v>
      </c>
      <c r="G23" s="24">
        <f t="shared" si="1"/>
        <v>8.4210526315789472E-2</v>
      </c>
      <c r="H23" s="54">
        <v>1</v>
      </c>
      <c r="I23" s="54"/>
      <c r="J23" s="54">
        <v>2</v>
      </c>
      <c r="K23" s="54"/>
      <c r="L23" s="54"/>
      <c r="M23" s="54">
        <v>3</v>
      </c>
      <c r="N23" s="54"/>
      <c r="O23" s="83">
        <f t="shared" si="2"/>
        <v>3</v>
      </c>
      <c r="P23" s="56"/>
      <c r="Q23" s="56"/>
      <c r="R23" s="56"/>
      <c r="S23" s="61"/>
      <c r="T23" s="56">
        <v>1</v>
      </c>
      <c r="U23" s="56"/>
      <c r="V23" s="56"/>
      <c r="W23" s="84">
        <f t="shared" si="0"/>
        <v>1</v>
      </c>
      <c r="X23" s="58"/>
      <c r="Y23" s="58"/>
      <c r="Z23" s="58"/>
      <c r="AA23" s="58"/>
      <c r="AB23" s="58"/>
      <c r="AC23" s="58"/>
      <c r="AD23" s="58"/>
      <c r="AE23" s="58"/>
      <c r="AF23" s="58"/>
      <c r="AG23" s="58"/>
      <c r="AH23" s="85">
        <f t="shared" si="3"/>
        <v>0</v>
      </c>
      <c r="AI23" s="86"/>
      <c r="AJ23" s="86"/>
      <c r="AK23" s="86"/>
      <c r="AL23" s="86"/>
      <c r="AM23" s="86"/>
      <c r="AN23" s="86"/>
      <c r="AO23" s="86"/>
      <c r="AP23" s="86"/>
      <c r="AQ23" s="86"/>
      <c r="AR23" s="86"/>
    </row>
    <row r="24" spans="1:44">
      <c r="A24" s="22" t="s">
        <v>52</v>
      </c>
      <c r="B24" s="29" t="s">
        <v>4</v>
      </c>
      <c r="C24" s="22" t="s">
        <v>53</v>
      </c>
      <c r="D24" s="22">
        <v>2022</v>
      </c>
      <c r="E24" s="22">
        <v>27</v>
      </c>
      <c r="F24" s="22">
        <v>4</v>
      </c>
      <c r="G24" s="24">
        <f t="shared" si="1"/>
        <v>0.14814814814814814</v>
      </c>
      <c r="H24" s="54"/>
      <c r="I24" s="54"/>
      <c r="J24" s="54"/>
      <c r="K24" s="54"/>
      <c r="L24" s="54"/>
      <c r="M24" s="54">
        <v>1</v>
      </c>
      <c r="N24" s="54"/>
      <c r="O24" s="83">
        <f t="shared" si="2"/>
        <v>1</v>
      </c>
      <c r="P24" s="56">
        <v>1</v>
      </c>
      <c r="Q24" s="56"/>
      <c r="R24" s="56"/>
      <c r="S24" s="61"/>
      <c r="T24" s="56">
        <v>1</v>
      </c>
      <c r="U24" s="56">
        <v>1</v>
      </c>
      <c r="V24" s="56"/>
      <c r="W24" s="84">
        <f t="shared" si="0"/>
        <v>3</v>
      </c>
      <c r="X24" s="58"/>
      <c r="Y24" s="58"/>
      <c r="Z24" s="58"/>
      <c r="AA24" s="58"/>
      <c r="AB24" s="58"/>
      <c r="AC24" s="58"/>
      <c r="AD24" s="58"/>
      <c r="AE24" s="58"/>
      <c r="AF24" s="58"/>
      <c r="AG24" s="58"/>
      <c r="AH24" s="85">
        <f t="shared" si="3"/>
        <v>0</v>
      </c>
      <c r="AI24" s="86"/>
      <c r="AJ24" s="86"/>
      <c r="AK24" s="86"/>
      <c r="AL24" s="86"/>
      <c r="AM24" s="86"/>
      <c r="AN24" s="86"/>
      <c r="AO24" s="86"/>
      <c r="AP24" s="86"/>
      <c r="AQ24" s="86"/>
      <c r="AR24" s="86"/>
    </row>
    <row r="25" spans="1:44">
      <c r="A25" s="22" t="s">
        <v>54</v>
      </c>
      <c r="B25" s="29" t="s">
        <v>4</v>
      </c>
      <c r="C25" s="22" t="s">
        <v>55</v>
      </c>
      <c r="D25" s="22">
        <v>2022</v>
      </c>
      <c r="E25" s="22">
        <v>32</v>
      </c>
      <c r="F25" s="22">
        <v>7</v>
      </c>
      <c r="G25" s="24">
        <f t="shared" si="1"/>
        <v>0.21875</v>
      </c>
      <c r="H25" s="54">
        <v>2</v>
      </c>
      <c r="I25" s="54">
        <v>2</v>
      </c>
      <c r="J25" s="54">
        <v>1</v>
      </c>
      <c r="K25" s="54"/>
      <c r="L25" s="54"/>
      <c r="M25" s="54">
        <v>1</v>
      </c>
      <c r="N25" s="54"/>
      <c r="O25" s="83">
        <f t="shared" si="2"/>
        <v>4</v>
      </c>
      <c r="P25" s="56"/>
      <c r="Q25" s="56">
        <v>1</v>
      </c>
      <c r="R25" s="56">
        <v>1</v>
      </c>
      <c r="S25" s="61"/>
      <c r="T25" s="56">
        <v>1</v>
      </c>
      <c r="U25" s="56"/>
      <c r="V25" s="56"/>
      <c r="W25" s="84">
        <f t="shared" si="0"/>
        <v>3</v>
      </c>
      <c r="X25" s="58"/>
      <c r="Y25" s="58"/>
      <c r="Z25" s="58"/>
      <c r="AA25" s="58"/>
      <c r="AB25" s="58"/>
      <c r="AC25" s="58"/>
      <c r="AD25" s="58"/>
      <c r="AE25" s="58"/>
      <c r="AF25" s="58"/>
      <c r="AG25" s="58"/>
      <c r="AH25" s="85">
        <f t="shared" si="3"/>
        <v>0</v>
      </c>
      <c r="AI25" s="86"/>
      <c r="AJ25" s="86"/>
      <c r="AK25" s="86"/>
      <c r="AL25" s="86"/>
      <c r="AM25" s="86"/>
      <c r="AN25" s="86"/>
      <c r="AO25" s="86"/>
      <c r="AP25" s="86"/>
      <c r="AQ25" s="86"/>
      <c r="AR25" s="86"/>
    </row>
    <row r="26" spans="1:44">
      <c r="A26" s="22" t="s">
        <v>56</v>
      </c>
      <c r="B26" s="29" t="s">
        <v>4</v>
      </c>
      <c r="C26" s="22" t="s">
        <v>226</v>
      </c>
      <c r="D26" s="22">
        <v>2022</v>
      </c>
      <c r="E26" s="22">
        <v>72</v>
      </c>
      <c r="F26" s="22">
        <v>8</v>
      </c>
      <c r="G26" s="24">
        <f t="shared" si="1"/>
        <v>0.1111111111111111</v>
      </c>
      <c r="H26" s="54"/>
      <c r="I26" s="54"/>
      <c r="J26" s="54"/>
      <c r="K26" s="54"/>
      <c r="L26" s="54">
        <v>1</v>
      </c>
      <c r="M26" s="54">
        <v>2</v>
      </c>
      <c r="N26" s="54"/>
      <c r="O26" s="83">
        <f t="shared" si="2"/>
        <v>2</v>
      </c>
      <c r="P26" s="56"/>
      <c r="Q26" s="56"/>
      <c r="R26" s="56"/>
      <c r="S26" s="61">
        <v>1</v>
      </c>
      <c r="T26" s="56">
        <v>1</v>
      </c>
      <c r="U26" s="56">
        <v>1</v>
      </c>
      <c r="V26" s="56"/>
      <c r="W26" s="84">
        <f t="shared" si="0"/>
        <v>2</v>
      </c>
      <c r="X26" s="58"/>
      <c r="Y26" s="58"/>
      <c r="Z26" s="58"/>
      <c r="AA26" s="58"/>
      <c r="AB26" s="58"/>
      <c r="AC26" s="58"/>
      <c r="AD26" s="58"/>
      <c r="AE26" s="58"/>
      <c r="AF26" s="58"/>
      <c r="AG26" s="58"/>
      <c r="AH26" s="85">
        <f t="shared" si="3"/>
        <v>0</v>
      </c>
      <c r="AI26" s="86"/>
      <c r="AJ26" s="86"/>
      <c r="AK26" s="86"/>
      <c r="AL26" s="86"/>
      <c r="AM26" s="86"/>
      <c r="AN26" s="86"/>
      <c r="AO26" s="86"/>
      <c r="AP26" s="86"/>
      <c r="AQ26" s="86"/>
      <c r="AR26" s="86"/>
    </row>
    <row r="27" spans="1:44">
      <c r="A27" s="22" t="s">
        <v>58</v>
      </c>
      <c r="B27" s="29" t="s">
        <v>4</v>
      </c>
      <c r="C27" s="22" t="s">
        <v>59</v>
      </c>
      <c r="D27" s="22">
        <v>2022</v>
      </c>
      <c r="E27" s="22">
        <v>0</v>
      </c>
      <c r="F27" s="22">
        <v>0</v>
      </c>
      <c r="G27" s="24">
        <v>0</v>
      </c>
      <c r="H27" s="54"/>
      <c r="I27" s="54"/>
      <c r="J27" s="54"/>
      <c r="K27" s="54"/>
      <c r="L27" s="54"/>
      <c r="M27" s="54"/>
      <c r="N27" s="54"/>
      <c r="O27" s="83">
        <f t="shared" si="2"/>
        <v>0</v>
      </c>
      <c r="P27" s="56"/>
      <c r="Q27" s="56"/>
      <c r="R27" s="56"/>
      <c r="S27" s="61"/>
      <c r="T27" s="56"/>
      <c r="U27" s="56"/>
      <c r="V27" s="56"/>
      <c r="W27" s="84">
        <f t="shared" si="0"/>
        <v>0</v>
      </c>
      <c r="X27" s="58"/>
      <c r="Y27" s="58"/>
      <c r="Z27" s="58"/>
      <c r="AA27" s="58"/>
      <c r="AB27" s="58"/>
      <c r="AC27" s="58"/>
      <c r="AD27" s="58"/>
      <c r="AE27" s="58"/>
      <c r="AF27" s="58"/>
      <c r="AG27" s="58"/>
      <c r="AH27" s="85">
        <f t="shared" si="3"/>
        <v>0</v>
      </c>
      <c r="AI27" s="86"/>
      <c r="AJ27" s="86"/>
      <c r="AK27" s="86"/>
      <c r="AL27" s="86"/>
      <c r="AM27" s="86"/>
      <c r="AN27" s="86"/>
      <c r="AO27" s="86"/>
      <c r="AP27" s="86"/>
      <c r="AQ27" s="86"/>
      <c r="AR27" s="86"/>
    </row>
    <row r="28" spans="1:44">
      <c r="A28" s="22" t="s">
        <v>60</v>
      </c>
      <c r="B28" s="29" t="s">
        <v>4</v>
      </c>
      <c r="C28" s="22" t="s">
        <v>61</v>
      </c>
      <c r="D28" s="22">
        <v>2022</v>
      </c>
      <c r="E28" s="22">
        <v>59</v>
      </c>
      <c r="F28" s="22">
        <v>15</v>
      </c>
      <c r="G28" s="24">
        <f t="shared" si="1"/>
        <v>0.25423728813559321</v>
      </c>
      <c r="H28" s="54">
        <v>1</v>
      </c>
      <c r="I28" s="54">
        <v>2</v>
      </c>
      <c r="J28" s="54"/>
      <c r="K28" s="54"/>
      <c r="L28" s="54"/>
      <c r="M28" s="54">
        <v>1</v>
      </c>
      <c r="N28" s="54"/>
      <c r="O28" s="83">
        <f t="shared" si="2"/>
        <v>3</v>
      </c>
      <c r="P28" s="56"/>
      <c r="Q28" s="56">
        <v>1</v>
      </c>
      <c r="R28" s="56">
        <v>3</v>
      </c>
      <c r="S28" s="61">
        <v>2</v>
      </c>
      <c r="T28" s="56">
        <v>1</v>
      </c>
      <c r="U28" s="56"/>
      <c r="V28" s="56"/>
      <c r="W28" s="84">
        <f t="shared" si="0"/>
        <v>3</v>
      </c>
      <c r="X28" s="58"/>
      <c r="Y28" s="58"/>
      <c r="Z28" s="58"/>
      <c r="AA28" s="58"/>
      <c r="AB28" s="58"/>
      <c r="AC28" s="58"/>
      <c r="AD28" s="58"/>
      <c r="AE28" s="58"/>
      <c r="AF28" s="58" t="s">
        <v>232</v>
      </c>
      <c r="AG28" s="58"/>
      <c r="AH28" s="85">
        <f t="shared" si="3"/>
        <v>1</v>
      </c>
      <c r="AI28" s="86"/>
      <c r="AJ28" s="86"/>
      <c r="AK28" s="86"/>
      <c r="AL28" s="86"/>
      <c r="AM28" s="86"/>
      <c r="AN28" s="86"/>
      <c r="AO28" s="86"/>
      <c r="AP28" s="86"/>
      <c r="AQ28" s="86"/>
      <c r="AR28" s="86"/>
    </row>
    <row r="29" spans="1:44">
      <c r="A29" s="22" t="s">
        <v>62</v>
      </c>
      <c r="B29" s="29" t="s">
        <v>4</v>
      </c>
      <c r="C29" s="22" t="s">
        <v>63</v>
      </c>
      <c r="D29" s="22">
        <v>2022</v>
      </c>
      <c r="E29" s="22">
        <v>158</v>
      </c>
      <c r="F29" s="22">
        <v>16</v>
      </c>
      <c r="G29" s="24">
        <f t="shared" si="1"/>
        <v>0.10126582278481013</v>
      </c>
      <c r="H29" s="54">
        <v>3</v>
      </c>
      <c r="I29" s="54">
        <v>4</v>
      </c>
      <c r="J29" s="54">
        <v>2</v>
      </c>
      <c r="K29" s="54"/>
      <c r="L29" s="54"/>
      <c r="M29" s="54">
        <v>1</v>
      </c>
      <c r="N29" s="54"/>
      <c r="O29" s="83">
        <f t="shared" si="2"/>
        <v>4</v>
      </c>
      <c r="P29" s="56">
        <v>2</v>
      </c>
      <c r="Q29" s="56"/>
      <c r="R29" s="56"/>
      <c r="S29" s="61">
        <v>2</v>
      </c>
      <c r="T29" s="56"/>
      <c r="U29" s="56"/>
      <c r="V29" s="56"/>
      <c r="W29" s="84">
        <f t="shared" si="0"/>
        <v>1</v>
      </c>
      <c r="X29" s="58"/>
      <c r="Y29" s="58"/>
      <c r="Z29" s="58"/>
      <c r="AA29" s="58"/>
      <c r="AB29" s="58"/>
      <c r="AC29" s="58">
        <v>1</v>
      </c>
      <c r="AD29" s="58"/>
      <c r="AE29" s="58"/>
      <c r="AF29" s="58"/>
      <c r="AG29" s="58"/>
      <c r="AH29" s="85">
        <f t="shared" si="3"/>
        <v>1</v>
      </c>
      <c r="AI29" s="86"/>
      <c r="AJ29" s="86"/>
      <c r="AK29" s="86"/>
      <c r="AL29" s="86"/>
      <c r="AM29" s="86"/>
      <c r="AN29" s="86"/>
      <c r="AO29" s="86"/>
      <c r="AP29" s="86"/>
      <c r="AQ29" s="86"/>
      <c r="AR29" s="86"/>
    </row>
    <row r="30" spans="1:44">
      <c r="A30" s="22" t="s">
        <v>64</v>
      </c>
      <c r="B30" s="29" t="s">
        <v>4</v>
      </c>
      <c r="C30" s="22" t="s">
        <v>65</v>
      </c>
      <c r="D30" s="22">
        <v>2022</v>
      </c>
      <c r="E30" s="22">
        <v>145</v>
      </c>
      <c r="F30" s="22">
        <v>11</v>
      </c>
      <c r="G30" s="24">
        <f t="shared" si="1"/>
        <v>7.586206896551724E-2</v>
      </c>
      <c r="H30" s="54">
        <v>1</v>
      </c>
      <c r="I30" s="54">
        <v>1</v>
      </c>
      <c r="J30" s="54"/>
      <c r="K30" s="54"/>
      <c r="L30" s="54">
        <v>1</v>
      </c>
      <c r="M30" s="54">
        <v>2</v>
      </c>
      <c r="N30" s="54"/>
      <c r="O30" s="83">
        <f t="shared" si="2"/>
        <v>4</v>
      </c>
      <c r="P30" s="56"/>
      <c r="Q30" s="56"/>
      <c r="R30" s="56"/>
      <c r="S30" s="61">
        <v>1</v>
      </c>
      <c r="T30" s="56">
        <v>1</v>
      </c>
      <c r="U30" s="56">
        <v>2</v>
      </c>
      <c r="V30" s="56"/>
      <c r="W30" s="84">
        <f t="shared" si="0"/>
        <v>2</v>
      </c>
      <c r="X30" s="58"/>
      <c r="Y30" s="58"/>
      <c r="Z30" s="58"/>
      <c r="AA30" s="58"/>
      <c r="AB30" s="58"/>
      <c r="AC30" s="58"/>
      <c r="AD30" s="58"/>
      <c r="AE30" s="58"/>
      <c r="AF30" s="58"/>
      <c r="AG30" s="58"/>
      <c r="AH30" s="85">
        <f t="shared" si="3"/>
        <v>0</v>
      </c>
      <c r="AI30" s="86"/>
      <c r="AJ30" s="86"/>
      <c r="AK30" s="86"/>
      <c r="AL30" s="86"/>
      <c r="AM30" s="86"/>
      <c r="AN30" s="86"/>
      <c r="AO30" s="86"/>
      <c r="AP30" s="86"/>
      <c r="AQ30" s="86"/>
      <c r="AR30" s="86"/>
    </row>
    <row r="31" spans="1:44">
      <c r="A31" s="22" t="s">
        <v>66</v>
      </c>
      <c r="B31" s="29" t="s">
        <v>4</v>
      </c>
      <c r="C31" s="22" t="s">
        <v>67</v>
      </c>
      <c r="D31" s="22">
        <v>2022</v>
      </c>
      <c r="E31" s="22">
        <v>37</v>
      </c>
      <c r="F31" s="22">
        <v>5</v>
      </c>
      <c r="G31" s="24">
        <f t="shared" si="1"/>
        <v>0.13513513513513514</v>
      </c>
      <c r="H31" s="54"/>
      <c r="I31" s="54">
        <v>1</v>
      </c>
      <c r="J31" s="54">
        <v>1</v>
      </c>
      <c r="K31" s="54"/>
      <c r="L31" s="54"/>
      <c r="M31" s="54">
        <v>1</v>
      </c>
      <c r="N31" s="54"/>
      <c r="O31" s="83">
        <f t="shared" si="2"/>
        <v>3</v>
      </c>
      <c r="P31" s="56">
        <v>1</v>
      </c>
      <c r="Q31" s="56"/>
      <c r="R31" s="56"/>
      <c r="S31" s="61"/>
      <c r="T31" s="56">
        <v>1</v>
      </c>
      <c r="U31" s="56"/>
      <c r="V31" s="56"/>
      <c r="W31" s="84">
        <f t="shared" si="0"/>
        <v>2</v>
      </c>
      <c r="X31" s="58"/>
      <c r="Y31" s="58"/>
      <c r="Z31" s="58"/>
      <c r="AA31" s="58"/>
      <c r="AB31" s="58"/>
      <c r="AC31" s="58"/>
      <c r="AD31" s="58"/>
      <c r="AE31" s="58"/>
      <c r="AF31" s="58"/>
      <c r="AG31" s="58"/>
      <c r="AH31" s="85">
        <f t="shared" si="3"/>
        <v>0</v>
      </c>
      <c r="AI31" s="86"/>
      <c r="AJ31" s="86"/>
      <c r="AK31" s="86"/>
      <c r="AL31" s="86"/>
      <c r="AM31" s="86"/>
      <c r="AN31" s="86"/>
      <c r="AO31" s="86"/>
      <c r="AP31" s="86"/>
      <c r="AQ31" s="86"/>
      <c r="AR31" s="86"/>
    </row>
    <row r="32" spans="1:44">
      <c r="A32" s="22" t="s">
        <v>68</v>
      </c>
      <c r="B32" s="29" t="s">
        <v>4</v>
      </c>
      <c r="C32" s="22" t="s">
        <v>227</v>
      </c>
      <c r="D32" s="22">
        <v>2022</v>
      </c>
      <c r="E32" s="22">
        <v>23</v>
      </c>
      <c r="F32" s="22">
        <v>8</v>
      </c>
      <c r="G32" s="24">
        <f t="shared" si="1"/>
        <v>0.34782608695652173</v>
      </c>
      <c r="H32" s="54"/>
      <c r="I32" s="54">
        <v>1</v>
      </c>
      <c r="J32" s="54">
        <v>1</v>
      </c>
      <c r="K32" s="54"/>
      <c r="L32" s="54">
        <v>1</v>
      </c>
      <c r="M32" s="54">
        <v>1</v>
      </c>
      <c r="N32" s="54"/>
      <c r="O32" s="83">
        <f t="shared" si="2"/>
        <v>4</v>
      </c>
      <c r="P32" s="56"/>
      <c r="Q32" s="56">
        <v>1</v>
      </c>
      <c r="R32" s="56"/>
      <c r="S32" s="61"/>
      <c r="T32" s="56">
        <v>1</v>
      </c>
      <c r="U32" s="56"/>
      <c r="V32" s="56"/>
      <c r="W32" s="84">
        <f t="shared" si="0"/>
        <v>2</v>
      </c>
      <c r="X32" s="58"/>
      <c r="Y32" s="58"/>
      <c r="Z32" s="58"/>
      <c r="AA32" s="58"/>
      <c r="AB32" s="58"/>
      <c r="AC32" s="58"/>
      <c r="AD32" s="58"/>
      <c r="AE32" s="58"/>
      <c r="AF32" s="58"/>
      <c r="AG32" s="58"/>
      <c r="AH32" s="85">
        <f t="shared" si="3"/>
        <v>0</v>
      </c>
      <c r="AI32" s="86"/>
      <c r="AJ32" s="86"/>
      <c r="AK32" s="86"/>
      <c r="AL32" s="86"/>
      <c r="AM32" s="86"/>
      <c r="AN32" s="86"/>
      <c r="AO32" s="86"/>
      <c r="AP32" s="86"/>
      <c r="AQ32" s="86"/>
      <c r="AR32" s="86"/>
    </row>
    <row r="33" spans="1:44">
      <c r="A33" s="22" t="s">
        <v>70</v>
      </c>
      <c r="B33" s="29" t="s">
        <v>4</v>
      </c>
      <c r="C33" s="22" t="s">
        <v>71</v>
      </c>
      <c r="D33" s="22">
        <v>2022</v>
      </c>
      <c r="E33" s="22">
        <v>108</v>
      </c>
      <c r="F33" s="22">
        <v>6</v>
      </c>
      <c r="G33" s="24">
        <f t="shared" si="1"/>
        <v>5.5555555555555552E-2</v>
      </c>
      <c r="H33" s="54">
        <v>2</v>
      </c>
      <c r="I33" s="54">
        <v>2</v>
      </c>
      <c r="J33" s="54"/>
      <c r="K33" s="54"/>
      <c r="L33" s="54"/>
      <c r="M33" s="54">
        <v>1</v>
      </c>
      <c r="N33" s="54"/>
      <c r="O33" s="83">
        <f t="shared" si="2"/>
        <v>3</v>
      </c>
      <c r="P33" s="56"/>
      <c r="Q33" s="56"/>
      <c r="R33" s="56">
        <v>1</v>
      </c>
      <c r="S33" s="61">
        <v>1</v>
      </c>
      <c r="T33" s="56"/>
      <c r="U33" s="56"/>
      <c r="V33" s="56"/>
      <c r="W33" s="84">
        <f t="shared" si="0"/>
        <v>1</v>
      </c>
      <c r="X33" s="58"/>
      <c r="Y33" s="58"/>
      <c r="Z33" s="58"/>
      <c r="AA33" s="58"/>
      <c r="AB33" s="58"/>
      <c r="AC33" s="58"/>
      <c r="AD33" s="58"/>
      <c r="AE33" s="58"/>
      <c r="AF33" s="58"/>
      <c r="AG33" s="58"/>
      <c r="AH33" s="85">
        <f t="shared" si="3"/>
        <v>0</v>
      </c>
      <c r="AI33" s="86"/>
      <c r="AJ33" s="86"/>
      <c r="AK33" s="86"/>
      <c r="AL33" s="86"/>
      <c r="AM33" s="86"/>
      <c r="AN33" s="86"/>
      <c r="AO33" s="86"/>
      <c r="AP33" s="86"/>
      <c r="AQ33" s="86"/>
      <c r="AR33" s="86"/>
    </row>
    <row r="34" spans="1:44">
      <c r="A34" s="22" t="s">
        <v>72</v>
      </c>
      <c r="B34" s="29" t="s">
        <v>4</v>
      </c>
      <c r="C34" s="22" t="s">
        <v>73</v>
      </c>
      <c r="D34" s="22">
        <v>2022</v>
      </c>
      <c r="E34" s="22">
        <v>88</v>
      </c>
      <c r="F34" s="22">
        <v>15</v>
      </c>
      <c r="G34" s="24">
        <f t="shared" si="1"/>
        <v>0.17045454545454544</v>
      </c>
      <c r="H34" s="54">
        <v>1</v>
      </c>
      <c r="I34" s="54">
        <v>3</v>
      </c>
      <c r="J34" s="54"/>
      <c r="K34" s="54"/>
      <c r="L34" s="54">
        <v>1</v>
      </c>
      <c r="M34" s="54">
        <v>4</v>
      </c>
      <c r="N34" s="54"/>
      <c r="O34" s="83">
        <f t="shared" si="2"/>
        <v>4</v>
      </c>
      <c r="P34" s="56"/>
      <c r="Q34" s="56"/>
      <c r="R34" s="56">
        <v>3</v>
      </c>
      <c r="S34" s="61">
        <v>3</v>
      </c>
      <c r="T34" s="56">
        <v>2</v>
      </c>
      <c r="U34" s="56"/>
      <c r="V34" s="56"/>
      <c r="W34" s="84">
        <f t="shared" si="0"/>
        <v>2</v>
      </c>
      <c r="X34" s="58"/>
      <c r="Y34" s="58"/>
      <c r="Z34" s="58"/>
      <c r="AA34" s="58"/>
      <c r="AB34" s="58"/>
      <c r="AC34" s="58"/>
      <c r="AD34" s="58"/>
      <c r="AE34" s="58"/>
      <c r="AF34" s="58"/>
      <c r="AG34" s="58"/>
      <c r="AH34" s="85">
        <f t="shared" si="3"/>
        <v>0</v>
      </c>
      <c r="AI34" s="86"/>
      <c r="AJ34" s="86"/>
      <c r="AK34" s="86"/>
      <c r="AL34" s="86"/>
      <c r="AM34" s="86"/>
      <c r="AN34" s="86"/>
      <c r="AO34" s="86"/>
      <c r="AP34" s="86"/>
      <c r="AQ34" s="86"/>
      <c r="AR34" s="86"/>
    </row>
    <row r="35" spans="1:44">
      <c r="A35" s="22" t="s">
        <v>74</v>
      </c>
      <c r="B35" s="29" t="s">
        <v>4</v>
      </c>
      <c r="C35" s="22" t="s">
        <v>75</v>
      </c>
      <c r="D35" s="22">
        <v>2022</v>
      </c>
      <c r="E35" s="22">
        <v>84</v>
      </c>
      <c r="F35" s="22">
        <v>14</v>
      </c>
      <c r="G35" s="24">
        <f t="shared" si="1"/>
        <v>0.16666666666666666</v>
      </c>
      <c r="H35" s="54">
        <v>3</v>
      </c>
      <c r="I35" s="54">
        <v>4</v>
      </c>
      <c r="J35" s="54">
        <v>1</v>
      </c>
      <c r="K35" s="54"/>
      <c r="L35" s="54">
        <v>1</v>
      </c>
      <c r="M35" s="54">
        <v>2</v>
      </c>
      <c r="N35" s="54"/>
      <c r="O35" s="83">
        <f t="shared" si="2"/>
        <v>5</v>
      </c>
      <c r="P35" s="56"/>
      <c r="Q35" s="56"/>
      <c r="R35" s="56">
        <v>2</v>
      </c>
      <c r="S35" s="61">
        <v>1</v>
      </c>
      <c r="T35" s="56"/>
      <c r="U35" s="56"/>
      <c r="V35" s="56"/>
      <c r="W35" s="84">
        <f t="shared" si="0"/>
        <v>1</v>
      </c>
      <c r="X35" s="58">
        <v>1</v>
      </c>
      <c r="Y35" s="58"/>
      <c r="Z35" s="58"/>
      <c r="AA35" s="58"/>
      <c r="AB35" s="58"/>
      <c r="AC35" s="58"/>
      <c r="AD35" s="58"/>
      <c r="AE35" s="58"/>
      <c r="AF35" s="58"/>
      <c r="AG35" s="58"/>
      <c r="AH35" s="85">
        <f t="shared" si="3"/>
        <v>1</v>
      </c>
      <c r="AI35" s="86"/>
      <c r="AJ35" s="86"/>
      <c r="AK35" s="86"/>
      <c r="AL35" s="86"/>
      <c r="AM35" s="86"/>
      <c r="AN35" s="86"/>
      <c r="AO35" s="86"/>
      <c r="AP35" s="86"/>
      <c r="AQ35" s="86"/>
      <c r="AR35" s="86"/>
    </row>
    <row r="36" spans="1:44">
      <c r="A36" s="22" t="s">
        <v>76</v>
      </c>
      <c r="B36" s="29" t="s">
        <v>36</v>
      </c>
      <c r="C36" s="22" t="s">
        <v>77</v>
      </c>
      <c r="D36" s="22">
        <v>2022</v>
      </c>
      <c r="E36" s="22">
        <v>90</v>
      </c>
      <c r="F36" s="22">
        <v>12</v>
      </c>
      <c r="G36" s="24">
        <f t="shared" si="1"/>
        <v>0.13333333333333333</v>
      </c>
      <c r="H36" s="54">
        <v>1</v>
      </c>
      <c r="I36" s="54">
        <v>3</v>
      </c>
      <c r="J36" s="54">
        <v>2</v>
      </c>
      <c r="K36" s="54"/>
      <c r="L36" s="54"/>
      <c r="M36" s="54"/>
      <c r="N36" s="54"/>
      <c r="O36" s="83">
        <f t="shared" si="2"/>
        <v>3</v>
      </c>
      <c r="P36" s="56"/>
      <c r="Q36" s="56"/>
      <c r="R36" s="56"/>
      <c r="S36" s="61"/>
      <c r="T36" s="56">
        <v>1</v>
      </c>
      <c r="U36" s="56">
        <v>1</v>
      </c>
      <c r="V36" s="56"/>
      <c r="W36" s="84">
        <f t="shared" si="0"/>
        <v>2</v>
      </c>
      <c r="X36" s="58"/>
      <c r="Y36" s="58"/>
      <c r="Z36" s="58"/>
      <c r="AA36" s="58"/>
      <c r="AB36" s="58"/>
      <c r="AC36" s="58">
        <v>2</v>
      </c>
      <c r="AD36" s="58"/>
      <c r="AE36" s="58"/>
      <c r="AF36" s="58"/>
      <c r="AG36" s="58">
        <v>1</v>
      </c>
      <c r="AH36" s="85">
        <f t="shared" si="3"/>
        <v>2</v>
      </c>
      <c r="AI36" s="86"/>
      <c r="AJ36" s="86"/>
      <c r="AK36" s="86"/>
      <c r="AL36" s="86"/>
      <c r="AM36" s="86"/>
      <c r="AN36" s="86"/>
      <c r="AO36" s="86"/>
      <c r="AP36" s="86"/>
      <c r="AQ36" s="86"/>
      <c r="AR36" s="86"/>
    </row>
    <row r="37" spans="1:44">
      <c r="A37" s="22" t="s">
        <v>78</v>
      </c>
      <c r="B37" s="29" t="s">
        <v>36</v>
      </c>
      <c r="C37" s="22" t="s">
        <v>228</v>
      </c>
      <c r="D37" s="22">
        <v>2022</v>
      </c>
      <c r="E37" s="22">
        <v>30</v>
      </c>
      <c r="F37" s="22">
        <v>3</v>
      </c>
      <c r="G37" s="24">
        <f t="shared" si="1"/>
        <v>0.1</v>
      </c>
      <c r="H37" s="54">
        <v>1</v>
      </c>
      <c r="I37" s="54">
        <v>1</v>
      </c>
      <c r="J37" s="54"/>
      <c r="K37" s="54"/>
      <c r="L37" s="54">
        <v>1</v>
      </c>
      <c r="M37" s="54"/>
      <c r="N37" s="54"/>
      <c r="O37" s="83">
        <f t="shared" si="2"/>
        <v>3</v>
      </c>
      <c r="P37" s="56"/>
      <c r="Q37" s="56"/>
      <c r="R37" s="56">
        <v>1</v>
      </c>
      <c r="S37" s="61"/>
      <c r="T37" s="56"/>
      <c r="U37" s="56">
        <v>1</v>
      </c>
      <c r="V37" s="56"/>
      <c r="W37" s="84">
        <f t="shared" si="0"/>
        <v>2</v>
      </c>
      <c r="X37" s="58"/>
      <c r="Y37" s="58"/>
      <c r="Z37" s="58"/>
      <c r="AA37" s="58"/>
      <c r="AB37" s="58"/>
      <c r="AC37" s="58"/>
      <c r="AD37" s="58"/>
      <c r="AE37" s="58"/>
      <c r="AF37" s="58"/>
      <c r="AG37" s="58"/>
      <c r="AH37" s="85">
        <f t="shared" si="3"/>
        <v>0</v>
      </c>
      <c r="AI37" s="86"/>
      <c r="AJ37" s="86"/>
      <c r="AK37" s="86"/>
      <c r="AL37" s="86"/>
      <c r="AM37" s="86"/>
      <c r="AN37" s="86"/>
      <c r="AO37" s="86"/>
      <c r="AP37" s="86"/>
      <c r="AQ37" s="86"/>
      <c r="AR37" s="86"/>
    </row>
    <row r="38" spans="1:44">
      <c r="A38" s="22" t="s">
        <v>80</v>
      </c>
      <c r="B38" s="29" t="s">
        <v>10</v>
      </c>
      <c r="C38" s="22" t="s">
        <v>81</v>
      </c>
      <c r="D38" s="22">
        <v>2022</v>
      </c>
      <c r="E38" s="22">
        <v>9</v>
      </c>
      <c r="F38" s="22">
        <v>1</v>
      </c>
      <c r="G38" s="24">
        <f t="shared" si="1"/>
        <v>0.1111111111111111</v>
      </c>
      <c r="H38" s="54"/>
      <c r="I38" s="54"/>
      <c r="J38" s="54"/>
      <c r="K38" s="54"/>
      <c r="L38" s="54"/>
      <c r="M38" s="54"/>
      <c r="N38" s="54"/>
      <c r="O38" s="83">
        <f t="shared" si="2"/>
        <v>0</v>
      </c>
      <c r="P38" s="56"/>
      <c r="Q38" s="56">
        <v>1</v>
      </c>
      <c r="R38" s="56">
        <v>1</v>
      </c>
      <c r="S38" s="61"/>
      <c r="T38" s="56"/>
      <c r="U38" s="56"/>
      <c r="V38" s="56">
        <v>1</v>
      </c>
      <c r="W38" s="84">
        <f t="shared" si="0"/>
        <v>3</v>
      </c>
      <c r="X38" s="58"/>
      <c r="Y38" s="58"/>
      <c r="Z38" s="58"/>
      <c r="AA38" s="58"/>
      <c r="AB38" s="58"/>
      <c r="AC38" s="58"/>
      <c r="AD38" s="58"/>
      <c r="AE38" s="58"/>
      <c r="AF38" s="58"/>
      <c r="AG38" s="58"/>
      <c r="AH38" s="85">
        <f t="shared" si="3"/>
        <v>0</v>
      </c>
      <c r="AI38" s="86"/>
      <c r="AJ38" s="86"/>
      <c r="AK38" s="86"/>
      <c r="AL38" s="86"/>
      <c r="AM38" s="86"/>
      <c r="AN38" s="86"/>
      <c r="AO38" s="86"/>
      <c r="AP38" s="86"/>
      <c r="AQ38" s="86"/>
      <c r="AR38" s="86"/>
    </row>
    <row r="39" spans="1:44">
      <c r="A39" s="22" t="s">
        <v>82</v>
      </c>
      <c r="B39" s="29" t="s">
        <v>10</v>
      </c>
      <c r="C39" s="22" t="s">
        <v>229</v>
      </c>
      <c r="D39" s="22">
        <v>2022</v>
      </c>
      <c r="E39" s="22">
        <v>57</v>
      </c>
      <c r="F39" s="22">
        <v>13</v>
      </c>
      <c r="G39" s="24">
        <f t="shared" si="1"/>
        <v>0.22807017543859648</v>
      </c>
      <c r="H39" s="54">
        <v>1</v>
      </c>
      <c r="I39" s="54">
        <v>2</v>
      </c>
      <c r="J39" s="54">
        <v>2</v>
      </c>
      <c r="K39" s="54"/>
      <c r="L39" s="54"/>
      <c r="M39" s="54">
        <v>4</v>
      </c>
      <c r="N39" s="54"/>
      <c r="O39" s="83">
        <f t="shared" si="2"/>
        <v>4</v>
      </c>
      <c r="P39" s="56"/>
      <c r="Q39" s="56"/>
      <c r="R39" s="56">
        <v>1</v>
      </c>
      <c r="S39" s="61"/>
      <c r="T39" s="56">
        <v>2</v>
      </c>
      <c r="U39" s="56"/>
      <c r="V39" s="56"/>
      <c r="W39" s="84">
        <f t="shared" si="0"/>
        <v>2</v>
      </c>
      <c r="X39" s="58"/>
      <c r="Y39" s="58"/>
      <c r="Z39" s="58"/>
      <c r="AA39" s="58"/>
      <c r="AB39" s="58"/>
      <c r="AC39" s="58"/>
      <c r="AD39" s="58"/>
      <c r="AE39" s="58"/>
      <c r="AF39" s="58"/>
      <c r="AG39" s="58"/>
      <c r="AH39" s="85">
        <f t="shared" si="3"/>
        <v>0</v>
      </c>
      <c r="AI39" s="86"/>
      <c r="AJ39" s="86"/>
      <c r="AK39" s="86"/>
      <c r="AL39" s="86"/>
      <c r="AM39" s="86"/>
      <c r="AN39" s="86"/>
      <c r="AO39" s="86"/>
      <c r="AP39" s="86"/>
      <c r="AQ39" s="86"/>
      <c r="AR39" s="86"/>
    </row>
    <row r="40" spans="1:44">
      <c r="A40" s="22" t="s">
        <v>84</v>
      </c>
      <c r="B40" s="29" t="s">
        <v>10</v>
      </c>
      <c r="C40" s="22" t="s">
        <v>85</v>
      </c>
      <c r="D40" s="22">
        <v>2022</v>
      </c>
      <c r="E40" s="22">
        <v>21</v>
      </c>
      <c r="F40" s="22">
        <v>5</v>
      </c>
      <c r="G40" s="24">
        <f t="shared" si="1"/>
        <v>0.23809523809523808</v>
      </c>
      <c r="H40" s="54"/>
      <c r="I40" s="54"/>
      <c r="J40" s="54">
        <v>1</v>
      </c>
      <c r="K40" s="54"/>
      <c r="L40" s="54">
        <v>1</v>
      </c>
      <c r="M40" s="54"/>
      <c r="N40" s="54"/>
      <c r="O40" s="83">
        <f t="shared" si="2"/>
        <v>2</v>
      </c>
      <c r="P40" s="56"/>
      <c r="Q40" s="56"/>
      <c r="R40" s="56">
        <v>1</v>
      </c>
      <c r="S40" s="61"/>
      <c r="T40" s="56">
        <v>1</v>
      </c>
      <c r="U40" s="56">
        <v>1</v>
      </c>
      <c r="V40" s="56"/>
      <c r="W40" s="84">
        <f t="shared" si="0"/>
        <v>3</v>
      </c>
      <c r="X40" s="58"/>
      <c r="Y40" s="58"/>
      <c r="Z40" s="58"/>
      <c r="AA40" s="58"/>
      <c r="AB40" s="58"/>
      <c r="AC40" s="58"/>
      <c r="AD40" s="58"/>
      <c r="AE40" s="58"/>
      <c r="AF40" s="58"/>
      <c r="AG40" s="58"/>
      <c r="AH40" s="85">
        <f t="shared" si="3"/>
        <v>0</v>
      </c>
      <c r="AI40" s="86"/>
      <c r="AJ40" s="86"/>
      <c r="AK40" s="86"/>
      <c r="AL40" s="86"/>
      <c r="AM40" s="86"/>
      <c r="AN40" s="86"/>
      <c r="AO40" s="86"/>
      <c r="AP40" s="86"/>
      <c r="AQ40" s="86"/>
      <c r="AR40" s="86"/>
    </row>
    <row r="41" spans="1:44">
      <c r="A41" s="22" t="s">
        <v>86</v>
      </c>
      <c r="B41" s="29" t="s">
        <v>10</v>
      </c>
      <c r="C41" s="22" t="s">
        <v>87</v>
      </c>
      <c r="D41" s="22">
        <v>2022</v>
      </c>
      <c r="E41" s="22">
        <v>28</v>
      </c>
      <c r="F41" s="22">
        <v>4</v>
      </c>
      <c r="G41" s="24">
        <f t="shared" si="1"/>
        <v>0.14285714285714285</v>
      </c>
      <c r="H41" s="54"/>
      <c r="I41" s="54">
        <v>1</v>
      </c>
      <c r="J41" s="54">
        <v>1</v>
      </c>
      <c r="K41" s="54"/>
      <c r="L41" s="54"/>
      <c r="M41" s="54">
        <v>1</v>
      </c>
      <c r="N41" s="54"/>
      <c r="O41" s="83">
        <f t="shared" si="2"/>
        <v>3</v>
      </c>
      <c r="P41" s="56"/>
      <c r="Q41" s="56"/>
      <c r="R41" s="56"/>
      <c r="S41" s="61"/>
      <c r="T41" s="56">
        <v>1</v>
      </c>
      <c r="U41" s="56"/>
      <c r="V41" s="56"/>
      <c r="W41" s="84">
        <f t="shared" si="0"/>
        <v>1</v>
      </c>
      <c r="X41" s="58"/>
      <c r="Y41" s="58"/>
      <c r="Z41" s="58"/>
      <c r="AA41" s="58"/>
      <c r="AB41" s="58"/>
      <c r="AC41" s="58"/>
      <c r="AD41" s="58"/>
      <c r="AE41" s="58"/>
      <c r="AF41" s="58"/>
      <c r="AG41" s="58"/>
      <c r="AH41" s="85">
        <f t="shared" si="3"/>
        <v>0</v>
      </c>
      <c r="AI41" s="86"/>
      <c r="AJ41" s="86"/>
      <c r="AK41" s="86"/>
      <c r="AL41" s="86"/>
      <c r="AM41" s="86"/>
      <c r="AN41" s="86"/>
      <c r="AO41" s="86"/>
      <c r="AP41" s="86"/>
      <c r="AQ41" s="86"/>
      <c r="AR41" s="86"/>
    </row>
    <row r="42" spans="1:44">
      <c r="A42" s="22" t="s">
        <v>88</v>
      </c>
      <c r="B42" s="29" t="s">
        <v>10</v>
      </c>
      <c r="C42" s="22" t="s">
        <v>89</v>
      </c>
      <c r="D42" s="22">
        <v>2022</v>
      </c>
      <c r="E42" s="22">
        <v>106</v>
      </c>
      <c r="F42" s="22">
        <v>19</v>
      </c>
      <c r="G42" s="24">
        <f t="shared" si="1"/>
        <v>0.17924528301886791</v>
      </c>
      <c r="H42" s="54">
        <v>1</v>
      </c>
      <c r="I42" s="54">
        <v>1</v>
      </c>
      <c r="J42" s="54"/>
      <c r="K42" s="54"/>
      <c r="L42" s="54"/>
      <c r="M42" s="54">
        <v>1</v>
      </c>
      <c r="N42" s="54"/>
      <c r="O42" s="83">
        <f t="shared" si="2"/>
        <v>3</v>
      </c>
      <c r="P42" s="56">
        <v>2</v>
      </c>
      <c r="Q42" s="56">
        <v>1</v>
      </c>
      <c r="R42" s="56">
        <v>2</v>
      </c>
      <c r="S42" s="61"/>
      <c r="T42" s="56">
        <v>2</v>
      </c>
      <c r="U42" s="56">
        <v>1</v>
      </c>
      <c r="V42" s="56"/>
      <c r="W42" s="84">
        <f t="shared" si="0"/>
        <v>5</v>
      </c>
      <c r="X42" s="58">
        <v>1</v>
      </c>
      <c r="Y42" s="58"/>
      <c r="Z42" s="58">
        <v>1</v>
      </c>
      <c r="AA42" s="58"/>
      <c r="AB42" s="58"/>
      <c r="AC42" s="58">
        <v>1</v>
      </c>
      <c r="AD42" s="58"/>
      <c r="AE42" s="58"/>
      <c r="AF42" s="58" t="s">
        <v>233</v>
      </c>
      <c r="AG42" s="58">
        <v>1</v>
      </c>
      <c r="AH42" s="85">
        <f t="shared" si="3"/>
        <v>5</v>
      </c>
      <c r="AI42" s="86"/>
      <c r="AJ42" s="86"/>
      <c r="AK42" s="86"/>
      <c r="AL42" s="86"/>
      <c r="AM42" s="86"/>
      <c r="AN42" s="86"/>
      <c r="AO42" s="86"/>
      <c r="AP42" s="86"/>
      <c r="AQ42" s="86"/>
      <c r="AR42" s="86"/>
    </row>
    <row r="43" spans="1:44">
      <c r="A43" s="22" t="s">
        <v>90</v>
      </c>
      <c r="B43" s="29" t="s">
        <v>10</v>
      </c>
      <c r="C43" s="22" t="s">
        <v>91</v>
      </c>
      <c r="D43" s="22">
        <v>2022</v>
      </c>
      <c r="E43" s="22">
        <v>43</v>
      </c>
      <c r="F43" s="22">
        <v>7</v>
      </c>
      <c r="G43" s="24">
        <f t="shared" si="1"/>
        <v>0.16279069767441862</v>
      </c>
      <c r="H43" s="54"/>
      <c r="I43" s="54">
        <v>1</v>
      </c>
      <c r="J43" s="54">
        <v>1</v>
      </c>
      <c r="K43" s="54"/>
      <c r="L43" s="54">
        <v>1</v>
      </c>
      <c r="M43" s="54"/>
      <c r="N43" s="54"/>
      <c r="O43" s="83">
        <f t="shared" si="2"/>
        <v>3</v>
      </c>
      <c r="P43" s="56">
        <v>1</v>
      </c>
      <c r="Q43" s="56"/>
      <c r="R43" s="56"/>
      <c r="S43" s="61"/>
      <c r="T43" s="56">
        <v>1</v>
      </c>
      <c r="U43" s="56"/>
      <c r="V43" s="56"/>
      <c r="W43" s="84">
        <f t="shared" si="0"/>
        <v>2</v>
      </c>
      <c r="X43" s="58"/>
      <c r="Y43" s="58"/>
      <c r="Z43" s="58"/>
      <c r="AA43" s="58"/>
      <c r="AB43" s="58"/>
      <c r="AC43" s="58"/>
      <c r="AD43" s="58"/>
      <c r="AE43" s="58"/>
      <c r="AF43" s="58"/>
      <c r="AG43" s="58"/>
      <c r="AH43" s="85">
        <f t="shared" si="3"/>
        <v>0</v>
      </c>
      <c r="AI43" s="86"/>
      <c r="AJ43" s="86"/>
      <c r="AK43" s="86"/>
      <c r="AL43" s="86"/>
      <c r="AM43" s="86"/>
      <c r="AN43" s="86"/>
      <c r="AO43" s="86"/>
      <c r="AP43" s="86"/>
      <c r="AQ43" s="86"/>
      <c r="AR43" s="86"/>
    </row>
    <row r="44" spans="1:44">
      <c r="A44" s="22" t="s">
        <v>92</v>
      </c>
      <c r="B44" s="29" t="s">
        <v>7</v>
      </c>
      <c r="C44" s="22" t="s">
        <v>93</v>
      </c>
      <c r="D44" s="22">
        <v>2022</v>
      </c>
      <c r="E44" s="22">
        <v>67</v>
      </c>
      <c r="F44" s="22">
        <v>12</v>
      </c>
      <c r="G44" s="24">
        <f t="shared" si="1"/>
        <v>0.17910447761194029</v>
      </c>
      <c r="H44" s="54">
        <v>2</v>
      </c>
      <c r="I44" s="54">
        <v>2</v>
      </c>
      <c r="J44" s="54">
        <v>1</v>
      </c>
      <c r="K44" s="54"/>
      <c r="L44" s="54">
        <v>1</v>
      </c>
      <c r="M44" s="54">
        <v>3</v>
      </c>
      <c r="N44" s="54"/>
      <c r="O44" s="83">
        <f t="shared" si="2"/>
        <v>5</v>
      </c>
      <c r="P44" s="56"/>
      <c r="Q44" s="56"/>
      <c r="R44" s="56">
        <v>3</v>
      </c>
      <c r="S44" s="61"/>
      <c r="T44" s="56">
        <v>2</v>
      </c>
      <c r="U44" s="56"/>
      <c r="V44" s="56"/>
      <c r="W44" s="84">
        <f t="shared" si="0"/>
        <v>2</v>
      </c>
      <c r="X44" s="58"/>
      <c r="Y44" s="58"/>
      <c r="Z44" s="58"/>
      <c r="AA44" s="58"/>
      <c r="AB44" s="58"/>
      <c r="AC44" s="58"/>
      <c r="AD44" s="58"/>
      <c r="AE44" s="58"/>
      <c r="AF44" s="58"/>
      <c r="AG44" s="58"/>
      <c r="AH44" s="85">
        <f t="shared" si="3"/>
        <v>0</v>
      </c>
      <c r="AI44" s="86"/>
      <c r="AJ44" s="86"/>
      <c r="AK44" s="86"/>
      <c r="AL44" s="86"/>
      <c r="AM44" s="86"/>
      <c r="AN44" s="86"/>
      <c r="AO44" s="86"/>
      <c r="AP44" s="86"/>
      <c r="AQ44" s="86"/>
      <c r="AR44" s="86"/>
    </row>
    <row r="45" spans="1:44">
      <c r="A45" s="22" t="s">
        <v>94</v>
      </c>
      <c r="B45" s="29" t="s">
        <v>7</v>
      </c>
      <c r="C45" s="22" t="s">
        <v>95</v>
      </c>
      <c r="D45" s="22">
        <v>2022</v>
      </c>
      <c r="E45" s="22">
        <v>102</v>
      </c>
      <c r="F45" s="22">
        <v>17</v>
      </c>
      <c r="G45" s="24">
        <f t="shared" si="1"/>
        <v>0.16666666666666666</v>
      </c>
      <c r="H45" s="54">
        <v>3</v>
      </c>
      <c r="I45" s="54">
        <v>3</v>
      </c>
      <c r="J45" s="54"/>
      <c r="K45" s="54"/>
      <c r="L45" s="54"/>
      <c r="M45" s="54">
        <v>2</v>
      </c>
      <c r="N45" s="54"/>
      <c r="O45" s="83">
        <f t="shared" si="2"/>
        <v>3</v>
      </c>
      <c r="P45" s="56"/>
      <c r="Q45" s="56"/>
      <c r="R45" s="56"/>
      <c r="S45" s="61">
        <v>1</v>
      </c>
      <c r="T45" s="56">
        <v>1</v>
      </c>
      <c r="U45" s="56"/>
      <c r="V45" s="56"/>
      <c r="W45" s="84">
        <f t="shared" si="0"/>
        <v>1</v>
      </c>
      <c r="X45" s="58"/>
      <c r="Y45" s="58"/>
      <c r="Z45" s="58"/>
      <c r="AA45" s="58"/>
      <c r="AB45" s="58"/>
      <c r="AC45" s="58"/>
      <c r="AD45" s="58"/>
      <c r="AE45" s="58"/>
      <c r="AF45" s="58"/>
      <c r="AG45" s="58"/>
      <c r="AH45" s="85">
        <f t="shared" si="3"/>
        <v>0</v>
      </c>
      <c r="AI45" s="86"/>
      <c r="AJ45" s="86"/>
      <c r="AK45" s="86"/>
      <c r="AL45" s="86"/>
      <c r="AM45" s="86"/>
      <c r="AN45" s="86"/>
      <c r="AO45" s="86"/>
      <c r="AP45" s="86"/>
      <c r="AQ45" s="86"/>
      <c r="AR45" s="86"/>
    </row>
    <row r="46" spans="1:44">
      <c r="A46" s="22" t="s">
        <v>96</v>
      </c>
      <c r="B46" s="29" t="s">
        <v>7</v>
      </c>
      <c r="C46" s="22" t="s">
        <v>97</v>
      </c>
      <c r="D46" s="22">
        <v>2022</v>
      </c>
      <c r="E46" s="22">
        <v>35</v>
      </c>
      <c r="F46" s="22">
        <v>5</v>
      </c>
      <c r="G46" s="24">
        <f t="shared" si="1"/>
        <v>0.14285714285714285</v>
      </c>
      <c r="H46" s="54"/>
      <c r="I46" s="54">
        <v>1</v>
      </c>
      <c r="J46" s="54">
        <v>1</v>
      </c>
      <c r="K46" s="54"/>
      <c r="L46" s="54"/>
      <c r="M46" s="54"/>
      <c r="N46" s="54"/>
      <c r="O46" s="83">
        <f t="shared" si="2"/>
        <v>2</v>
      </c>
      <c r="P46" s="56"/>
      <c r="Q46" s="56"/>
      <c r="R46" s="56">
        <v>2</v>
      </c>
      <c r="S46" s="61"/>
      <c r="T46" s="56"/>
      <c r="U46" s="56"/>
      <c r="V46" s="56"/>
      <c r="W46" s="84">
        <f t="shared" si="0"/>
        <v>1</v>
      </c>
      <c r="X46" s="58"/>
      <c r="Y46" s="58"/>
      <c r="Z46" s="58"/>
      <c r="AA46" s="58"/>
      <c r="AB46" s="58"/>
      <c r="AC46" s="58"/>
      <c r="AD46" s="58"/>
      <c r="AE46" s="58"/>
      <c r="AF46" s="58"/>
      <c r="AG46" s="58"/>
      <c r="AH46" s="85">
        <f t="shared" si="3"/>
        <v>0</v>
      </c>
      <c r="AI46" s="86"/>
      <c r="AJ46" s="86"/>
      <c r="AK46" s="86"/>
      <c r="AL46" s="86"/>
      <c r="AM46" s="86"/>
      <c r="AN46" s="86"/>
      <c r="AO46" s="86"/>
      <c r="AP46" s="86"/>
      <c r="AQ46" s="86"/>
      <c r="AR46" s="86"/>
    </row>
    <row r="47" spans="1:44">
      <c r="A47" s="22" t="s">
        <v>98</v>
      </c>
      <c r="B47" s="29" t="s">
        <v>7</v>
      </c>
      <c r="C47" s="22" t="s">
        <v>99</v>
      </c>
      <c r="D47" s="22">
        <v>2022</v>
      </c>
      <c r="E47" s="22">
        <v>0</v>
      </c>
      <c r="F47" s="22">
        <v>0</v>
      </c>
      <c r="G47" s="24">
        <v>0</v>
      </c>
      <c r="H47" s="54"/>
      <c r="I47" s="54"/>
      <c r="J47" s="54"/>
      <c r="K47" s="54"/>
      <c r="L47" s="54"/>
      <c r="M47" s="54"/>
      <c r="N47" s="54"/>
      <c r="O47" s="83">
        <f t="shared" si="2"/>
        <v>0</v>
      </c>
      <c r="P47" s="56"/>
      <c r="Q47" s="56"/>
      <c r="R47" s="56"/>
      <c r="S47" s="61"/>
      <c r="T47" s="56"/>
      <c r="U47" s="56"/>
      <c r="V47" s="56"/>
      <c r="W47" s="84">
        <f t="shared" si="0"/>
        <v>0</v>
      </c>
      <c r="X47" s="58"/>
      <c r="Y47" s="58"/>
      <c r="Z47" s="58"/>
      <c r="AA47" s="58"/>
      <c r="AB47" s="58"/>
      <c r="AC47" s="58"/>
      <c r="AD47" s="58"/>
      <c r="AE47" s="58"/>
      <c r="AF47" s="58"/>
      <c r="AG47" s="58"/>
      <c r="AH47" s="85">
        <f t="shared" si="3"/>
        <v>0</v>
      </c>
      <c r="AI47" s="86"/>
      <c r="AJ47" s="86"/>
      <c r="AK47" s="86"/>
      <c r="AL47" s="86"/>
      <c r="AM47" s="86"/>
      <c r="AN47" s="86"/>
      <c r="AO47" s="86"/>
      <c r="AP47" s="86"/>
      <c r="AQ47" s="86"/>
      <c r="AR47" s="86"/>
    </row>
    <row r="48" spans="1:44">
      <c r="A48" s="22" t="s">
        <v>100</v>
      </c>
      <c r="B48" s="29" t="s">
        <v>15</v>
      </c>
      <c r="C48" s="22" t="s">
        <v>101</v>
      </c>
      <c r="D48" s="22">
        <v>2022</v>
      </c>
      <c r="E48" s="22">
        <v>112</v>
      </c>
      <c r="F48" s="22">
        <v>24</v>
      </c>
      <c r="G48" s="24">
        <f t="shared" si="1"/>
        <v>0.21428571428571427</v>
      </c>
      <c r="H48" s="54">
        <v>3</v>
      </c>
      <c r="I48" s="54">
        <v>3</v>
      </c>
      <c r="J48" s="54"/>
      <c r="K48" s="54"/>
      <c r="L48" s="54">
        <v>2</v>
      </c>
      <c r="M48" s="54">
        <v>3</v>
      </c>
      <c r="N48" s="54"/>
      <c r="O48" s="83">
        <f t="shared" si="2"/>
        <v>4</v>
      </c>
      <c r="P48" s="56"/>
      <c r="Q48" s="56"/>
      <c r="R48" s="56">
        <v>1</v>
      </c>
      <c r="S48" s="61"/>
      <c r="T48" s="56">
        <v>1</v>
      </c>
      <c r="U48" s="56"/>
      <c r="V48" s="56"/>
      <c r="W48" s="84">
        <f t="shared" si="0"/>
        <v>2</v>
      </c>
      <c r="X48" s="58"/>
      <c r="Y48" s="58"/>
      <c r="Z48" s="58"/>
      <c r="AA48" s="58"/>
      <c r="AB48" s="58"/>
      <c r="AC48" s="58"/>
      <c r="AD48" s="58"/>
      <c r="AE48" s="58"/>
      <c r="AF48" s="58">
        <v>1</v>
      </c>
      <c r="AG48" s="58"/>
      <c r="AH48" s="85">
        <f t="shared" si="3"/>
        <v>1</v>
      </c>
      <c r="AI48" s="86"/>
      <c r="AJ48" s="86"/>
      <c r="AK48" s="86"/>
      <c r="AL48" s="86"/>
      <c r="AM48" s="86"/>
      <c r="AN48" s="86"/>
      <c r="AO48" s="86"/>
      <c r="AP48" s="86"/>
      <c r="AQ48" s="86"/>
      <c r="AR48" s="86"/>
    </row>
    <row r="49" spans="1:44">
      <c r="A49" s="22" t="s">
        <v>102</v>
      </c>
      <c r="B49" s="29" t="s">
        <v>15</v>
      </c>
      <c r="C49" s="22" t="s">
        <v>103</v>
      </c>
      <c r="D49" s="22">
        <v>2022</v>
      </c>
      <c r="E49" s="22">
        <v>0</v>
      </c>
      <c r="F49" s="22">
        <v>0</v>
      </c>
      <c r="G49" s="24">
        <v>0</v>
      </c>
      <c r="H49" s="54"/>
      <c r="I49" s="54"/>
      <c r="J49" s="54"/>
      <c r="K49" s="54"/>
      <c r="L49" s="54"/>
      <c r="M49" s="54"/>
      <c r="N49" s="54"/>
      <c r="O49" s="83">
        <f t="shared" si="2"/>
        <v>0</v>
      </c>
      <c r="P49" s="56"/>
      <c r="Q49" s="56"/>
      <c r="R49" s="56"/>
      <c r="S49" s="61"/>
      <c r="T49" s="56"/>
      <c r="U49" s="56"/>
      <c r="V49" s="56"/>
      <c r="W49" s="84">
        <f t="shared" si="0"/>
        <v>0</v>
      </c>
      <c r="X49" s="58"/>
      <c r="Y49" s="58"/>
      <c r="Z49" s="58"/>
      <c r="AA49" s="58"/>
      <c r="AB49" s="58"/>
      <c r="AC49" s="58"/>
      <c r="AD49" s="58"/>
      <c r="AE49" s="58"/>
      <c r="AF49" s="58"/>
      <c r="AG49" s="58"/>
      <c r="AH49" s="85">
        <f t="shared" si="3"/>
        <v>0</v>
      </c>
      <c r="AI49" s="86"/>
      <c r="AJ49" s="86"/>
      <c r="AK49" s="86"/>
      <c r="AL49" s="86"/>
      <c r="AM49" s="86"/>
      <c r="AN49" s="86"/>
      <c r="AO49" s="86"/>
      <c r="AP49" s="86"/>
      <c r="AQ49" s="86"/>
      <c r="AR49" s="86"/>
    </row>
    <row r="50" spans="1:44">
      <c r="A50" s="22" t="s">
        <v>104</v>
      </c>
      <c r="B50" s="29" t="s">
        <v>15</v>
      </c>
      <c r="C50" s="22" t="s">
        <v>105</v>
      </c>
      <c r="D50" s="22">
        <v>2022</v>
      </c>
      <c r="E50" s="22">
        <v>59</v>
      </c>
      <c r="F50" s="22">
        <v>11</v>
      </c>
      <c r="G50" s="24">
        <f t="shared" si="1"/>
        <v>0.1864406779661017</v>
      </c>
      <c r="H50" s="54"/>
      <c r="I50" s="54"/>
      <c r="J50" s="54">
        <v>1</v>
      </c>
      <c r="K50" s="54"/>
      <c r="L50" s="54"/>
      <c r="M50" s="54">
        <v>4</v>
      </c>
      <c r="N50" s="54"/>
      <c r="O50" s="83">
        <f t="shared" si="2"/>
        <v>2</v>
      </c>
      <c r="P50" s="56"/>
      <c r="Q50" s="56"/>
      <c r="R50" s="56">
        <v>1</v>
      </c>
      <c r="S50" s="61"/>
      <c r="T50" s="56"/>
      <c r="U50" s="56"/>
      <c r="V50" s="56"/>
      <c r="W50" s="84">
        <f t="shared" si="0"/>
        <v>1</v>
      </c>
      <c r="X50" s="58"/>
      <c r="Y50" s="58">
        <v>1</v>
      </c>
      <c r="Z50" s="58"/>
      <c r="AA50" s="58"/>
      <c r="AB50" s="58"/>
      <c r="AC50" s="58">
        <v>1</v>
      </c>
      <c r="AD50" s="58"/>
      <c r="AE50" s="58"/>
      <c r="AF50" s="58"/>
      <c r="AG50" s="58">
        <v>1</v>
      </c>
      <c r="AH50" s="85">
        <f t="shared" si="3"/>
        <v>3</v>
      </c>
      <c r="AI50" s="86"/>
      <c r="AJ50" s="86"/>
      <c r="AK50" s="86"/>
      <c r="AL50" s="86"/>
      <c r="AM50" s="86"/>
      <c r="AN50" s="86"/>
      <c r="AO50" s="86"/>
      <c r="AP50" s="86"/>
      <c r="AQ50" s="86"/>
      <c r="AR50" s="86"/>
    </row>
    <row r="51" spans="1:44">
      <c r="A51" s="22" t="s">
        <v>106</v>
      </c>
      <c r="B51" s="29" t="s">
        <v>15</v>
      </c>
      <c r="C51" s="22" t="s">
        <v>107</v>
      </c>
      <c r="D51" s="22">
        <v>2022</v>
      </c>
      <c r="E51" s="22">
        <v>143</v>
      </c>
      <c r="F51" s="22">
        <v>36</v>
      </c>
      <c r="G51" s="24">
        <f t="shared" si="1"/>
        <v>0.25174825174825177</v>
      </c>
      <c r="H51" s="54">
        <v>4</v>
      </c>
      <c r="I51" s="54">
        <v>4</v>
      </c>
      <c r="J51" s="54"/>
      <c r="K51" s="54"/>
      <c r="L51" s="54"/>
      <c r="M51" s="54">
        <v>2</v>
      </c>
      <c r="N51" s="54"/>
      <c r="O51" s="83">
        <f t="shared" si="2"/>
        <v>3</v>
      </c>
      <c r="P51" s="56">
        <v>3</v>
      </c>
      <c r="Q51" s="56">
        <v>1</v>
      </c>
      <c r="R51" s="56">
        <v>7</v>
      </c>
      <c r="S51" s="61">
        <v>2</v>
      </c>
      <c r="T51" s="56">
        <v>1</v>
      </c>
      <c r="U51" s="56">
        <v>2</v>
      </c>
      <c r="V51" s="56"/>
      <c r="W51" s="84">
        <f t="shared" si="0"/>
        <v>5</v>
      </c>
      <c r="X51" s="58"/>
      <c r="Y51" s="58">
        <v>1</v>
      </c>
      <c r="Z51" s="58"/>
      <c r="AA51" s="58"/>
      <c r="AB51" s="58"/>
      <c r="AC51" s="58">
        <v>1</v>
      </c>
      <c r="AD51" s="58">
        <v>1</v>
      </c>
      <c r="AE51" s="58"/>
      <c r="AF51" s="58">
        <v>3</v>
      </c>
      <c r="AG51" s="58"/>
      <c r="AH51" s="85">
        <f t="shared" si="3"/>
        <v>4</v>
      </c>
      <c r="AI51" s="86"/>
      <c r="AJ51" s="86"/>
      <c r="AK51" s="86"/>
      <c r="AL51" s="86"/>
      <c r="AM51" s="86"/>
      <c r="AN51" s="86"/>
      <c r="AO51" s="86"/>
      <c r="AP51" s="86"/>
      <c r="AQ51" s="86"/>
      <c r="AR51" s="86"/>
    </row>
    <row r="52" spans="1:44">
      <c r="A52" s="22" t="s">
        <v>108</v>
      </c>
      <c r="B52" s="29" t="s">
        <v>15</v>
      </c>
      <c r="C52" s="22" t="s">
        <v>109</v>
      </c>
      <c r="D52" s="22">
        <v>2022</v>
      </c>
      <c r="E52" s="22">
        <v>27</v>
      </c>
      <c r="F52" s="22">
        <v>3</v>
      </c>
      <c r="G52" s="24">
        <f t="shared" si="1"/>
        <v>0.1111111111111111</v>
      </c>
      <c r="H52" s="54">
        <v>1</v>
      </c>
      <c r="I52" s="54">
        <v>1</v>
      </c>
      <c r="J52" s="54"/>
      <c r="K52" s="54"/>
      <c r="L52" s="54"/>
      <c r="M52" s="54">
        <v>1</v>
      </c>
      <c r="N52" s="54"/>
      <c r="O52" s="83">
        <f t="shared" si="2"/>
        <v>3</v>
      </c>
      <c r="P52" s="56"/>
      <c r="Q52" s="56"/>
      <c r="R52" s="56">
        <v>1</v>
      </c>
      <c r="S52" s="61"/>
      <c r="T52" s="56"/>
      <c r="U52" s="56"/>
      <c r="V52" s="56"/>
      <c r="W52" s="84">
        <f t="shared" si="0"/>
        <v>1</v>
      </c>
      <c r="X52" s="58"/>
      <c r="Y52" s="58"/>
      <c r="Z52" s="58"/>
      <c r="AA52" s="58"/>
      <c r="AB52" s="58"/>
      <c r="AC52" s="58"/>
      <c r="AD52" s="58"/>
      <c r="AE52" s="58"/>
      <c r="AF52" s="58"/>
      <c r="AG52" s="58"/>
      <c r="AH52" s="85">
        <f t="shared" si="3"/>
        <v>0</v>
      </c>
      <c r="AI52" s="86"/>
      <c r="AJ52" s="86"/>
      <c r="AK52" s="86"/>
      <c r="AL52" s="86"/>
      <c r="AM52" s="86"/>
      <c r="AN52" s="86"/>
      <c r="AO52" s="86"/>
      <c r="AP52" s="86"/>
      <c r="AQ52" s="86"/>
      <c r="AR52" s="86"/>
    </row>
    <row r="53" spans="1:44">
      <c r="A53" s="25" t="s">
        <v>110</v>
      </c>
      <c r="B53" s="32" t="s">
        <v>15</v>
      </c>
      <c r="C53" s="25" t="s">
        <v>111</v>
      </c>
      <c r="D53" s="25">
        <v>2022</v>
      </c>
      <c r="E53" s="25">
        <v>52</v>
      </c>
      <c r="F53" s="25">
        <v>4</v>
      </c>
      <c r="G53" s="33">
        <f t="shared" si="1"/>
        <v>7.6923076923076927E-2</v>
      </c>
      <c r="H53" s="63">
        <v>1</v>
      </c>
      <c r="I53" s="63">
        <v>1</v>
      </c>
      <c r="J53" s="63"/>
      <c r="K53" s="63"/>
      <c r="L53" s="63">
        <v>1</v>
      </c>
      <c r="M53" s="63"/>
      <c r="N53" s="63"/>
      <c r="O53" s="87">
        <f t="shared" si="2"/>
        <v>3</v>
      </c>
      <c r="P53" s="64"/>
      <c r="Q53" s="64"/>
      <c r="R53" s="64"/>
      <c r="S53" s="88">
        <v>1</v>
      </c>
      <c r="T53" s="64"/>
      <c r="U53" s="64"/>
      <c r="V53" s="64"/>
      <c r="W53" s="84">
        <f t="shared" si="0"/>
        <v>0</v>
      </c>
      <c r="X53" s="65"/>
      <c r="Y53" s="65"/>
      <c r="Z53" s="65"/>
      <c r="AA53" s="65"/>
      <c r="AB53" s="65"/>
      <c r="AC53" s="65"/>
      <c r="AD53" s="65"/>
      <c r="AE53" s="65"/>
      <c r="AF53" s="65"/>
      <c r="AG53" s="65"/>
      <c r="AH53" s="89">
        <f t="shared" si="3"/>
        <v>0</v>
      </c>
      <c r="AI53" s="90"/>
      <c r="AJ53" s="90"/>
      <c r="AK53" s="90"/>
      <c r="AL53" s="90"/>
      <c r="AM53" s="90"/>
      <c r="AN53" s="90"/>
      <c r="AO53" s="90"/>
      <c r="AP53" s="90"/>
      <c r="AQ53" s="90"/>
      <c r="AR53" s="90"/>
    </row>
    <row r="56" spans="1:44" ht="24">
      <c r="A56" s="38" t="s">
        <v>211</v>
      </c>
      <c r="B56" s="91" t="s">
        <v>212</v>
      </c>
    </row>
  </sheetData>
  <pageMargins left="0.7" right="0.7" top="0.75" bottom="0.75" header="0.3" footer="0.3"/>
  <pageSetup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A3684-4AB5-4DD1-8C03-E099A2A00E3F}">
  <dimension ref="A1:B4"/>
  <sheetViews>
    <sheetView workbookViewId="0">
      <selection activeCell="D6" sqref="D6"/>
    </sheetView>
  </sheetViews>
  <sheetFormatPr defaultRowHeight="14.45"/>
  <cols>
    <col min="1" max="1" width="14" bestFit="1" customWidth="1"/>
    <col min="2" max="2" width="12.140625" bestFit="1" customWidth="1"/>
  </cols>
  <sheetData>
    <row r="1" spans="1:2">
      <c r="A1" s="37" t="s">
        <v>234</v>
      </c>
      <c r="B1" s="37" t="s">
        <v>235</v>
      </c>
    </row>
    <row r="2" spans="1:2">
      <c r="A2" s="37">
        <v>1</v>
      </c>
      <c r="B2" s="37" t="s">
        <v>236</v>
      </c>
    </row>
    <row r="3" spans="1:2">
      <c r="A3" s="37">
        <v>2</v>
      </c>
      <c r="B3" s="37" t="s">
        <v>213</v>
      </c>
    </row>
    <row r="4" spans="1:2">
      <c r="A4" s="37">
        <v>3</v>
      </c>
      <c r="B4" s="37" t="s">
        <v>237</v>
      </c>
    </row>
  </sheetData>
  <pageMargins left="0.7" right="0.7" top="0.75" bottom="0.75" header="0.3" footer="0.3"/>
  <pageSetup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990008-6F28-4ACE-8B89-91984FF78A0F}">
  <dimension ref="A1:A29"/>
  <sheetViews>
    <sheetView tabSelected="1" workbookViewId="0">
      <selection activeCell="A19" sqref="A19"/>
    </sheetView>
  </sheetViews>
  <sheetFormatPr defaultRowHeight="14.45"/>
  <cols>
    <col min="1" max="1" width="120.140625" bestFit="1" customWidth="1"/>
  </cols>
  <sheetData>
    <row r="1" spans="1:1">
      <c r="A1" s="27" t="s">
        <v>238</v>
      </c>
    </row>
    <row r="2" spans="1:1">
      <c r="A2" s="27" t="s">
        <v>239</v>
      </c>
    </row>
    <row r="3" spans="1:1">
      <c r="A3" s="27" t="s">
        <v>240</v>
      </c>
    </row>
    <row r="4" spans="1:1">
      <c r="A4" s="27" t="s">
        <v>241</v>
      </c>
    </row>
    <row r="5" spans="1:1">
      <c r="A5" s="27" t="s">
        <v>242</v>
      </c>
    </row>
    <row r="6" spans="1:1">
      <c r="A6" s="27" t="s">
        <v>243</v>
      </c>
    </row>
    <row r="7" spans="1:1">
      <c r="A7" s="27" t="s">
        <v>244</v>
      </c>
    </row>
    <row r="8" spans="1:1">
      <c r="A8" s="27" t="s">
        <v>245</v>
      </c>
    </row>
    <row r="9" spans="1:1">
      <c r="A9" s="27" t="s">
        <v>246</v>
      </c>
    </row>
    <row r="10" spans="1:1">
      <c r="A10" s="27" t="s">
        <v>247</v>
      </c>
    </row>
    <row r="11" spans="1:1">
      <c r="A11" s="27" t="s">
        <v>248</v>
      </c>
    </row>
    <row r="12" spans="1:1">
      <c r="A12" s="27" t="s">
        <v>249</v>
      </c>
    </row>
    <row r="13" spans="1:1">
      <c r="A13" s="27" t="s">
        <v>250</v>
      </c>
    </row>
    <row r="14" spans="1:1">
      <c r="A14" s="27" t="s">
        <v>251</v>
      </c>
    </row>
    <row r="15" spans="1:1">
      <c r="A15" s="27" t="s">
        <v>252</v>
      </c>
    </row>
    <row r="16" spans="1:1">
      <c r="A16" s="27" t="s">
        <v>253</v>
      </c>
    </row>
    <row r="17" spans="1:1">
      <c r="A17" s="28" t="s">
        <v>254</v>
      </c>
    </row>
    <row r="18" spans="1:1">
      <c r="A18" s="28" t="s">
        <v>255</v>
      </c>
    </row>
    <row r="19" spans="1:1">
      <c r="A19" s="27" t="s">
        <v>256</v>
      </c>
    </row>
    <row r="20" spans="1:1">
      <c r="A20" s="27" t="s">
        <v>257</v>
      </c>
    </row>
    <row r="21" spans="1:1">
      <c r="A21" s="27" t="s">
        <v>258</v>
      </c>
    </row>
    <row r="22" spans="1:1">
      <c r="A22" s="27" t="s">
        <v>259</v>
      </c>
    </row>
    <row r="23" spans="1:1">
      <c r="A23" s="27" t="s">
        <v>260</v>
      </c>
    </row>
    <row r="24" spans="1:1">
      <c r="A24" s="27" t="s">
        <v>261</v>
      </c>
    </row>
    <row r="25" spans="1:1">
      <c r="A25" s="27" t="s">
        <v>262</v>
      </c>
    </row>
    <row r="26" spans="1:1">
      <c r="A26" s="27" t="s">
        <v>263</v>
      </c>
    </row>
    <row r="27" spans="1:1">
      <c r="A27" s="27" t="s">
        <v>264</v>
      </c>
    </row>
    <row r="28" spans="1:1">
      <c r="A28" s="27" t="s">
        <v>265</v>
      </c>
    </row>
    <row r="29" spans="1:1">
      <c r="A29" s="27" t="s">
        <v>266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0D9BB-0716-437A-A64D-EE3106669AE6}">
  <dimension ref="A1:M60"/>
  <sheetViews>
    <sheetView workbookViewId="0">
      <selection sqref="A1:XFD1048576"/>
    </sheetView>
  </sheetViews>
  <sheetFormatPr defaultRowHeight="14.45"/>
  <cols>
    <col min="1" max="1" width="28.140625" bestFit="1" customWidth="1"/>
    <col min="2" max="2" width="18.42578125" bestFit="1" customWidth="1"/>
    <col min="3" max="4" width="18.42578125" customWidth="1"/>
    <col min="5" max="5" width="11.7109375" bestFit="1" customWidth="1"/>
    <col min="6" max="6" width="11.7109375" customWidth="1"/>
    <col min="7" max="7" width="11.5703125" bestFit="1" customWidth="1"/>
    <col min="8" max="8" width="11.5703125" customWidth="1"/>
  </cols>
  <sheetData>
    <row r="1" spans="1:13">
      <c r="A1" t="s">
        <v>143</v>
      </c>
      <c r="B1" s="1" t="s">
        <v>119</v>
      </c>
      <c r="C1" s="1" t="s">
        <v>144</v>
      </c>
      <c r="D1" s="1" t="s">
        <v>145</v>
      </c>
      <c r="E1" t="s">
        <v>145</v>
      </c>
      <c r="F1" s="1" t="s">
        <v>147</v>
      </c>
      <c r="G1" t="s">
        <v>267</v>
      </c>
      <c r="H1" s="1" t="s">
        <v>146</v>
      </c>
      <c r="I1" t="s">
        <v>146</v>
      </c>
      <c r="J1" s="1" t="s">
        <v>148</v>
      </c>
      <c r="K1" t="s">
        <v>268</v>
      </c>
      <c r="L1" t="s">
        <v>269</v>
      </c>
      <c r="M1" t="s">
        <v>149</v>
      </c>
    </row>
    <row r="2" spans="1:13">
      <c r="A2" t="s">
        <v>5</v>
      </c>
      <c r="B2">
        <v>2020</v>
      </c>
      <c r="C2" t="s">
        <v>270</v>
      </c>
      <c r="D2" t="str" cm="1">
        <f t="array" ref="D2:D21">_xlfn.IFS(E2:E21="yes*", "Yes", E2:E21="yyes**", "Yes", E2:E21="no", "No")</f>
        <v>Yes</v>
      </c>
      <c r="E2" t="s">
        <v>271</v>
      </c>
      <c r="F2" t="str" cm="1">
        <f t="array" ref="F2:F21">_xlfn.IFS(G2:G21="yes", "Yes", G2:G21="no", "No", G2:G21="maybe", "No")</f>
        <v>No</v>
      </c>
      <c r="G2" t="s">
        <v>270</v>
      </c>
      <c r="H2" t="str" cm="1">
        <f t="array" ref="H2:H21">_xlfn.IFS(I2:I21="yes*", "Yes", I2:I21="yyes*", "Yes", I2:I21="no", "No")</f>
        <v>Yes</v>
      </c>
      <c r="I2" t="s">
        <v>271</v>
      </c>
      <c r="J2" t="str" cm="1">
        <f t="array" ref="J2:J21">_xlfn.IFS(K2:K21="yes", "Yes", K2:K21="yes*", "Yes", K2:K21="no", "No")</f>
        <v>No</v>
      </c>
      <c r="K2" t="s">
        <v>270</v>
      </c>
      <c r="L2" t="s">
        <v>270</v>
      </c>
    </row>
    <row r="3" spans="1:13">
      <c r="A3" t="s">
        <v>8</v>
      </c>
      <c r="B3">
        <v>2020</v>
      </c>
      <c r="C3" t="s">
        <v>272</v>
      </c>
      <c r="D3" t="str">
        <v>No</v>
      </c>
      <c r="E3" t="s">
        <v>270</v>
      </c>
      <c r="F3" t="str">
        <v>Yes</v>
      </c>
      <c r="G3" t="s">
        <v>272</v>
      </c>
      <c r="H3" t="str">
        <v>Yes</v>
      </c>
      <c r="I3" t="s">
        <v>271</v>
      </c>
      <c r="J3" t="str">
        <v>No</v>
      </c>
      <c r="K3" t="s">
        <v>270</v>
      </c>
      <c r="L3" t="s">
        <v>272</v>
      </c>
      <c r="M3" t="s">
        <v>150</v>
      </c>
    </row>
    <row r="4" spans="1:13">
      <c r="A4" t="s">
        <v>151</v>
      </c>
      <c r="B4">
        <v>2021</v>
      </c>
      <c r="C4" t="s">
        <v>270</v>
      </c>
      <c r="D4" t="str">
        <v>Yes</v>
      </c>
      <c r="E4" t="s">
        <v>271</v>
      </c>
      <c r="F4" t="str">
        <v>No</v>
      </c>
      <c r="G4" t="s">
        <v>270</v>
      </c>
      <c r="H4" t="str">
        <v>Yes</v>
      </c>
      <c r="I4" t="s">
        <v>271</v>
      </c>
      <c r="J4" t="str">
        <v>No</v>
      </c>
      <c r="K4" t="s">
        <v>270</v>
      </c>
      <c r="L4" t="s">
        <v>270</v>
      </c>
    </row>
    <row r="5" spans="1:13">
      <c r="A5" t="s">
        <v>13</v>
      </c>
      <c r="B5">
        <v>2020</v>
      </c>
      <c r="C5" t="s">
        <v>273</v>
      </c>
      <c r="D5" t="str">
        <v>No</v>
      </c>
      <c r="E5" t="s">
        <v>270</v>
      </c>
      <c r="F5" t="str">
        <v>No</v>
      </c>
      <c r="G5" t="s">
        <v>270</v>
      </c>
      <c r="H5" t="e">
        <v>#N/A</v>
      </c>
      <c r="I5" t="s">
        <v>273</v>
      </c>
      <c r="J5" t="str">
        <v>No</v>
      </c>
      <c r="K5" t="s">
        <v>270</v>
      </c>
      <c r="L5" t="s">
        <v>270</v>
      </c>
    </row>
    <row r="6" spans="1:13">
      <c r="A6" t="s">
        <v>16</v>
      </c>
      <c r="B6">
        <v>2020</v>
      </c>
      <c r="C6" t="s">
        <v>270</v>
      </c>
      <c r="D6" t="str">
        <v>Yes</v>
      </c>
      <c r="E6" t="s">
        <v>271</v>
      </c>
      <c r="F6" t="str">
        <v>No</v>
      </c>
      <c r="G6" t="s">
        <v>270</v>
      </c>
      <c r="H6" t="str">
        <v>Yes</v>
      </c>
      <c r="I6" t="s">
        <v>274</v>
      </c>
      <c r="J6" t="str">
        <v>No</v>
      </c>
      <c r="K6" t="s">
        <v>270</v>
      </c>
      <c r="L6" t="s">
        <v>270</v>
      </c>
    </row>
    <row r="7" spans="1:13">
      <c r="A7" t="s">
        <v>18</v>
      </c>
      <c r="B7">
        <v>2021</v>
      </c>
      <c r="C7" t="s">
        <v>270</v>
      </c>
      <c r="D7" t="str">
        <v>Yes</v>
      </c>
      <c r="E7" t="s">
        <v>275</v>
      </c>
      <c r="F7" t="str">
        <v>Yes</v>
      </c>
      <c r="G7" t="s">
        <v>272</v>
      </c>
      <c r="H7" t="str">
        <v>No</v>
      </c>
      <c r="I7" t="s">
        <v>270</v>
      </c>
      <c r="J7" t="str">
        <v>No</v>
      </c>
      <c r="K7" t="s">
        <v>270</v>
      </c>
      <c r="L7" t="s">
        <v>270</v>
      </c>
      <c r="M7" t="s">
        <v>152</v>
      </c>
    </row>
    <row r="8" spans="1:13">
      <c r="A8" t="s">
        <v>20</v>
      </c>
      <c r="B8">
        <v>2021</v>
      </c>
      <c r="C8" t="s">
        <v>270</v>
      </c>
      <c r="D8" t="str">
        <v>No</v>
      </c>
      <c r="E8" t="s">
        <v>270</v>
      </c>
      <c r="F8" t="str">
        <v>No</v>
      </c>
      <c r="G8" t="s">
        <v>273</v>
      </c>
      <c r="H8" t="str">
        <v>No</v>
      </c>
      <c r="I8" t="s">
        <v>270</v>
      </c>
      <c r="J8" t="str">
        <v>No</v>
      </c>
      <c r="K8" t="s">
        <v>270</v>
      </c>
      <c r="L8" t="s">
        <v>276</v>
      </c>
      <c r="M8" t="s">
        <v>153</v>
      </c>
    </row>
    <row r="9" spans="1:13">
      <c r="A9" t="s">
        <v>22</v>
      </c>
      <c r="B9">
        <v>2021</v>
      </c>
      <c r="C9" t="s">
        <v>270</v>
      </c>
      <c r="D9" t="str">
        <v>No</v>
      </c>
      <c r="E9" t="s">
        <v>270</v>
      </c>
      <c r="F9" t="str">
        <v>No</v>
      </c>
      <c r="G9" t="s">
        <v>270</v>
      </c>
      <c r="H9" t="str">
        <v>No</v>
      </c>
      <c r="I9" t="s">
        <v>270</v>
      </c>
      <c r="J9" t="str">
        <v>No</v>
      </c>
      <c r="K9" t="s">
        <v>270</v>
      </c>
      <c r="L9" t="s">
        <v>271</v>
      </c>
      <c r="M9" t="s">
        <v>154</v>
      </c>
    </row>
    <row r="10" spans="1:13">
      <c r="A10" t="s">
        <v>24</v>
      </c>
      <c r="B10">
        <v>2021</v>
      </c>
      <c r="C10" t="s">
        <v>270</v>
      </c>
      <c r="D10" t="str">
        <v>Yes</v>
      </c>
      <c r="E10" t="s">
        <v>271</v>
      </c>
      <c r="F10" t="str">
        <v>No</v>
      </c>
      <c r="G10" t="s">
        <v>273</v>
      </c>
      <c r="H10" t="str">
        <v>No</v>
      </c>
      <c r="I10" t="s">
        <v>270</v>
      </c>
      <c r="J10" t="str">
        <v>Yes</v>
      </c>
      <c r="K10" t="s">
        <v>272</v>
      </c>
      <c r="L10" t="s">
        <v>271</v>
      </c>
      <c r="M10" t="s">
        <v>155</v>
      </c>
    </row>
    <row r="11" spans="1:13">
      <c r="A11" t="s">
        <v>26</v>
      </c>
      <c r="B11">
        <v>2020</v>
      </c>
      <c r="C11" t="s">
        <v>270</v>
      </c>
      <c r="D11" t="str">
        <v>No</v>
      </c>
      <c r="E11" t="s">
        <v>270</v>
      </c>
      <c r="F11" t="str">
        <v>No</v>
      </c>
      <c r="G11" t="s">
        <v>270</v>
      </c>
      <c r="H11" t="str">
        <v>Yes</v>
      </c>
      <c r="I11" t="s">
        <v>271</v>
      </c>
      <c r="J11" t="str">
        <v>No</v>
      </c>
      <c r="K11" t="s">
        <v>270</v>
      </c>
      <c r="L11" t="s">
        <v>271</v>
      </c>
      <c r="M11" t="s">
        <v>154</v>
      </c>
    </row>
    <row r="12" spans="1:13">
      <c r="A12" t="s">
        <v>28</v>
      </c>
      <c r="B12">
        <v>2021</v>
      </c>
      <c r="C12" t="s">
        <v>270</v>
      </c>
      <c r="D12" t="str">
        <v>Yes</v>
      </c>
      <c r="E12" t="s">
        <v>271</v>
      </c>
      <c r="F12" t="str">
        <v>No</v>
      </c>
      <c r="G12" t="s">
        <v>270</v>
      </c>
      <c r="H12" t="str">
        <v>Yes</v>
      </c>
      <c r="I12" t="s">
        <v>271</v>
      </c>
      <c r="J12" t="str">
        <v>No</v>
      </c>
      <c r="K12" t="s">
        <v>270</v>
      </c>
      <c r="L12" t="s">
        <v>271</v>
      </c>
    </row>
    <row r="13" spans="1:13">
      <c r="A13" t="s">
        <v>30</v>
      </c>
      <c r="B13">
        <v>2020</v>
      </c>
      <c r="C13" t="s">
        <v>270</v>
      </c>
      <c r="D13" t="str">
        <v>Yes</v>
      </c>
      <c r="E13" t="s">
        <v>271</v>
      </c>
      <c r="F13" t="str">
        <v>No</v>
      </c>
      <c r="G13" t="s">
        <v>270</v>
      </c>
      <c r="H13" t="str">
        <v>Yes</v>
      </c>
      <c r="I13" t="s">
        <v>271</v>
      </c>
      <c r="J13" t="str">
        <v>No</v>
      </c>
      <c r="K13" t="s">
        <v>270</v>
      </c>
      <c r="L13" t="s">
        <v>270</v>
      </c>
    </row>
    <row r="14" spans="1:13">
      <c r="A14" t="s">
        <v>32</v>
      </c>
      <c r="B14">
        <v>2021</v>
      </c>
      <c r="C14" t="s">
        <v>270</v>
      </c>
      <c r="D14" t="str">
        <v>Yes</v>
      </c>
      <c r="E14" t="s">
        <v>271</v>
      </c>
      <c r="F14" t="str">
        <v>No</v>
      </c>
      <c r="G14" t="s">
        <v>270</v>
      </c>
      <c r="H14" t="str">
        <v>Yes</v>
      </c>
      <c r="I14" t="s">
        <v>271</v>
      </c>
      <c r="J14" t="str">
        <v>Yes</v>
      </c>
      <c r="K14" t="s">
        <v>271</v>
      </c>
      <c r="L14" t="s">
        <v>271</v>
      </c>
      <c r="M14" t="s">
        <v>156</v>
      </c>
    </row>
    <row r="15" spans="1:13">
      <c r="A15" t="s">
        <v>34</v>
      </c>
      <c r="B15">
        <v>2020</v>
      </c>
      <c r="C15" t="s">
        <v>272</v>
      </c>
      <c r="D15" t="str">
        <v>Yes</v>
      </c>
      <c r="E15" t="s">
        <v>271</v>
      </c>
      <c r="F15" t="str">
        <v>Yes</v>
      </c>
      <c r="G15" t="s">
        <v>272</v>
      </c>
      <c r="H15" t="str">
        <v>Yes</v>
      </c>
      <c r="I15" t="s">
        <v>271</v>
      </c>
      <c r="J15" t="str">
        <v>No</v>
      </c>
      <c r="K15" t="s">
        <v>270</v>
      </c>
      <c r="L15" t="s">
        <v>271</v>
      </c>
      <c r="M15" t="s">
        <v>157</v>
      </c>
    </row>
    <row r="16" spans="1:13">
      <c r="A16" t="s">
        <v>37</v>
      </c>
      <c r="B16">
        <v>2021</v>
      </c>
      <c r="C16" t="s">
        <v>270</v>
      </c>
      <c r="D16" t="str">
        <v>No</v>
      </c>
      <c r="E16" t="s">
        <v>270</v>
      </c>
      <c r="F16" t="str">
        <v>No</v>
      </c>
      <c r="G16" t="s">
        <v>270</v>
      </c>
      <c r="H16" t="str">
        <v>No</v>
      </c>
      <c r="I16" t="s">
        <v>270</v>
      </c>
      <c r="J16" t="str">
        <v>No</v>
      </c>
      <c r="K16" t="s">
        <v>270</v>
      </c>
      <c r="L16" t="s">
        <v>270</v>
      </c>
    </row>
    <row r="17" spans="1:13">
      <c r="A17" t="s">
        <v>39</v>
      </c>
      <c r="B17">
        <v>2020</v>
      </c>
      <c r="C17" t="s">
        <v>270</v>
      </c>
      <c r="D17" t="str">
        <v>No</v>
      </c>
      <c r="E17" t="s">
        <v>270</v>
      </c>
      <c r="F17" t="str">
        <v>Yes</v>
      </c>
      <c r="G17" t="s">
        <v>272</v>
      </c>
      <c r="H17" t="str">
        <v>No</v>
      </c>
      <c r="I17" t="s">
        <v>270</v>
      </c>
      <c r="J17" t="str">
        <v>No</v>
      </c>
      <c r="K17" t="s">
        <v>270</v>
      </c>
      <c r="L17" t="s">
        <v>270</v>
      </c>
      <c r="M17" t="s">
        <v>158</v>
      </c>
    </row>
    <row r="18" spans="1:13">
      <c r="A18" t="s">
        <v>41</v>
      </c>
      <c r="B18">
        <v>2020</v>
      </c>
      <c r="C18" t="s">
        <v>272</v>
      </c>
      <c r="D18" t="str">
        <v>Yes</v>
      </c>
      <c r="E18" t="s">
        <v>275</v>
      </c>
      <c r="F18" t="str">
        <v>No</v>
      </c>
      <c r="G18" t="s">
        <v>270</v>
      </c>
      <c r="H18" t="str">
        <v>Yes</v>
      </c>
      <c r="I18" t="s">
        <v>274</v>
      </c>
      <c r="J18" t="str">
        <v>No</v>
      </c>
      <c r="K18" t="s">
        <v>270</v>
      </c>
      <c r="L18" t="s">
        <v>277</v>
      </c>
      <c r="M18" t="s">
        <v>154</v>
      </c>
    </row>
    <row r="19" spans="1:13">
      <c r="A19" t="s">
        <v>43</v>
      </c>
      <c r="B19">
        <v>2021</v>
      </c>
      <c r="C19" t="s">
        <v>272</v>
      </c>
      <c r="D19" t="str">
        <v>No</v>
      </c>
      <c r="E19" t="s">
        <v>270</v>
      </c>
      <c r="F19" t="str">
        <v>No</v>
      </c>
      <c r="G19" t="s">
        <v>270</v>
      </c>
      <c r="H19" t="str">
        <v>No</v>
      </c>
      <c r="I19" t="s">
        <v>270</v>
      </c>
      <c r="J19" t="str">
        <v>No</v>
      </c>
      <c r="K19" t="s">
        <v>270</v>
      </c>
      <c r="L19" t="s">
        <v>270</v>
      </c>
    </row>
    <row r="20" spans="1:13">
      <c r="A20" t="s">
        <v>45</v>
      </c>
      <c r="B20">
        <v>2021</v>
      </c>
      <c r="C20" t="s">
        <v>270</v>
      </c>
      <c r="D20" t="str">
        <v>No</v>
      </c>
      <c r="E20" t="s">
        <v>270</v>
      </c>
      <c r="F20" t="str">
        <v>Yes</v>
      </c>
      <c r="G20" t="s">
        <v>272</v>
      </c>
      <c r="H20" t="str">
        <v>No</v>
      </c>
      <c r="I20" t="s">
        <v>270</v>
      </c>
      <c r="J20" t="str">
        <v>No</v>
      </c>
      <c r="K20" t="s">
        <v>270</v>
      </c>
      <c r="L20" t="s">
        <v>277</v>
      </c>
      <c r="M20" t="s">
        <v>158</v>
      </c>
    </row>
    <row r="21" spans="1:13">
      <c r="A21" t="s">
        <v>47</v>
      </c>
      <c r="B21">
        <v>2021</v>
      </c>
      <c r="C21" t="s">
        <v>270</v>
      </c>
      <c r="D21" t="str">
        <v>Yes</v>
      </c>
      <c r="E21" t="s">
        <v>271</v>
      </c>
      <c r="F21" t="str">
        <v>No</v>
      </c>
      <c r="G21" t="s">
        <v>270</v>
      </c>
      <c r="H21" t="str">
        <v>Yes</v>
      </c>
      <c r="I21" t="s">
        <v>271</v>
      </c>
      <c r="J21" t="str">
        <v>No</v>
      </c>
      <c r="K21" t="s">
        <v>270</v>
      </c>
      <c r="L21" t="s">
        <v>271</v>
      </c>
      <c r="M21" t="s">
        <v>154</v>
      </c>
    </row>
    <row r="22" spans="1:13">
      <c r="A22" t="s">
        <v>49</v>
      </c>
      <c r="B22">
        <v>2022</v>
      </c>
      <c r="C22" t="str" cm="1">
        <f t="array" ref="C22:C60">IF(E22:E60=2, "yes", "no")</f>
        <v>yes</v>
      </c>
      <c r="D22" t="str" cm="1">
        <f t="array" ref="D22:D60">IF(E22:E60=1, "yes", "no")</f>
        <v>no</v>
      </c>
      <c r="E22">
        <v>2</v>
      </c>
      <c r="F22" t="str" cm="1">
        <f t="array" ref="F22:F60">IF(G22:G60=2, "Yes", "No")</f>
        <v>No</v>
      </c>
      <c r="G22">
        <v>1</v>
      </c>
      <c r="H22" t="str" cm="1">
        <f t="array" ref="H22:H60">IF(G22:G60=1, "Yes", "No")</f>
        <v>Yes</v>
      </c>
      <c r="J22" t="str" cm="1">
        <f t="array" ref="J22:J60">IF(K22:K60=2, "Yes", "No")</f>
        <v>Yes</v>
      </c>
      <c r="K22">
        <v>2</v>
      </c>
    </row>
    <row r="23" spans="1:13">
      <c r="A23" t="s">
        <v>51</v>
      </c>
      <c r="B23">
        <v>2022</v>
      </c>
      <c r="C23" t="str">
        <v>yes</v>
      </c>
      <c r="D23" t="str">
        <v>no</v>
      </c>
      <c r="E23">
        <v>2</v>
      </c>
      <c r="F23" t="str">
        <v>No</v>
      </c>
      <c r="G23">
        <v>0</v>
      </c>
      <c r="H23" t="str">
        <v>No</v>
      </c>
      <c r="J23" t="str">
        <v>No</v>
      </c>
      <c r="K23">
        <v>0</v>
      </c>
    </row>
    <row r="24" spans="1:13">
      <c r="A24" t="s">
        <v>53</v>
      </c>
      <c r="B24">
        <v>2022</v>
      </c>
      <c r="C24" t="str">
        <v>no</v>
      </c>
      <c r="D24" t="str">
        <v>no</v>
      </c>
      <c r="E24">
        <v>0</v>
      </c>
      <c r="F24" t="str">
        <v>Yes</v>
      </c>
      <c r="G24">
        <v>2</v>
      </c>
      <c r="H24" t="str">
        <v>No</v>
      </c>
      <c r="J24" t="str">
        <v>No</v>
      </c>
      <c r="K24">
        <v>0</v>
      </c>
      <c r="M24" t="s">
        <v>159</v>
      </c>
    </row>
    <row r="25" spans="1:13">
      <c r="A25" t="s">
        <v>55</v>
      </c>
      <c r="B25">
        <v>2022</v>
      </c>
      <c r="C25" t="str">
        <v>yes</v>
      </c>
      <c r="D25" t="str">
        <v>no</v>
      </c>
      <c r="E25">
        <v>2</v>
      </c>
      <c r="F25" t="str">
        <v>No</v>
      </c>
      <c r="G25">
        <v>0</v>
      </c>
      <c r="H25" t="str">
        <v>No</v>
      </c>
      <c r="J25" t="str">
        <v>No</v>
      </c>
      <c r="K25">
        <v>1</v>
      </c>
    </row>
    <row r="26" spans="1:13">
      <c r="A26" t="s">
        <v>57</v>
      </c>
      <c r="B26">
        <v>2022</v>
      </c>
      <c r="C26" t="str">
        <v>no</v>
      </c>
      <c r="D26" t="str">
        <v>yes</v>
      </c>
      <c r="E26">
        <v>1</v>
      </c>
      <c r="F26" t="str">
        <v>No</v>
      </c>
      <c r="G26">
        <v>0</v>
      </c>
      <c r="H26" t="str">
        <v>No</v>
      </c>
      <c r="J26" t="str">
        <v>No</v>
      </c>
      <c r="K26">
        <v>1</v>
      </c>
    </row>
    <row r="27" spans="1:13">
      <c r="A27" t="s">
        <v>278</v>
      </c>
      <c r="B27">
        <v>2022</v>
      </c>
      <c r="C27" t="str">
        <v>no</v>
      </c>
      <c r="D27" t="str">
        <v>no</v>
      </c>
      <c r="F27" t="str">
        <v>No</v>
      </c>
      <c r="H27" t="str">
        <v>No</v>
      </c>
      <c r="J27" t="str">
        <v>No</v>
      </c>
      <c r="M27" t="s">
        <v>279</v>
      </c>
    </row>
    <row r="28" spans="1:13">
      <c r="A28" t="s">
        <v>59</v>
      </c>
      <c r="B28">
        <v>2022</v>
      </c>
      <c r="C28" t="str">
        <v>yes</v>
      </c>
      <c r="D28" t="str">
        <v>no</v>
      </c>
      <c r="E28">
        <v>2</v>
      </c>
      <c r="F28" t="str">
        <v>Yes</v>
      </c>
      <c r="G28">
        <v>2</v>
      </c>
      <c r="H28" t="str">
        <v>No</v>
      </c>
      <c r="J28" t="str">
        <v>Yes</v>
      </c>
      <c r="K28">
        <v>2</v>
      </c>
      <c r="M28" t="s">
        <v>160</v>
      </c>
    </row>
    <row r="29" spans="1:13">
      <c r="A29" t="s">
        <v>61</v>
      </c>
      <c r="B29">
        <v>2022</v>
      </c>
      <c r="C29" t="str">
        <v>no</v>
      </c>
      <c r="D29" t="str">
        <v>yes</v>
      </c>
      <c r="E29">
        <v>1</v>
      </c>
      <c r="F29" t="str">
        <v>No</v>
      </c>
      <c r="G29">
        <v>1</v>
      </c>
      <c r="H29" t="str">
        <v>Yes</v>
      </c>
      <c r="J29" t="str">
        <v>No</v>
      </c>
      <c r="K29">
        <v>1</v>
      </c>
    </row>
    <row r="30" spans="1:13">
      <c r="A30" t="s">
        <v>63</v>
      </c>
      <c r="B30">
        <v>2022</v>
      </c>
      <c r="C30" t="str">
        <v>yes</v>
      </c>
      <c r="D30" t="str">
        <v>no</v>
      </c>
      <c r="E30">
        <v>2</v>
      </c>
      <c r="F30" t="str">
        <v>Yes</v>
      </c>
      <c r="G30">
        <v>2</v>
      </c>
      <c r="H30" t="str">
        <v>No</v>
      </c>
      <c r="J30" t="str">
        <v>No</v>
      </c>
      <c r="K30">
        <v>0</v>
      </c>
      <c r="M30" t="s">
        <v>161</v>
      </c>
    </row>
    <row r="31" spans="1:13">
      <c r="A31" t="s">
        <v>280</v>
      </c>
      <c r="B31">
        <v>2022</v>
      </c>
      <c r="C31" t="str">
        <v>no</v>
      </c>
      <c r="D31" t="str">
        <v>no</v>
      </c>
      <c r="F31" t="str">
        <v>No</v>
      </c>
      <c r="H31" t="str">
        <v>No</v>
      </c>
      <c r="J31" t="str">
        <v>No</v>
      </c>
      <c r="M31" t="s">
        <v>281</v>
      </c>
    </row>
    <row r="32" spans="1:13">
      <c r="A32" t="s">
        <v>65</v>
      </c>
      <c r="B32">
        <v>2022</v>
      </c>
      <c r="C32" t="str">
        <v>no</v>
      </c>
      <c r="D32" t="str">
        <v>yes</v>
      </c>
      <c r="E32">
        <v>1</v>
      </c>
      <c r="F32" t="str">
        <v>No</v>
      </c>
      <c r="G32">
        <v>0</v>
      </c>
      <c r="H32" t="str">
        <v>No</v>
      </c>
      <c r="J32" t="str">
        <v>No</v>
      </c>
      <c r="K32">
        <v>1</v>
      </c>
    </row>
    <row r="33" spans="1:13">
      <c r="A33" t="s">
        <v>67</v>
      </c>
      <c r="B33">
        <v>2022</v>
      </c>
      <c r="C33" t="str">
        <v>no</v>
      </c>
      <c r="D33" t="str">
        <v>no</v>
      </c>
      <c r="E33">
        <v>0</v>
      </c>
      <c r="F33" t="str">
        <v>No</v>
      </c>
      <c r="G33">
        <v>0</v>
      </c>
      <c r="H33" t="str">
        <v>No</v>
      </c>
      <c r="J33" t="str">
        <v>No</v>
      </c>
      <c r="K33">
        <v>0</v>
      </c>
    </row>
    <row r="34" spans="1:13">
      <c r="A34" t="s">
        <v>282</v>
      </c>
      <c r="B34">
        <v>2022</v>
      </c>
      <c r="C34" t="str">
        <v>no</v>
      </c>
      <c r="D34" t="str">
        <v>yes</v>
      </c>
      <c r="E34">
        <v>1</v>
      </c>
      <c r="F34" t="str">
        <v>No</v>
      </c>
      <c r="G34">
        <v>0</v>
      </c>
      <c r="H34" t="str">
        <v>No</v>
      </c>
      <c r="J34" t="str">
        <v>No</v>
      </c>
      <c r="K34">
        <v>1</v>
      </c>
    </row>
    <row r="35" spans="1:13">
      <c r="A35" t="s">
        <v>71</v>
      </c>
      <c r="B35">
        <v>2022</v>
      </c>
      <c r="C35" t="str">
        <v>yes</v>
      </c>
      <c r="D35" t="str">
        <v>no</v>
      </c>
      <c r="E35">
        <v>2</v>
      </c>
      <c r="F35" t="str">
        <v>No</v>
      </c>
      <c r="G35">
        <v>0</v>
      </c>
      <c r="H35" t="str">
        <v>No</v>
      </c>
      <c r="J35" t="str">
        <v>No</v>
      </c>
      <c r="K35">
        <v>0</v>
      </c>
    </row>
    <row r="36" spans="1:13">
      <c r="A36" t="s">
        <v>73</v>
      </c>
      <c r="B36">
        <v>2022</v>
      </c>
      <c r="C36" t="str">
        <v>no</v>
      </c>
      <c r="D36" t="str">
        <v>yes</v>
      </c>
      <c r="E36">
        <v>1</v>
      </c>
      <c r="F36" t="str">
        <v>No</v>
      </c>
      <c r="G36">
        <v>0</v>
      </c>
      <c r="H36" t="str">
        <v>No</v>
      </c>
      <c r="J36" t="str">
        <v>No</v>
      </c>
      <c r="K36">
        <v>1</v>
      </c>
    </row>
    <row r="37" spans="1:13">
      <c r="A37" t="s">
        <v>75</v>
      </c>
      <c r="B37">
        <v>2022</v>
      </c>
      <c r="C37" t="str">
        <v>yes</v>
      </c>
      <c r="D37" t="str">
        <v>no</v>
      </c>
      <c r="E37">
        <v>2</v>
      </c>
      <c r="F37" t="str">
        <v>No</v>
      </c>
      <c r="G37">
        <v>1</v>
      </c>
      <c r="H37" t="str">
        <v>Yes</v>
      </c>
      <c r="J37" t="str">
        <v>No</v>
      </c>
      <c r="K37">
        <v>1</v>
      </c>
    </row>
    <row r="38" spans="1:13">
      <c r="A38" t="s">
        <v>283</v>
      </c>
      <c r="B38">
        <v>2022</v>
      </c>
      <c r="C38" t="str">
        <v>no</v>
      </c>
      <c r="D38" t="str">
        <v>no</v>
      </c>
      <c r="F38" t="str">
        <v>No</v>
      </c>
      <c r="H38" t="str">
        <v>No</v>
      </c>
      <c r="J38" t="str">
        <v>No</v>
      </c>
      <c r="M38" t="s">
        <v>284</v>
      </c>
    </row>
    <row r="39" spans="1:13">
      <c r="A39" t="s">
        <v>77</v>
      </c>
      <c r="B39">
        <v>2022</v>
      </c>
      <c r="C39" t="str">
        <v>yes</v>
      </c>
      <c r="D39" t="str">
        <v>no</v>
      </c>
      <c r="E39">
        <v>2</v>
      </c>
      <c r="F39" t="str">
        <v>Yes</v>
      </c>
      <c r="G39">
        <v>2</v>
      </c>
      <c r="H39" t="str">
        <v>No</v>
      </c>
      <c r="J39" t="str">
        <v>No</v>
      </c>
      <c r="K39">
        <v>1</v>
      </c>
      <c r="M39" t="s">
        <v>163</v>
      </c>
    </row>
    <row r="40" spans="1:13">
      <c r="A40" t="s">
        <v>79</v>
      </c>
      <c r="B40">
        <v>2022</v>
      </c>
      <c r="C40" t="str">
        <v>yes</v>
      </c>
      <c r="D40" t="str">
        <v>no</v>
      </c>
      <c r="E40">
        <v>2</v>
      </c>
      <c r="F40" t="str">
        <v>No</v>
      </c>
      <c r="G40">
        <v>0</v>
      </c>
      <c r="H40" t="str">
        <v>No</v>
      </c>
      <c r="J40" t="str">
        <v>No</v>
      </c>
      <c r="K40">
        <v>1</v>
      </c>
    </row>
    <row r="41" spans="1:13">
      <c r="A41" t="s">
        <v>285</v>
      </c>
      <c r="B41">
        <v>2022</v>
      </c>
      <c r="C41" t="str">
        <v>no</v>
      </c>
      <c r="D41" t="str">
        <v>no</v>
      </c>
      <c r="F41" t="str">
        <v>No</v>
      </c>
      <c r="H41" t="str">
        <v>No</v>
      </c>
      <c r="J41" t="str">
        <v>No</v>
      </c>
      <c r="M41" t="s">
        <v>286</v>
      </c>
    </row>
    <row r="42" spans="1:13">
      <c r="A42" t="s">
        <v>287</v>
      </c>
      <c r="B42">
        <v>2022</v>
      </c>
      <c r="C42" t="str">
        <v>no</v>
      </c>
      <c r="D42" t="str">
        <v>no</v>
      </c>
      <c r="F42" t="str">
        <v>No</v>
      </c>
      <c r="H42" t="str">
        <v>No</v>
      </c>
      <c r="J42" t="str">
        <v>No</v>
      </c>
      <c r="M42" t="s">
        <v>279</v>
      </c>
    </row>
    <row r="43" spans="1:13">
      <c r="A43" t="s">
        <v>81</v>
      </c>
      <c r="B43">
        <v>2022</v>
      </c>
      <c r="C43" t="str">
        <v>no</v>
      </c>
      <c r="D43" t="str">
        <v>no</v>
      </c>
      <c r="E43">
        <v>0</v>
      </c>
      <c r="F43" t="str">
        <v>Yes</v>
      </c>
      <c r="G43">
        <v>2</v>
      </c>
      <c r="H43" t="str">
        <v>No</v>
      </c>
      <c r="J43" t="str">
        <v>Yes</v>
      </c>
      <c r="K43">
        <v>2</v>
      </c>
      <c r="M43" t="s">
        <v>163</v>
      </c>
    </row>
    <row r="44" spans="1:13">
      <c r="A44" t="s">
        <v>229</v>
      </c>
      <c r="B44">
        <v>2022</v>
      </c>
      <c r="C44" t="str">
        <v>yes</v>
      </c>
      <c r="D44" t="str">
        <v>no</v>
      </c>
      <c r="E44">
        <v>2</v>
      </c>
      <c r="F44" t="str">
        <v>No</v>
      </c>
      <c r="G44">
        <v>0</v>
      </c>
      <c r="H44" t="str">
        <v>No</v>
      </c>
      <c r="J44" t="str">
        <v>No</v>
      </c>
      <c r="K44">
        <v>1</v>
      </c>
    </row>
    <row r="45" spans="1:13">
      <c r="A45" t="s">
        <v>85</v>
      </c>
      <c r="B45">
        <v>2022</v>
      </c>
      <c r="C45" t="str">
        <v>no</v>
      </c>
      <c r="D45" t="str">
        <v>yes</v>
      </c>
      <c r="E45">
        <v>1</v>
      </c>
      <c r="F45" t="str">
        <v>No</v>
      </c>
      <c r="G45">
        <v>0</v>
      </c>
      <c r="H45" t="str">
        <v>No</v>
      </c>
      <c r="J45" t="str">
        <v>No</v>
      </c>
      <c r="K45">
        <v>1</v>
      </c>
    </row>
    <row r="46" spans="1:13">
      <c r="A46" t="s">
        <v>87</v>
      </c>
      <c r="B46">
        <v>2022</v>
      </c>
      <c r="C46" t="str">
        <v>yes</v>
      </c>
      <c r="D46" t="str">
        <v>no</v>
      </c>
      <c r="E46">
        <v>2</v>
      </c>
      <c r="F46" t="str">
        <v>No</v>
      </c>
      <c r="G46">
        <v>0</v>
      </c>
      <c r="H46" t="str">
        <v>No</v>
      </c>
      <c r="J46" t="str">
        <v>No</v>
      </c>
      <c r="K46">
        <v>0</v>
      </c>
    </row>
    <row r="47" spans="1:13">
      <c r="A47" t="s">
        <v>89</v>
      </c>
      <c r="B47">
        <v>2022</v>
      </c>
      <c r="C47" t="str">
        <v>yes</v>
      </c>
      <c r="D47" t="str">
        <v>no</v>
      </c>
      <c r="E47">
        <v>2</v>
      </c>
      <c r="F47" t="str">
        <v>No</v>
      </c>
      <c r="G47">
        <v>0</v>
      </c>
      <c r="H47" t="str">
        <v>No</v>
      </c>
      <c r="J47" t="str">
        <v>No</v>
      </c>
      <c r="K47">
        <v>1</v>
      </c>
    </row>
    <row r="48" spans="1:13">
      <c r="A48" t="s">
        <v>91</v>
      </c>
      <c r="B48">
        <v>2022</v>
      </c>
      <c r="C48" t="str">
        <v>yes</v>
      </c>
      <c r="D48" t="str">
        <v>no</v>
      </c>
      <c r="E48">
        <v>2</v>
      </c>
      <c r="F48" t="str">
        <v>No</v>
      </c>
      <c r="G48">
        <v>0</v>
      </c>
      <c r="H48" t="str">
        <v>No</v>
      </c>
      <c r="J48" t="str">
        <v>No</v>
      </c>
      <c r="K48">
        <v>1</v>
      </c>
    </row>
    <row r="49" spans="1:13">
      <c r="A49" t="s">
        <v>93</v>
      </c>
      <c r="B49">
        <v>2022</v>
      </c>
      <c r="C49" t="str">
        <v>yes</v>
      </c>
      <c r="D49" t="str">
        <v>no</v>
      </c>
      <c r="E49">
        <v>2</v>
      </c>
      <c r="F49" t="str">
        <v>Yes</v>
      </c>
      <c r="G49">
        <v>2</v>
      </c>
      <c r="H49" t="str">
        <v>No</v>
      </c>
      <c r="J49" t="str">
        <v>Yes</v>
      </c>
      <c r="K49">
        <v>2</v>
      </c>
      <c r="M49" t="s">
        <v>288</v>
      </c>
    </row>
    <row r="50" spans="1:13">
      <c r="A50" t="s">
        <v>95</v>
      </c>
      <c r="B50">
        <v>2022</v>
      </c>
      <c r="C50" t="str">
        <v>yes</v>
      </c>
      <c r="D50" t="str">
        <v>no</v>
      </c>
      <c r="E50">
        <v>2</v>
      </c>
      <c r="F50" t="str">
        <v>No</v>
      </c>
      <c r="G50">
        <v>0</v>
      </c>
      <c r="H50" t="str">
        <v>No</v>
      </c>
      <c r="J50" t="str">
        <v>No</v>
      </c>
      <c r="K50">
        <v>1</v>
      </c>
    </row>
    <row r="51" spans="1:13">
      <c r="A51" t="s">
        <v>97</v>
      </c>
      <c r="B51">
        <v>2022</v>
      </c>
      <c r="C51" t="str">
        <v>yes</v>
      </c>
      <c r="D51" t="str">
        <v>no</v>
      </c>
      <c r="E51">
        <v>2</v>
      </c>
      <c r="F51" t="str">
        <v>No</v>
      </c>
      <c r="G51">
        <v>0</v>
      </c>
      <c r="H51" t="str">
        <v>No</v>
      </c>
      <c r="J51" t="str">
        <v>Yes</v>
      </c>
      <c r="K51">
        <v>2</v>
      </c>
    </row>
    <row r="52" spans="1:13">
      <c r="A52" t="s">
        <v>99</v>
      </c>
      <c r="B52">
        <v>2022</v>
      </c>
      <c r="C52" t="str">
        <v>no</v>
      </c>
      <c r="D52" t="str">
        <v>no</v>
      </c>
      <c r="F52" t="str">
        <v>No</v>
      </c>
      <c r="H52" t="str">
        <v>No</v>
      </c>
      <c r="J52" t="str">
        <v>No</v>
      </c>
      <c r="M52" t="s">
        <v>165</v>
      </c>
    </row>
    <row r="53" spans="1:13">
      <c r="A53" t="s">
        <v>101</v>
      </c>
      <c r="B53">
        <v>2022</v>
      </c>
      <c r="C53" t="str">
        <v>yes</v>
      </c>
      <c r="D53" t="str">
        <v>no</v>
      </c>
      <c r="E53">
        <v>2</v>
      </c>
      <c r="F53" t="str">
        <v>No</v>
      </c>
      <c r="G53">
        <v>0</v>
      </c>
      <c r="H53" t="str">
        <v>No</v>
      </c>
      <c r="J53" t="str">
        <v>No</v>
      </c>
      <c r="K53">
        <v>1</v>
      </c>
    </row>
    <row r="54" spans="1:13">
      <c r="A54" t="s">
        <v>289</v>
      </c>
      <c r="B54">
        <v>2022</v>
      </c>
      <c r="C54" t="str">
        <v>no</v>
      </c>
      <c r="D54" t="str">
        <v>no</v>
      </c>
      <c r="F54" t="str">
        <v>No</v>
      </c>
      <c r="H54" t="str">
        <v>No</v>
      </c>
      <c r="J54" t="str">
        <v>No</v>
      </c>
      <c r="M54" t="s">
        <v>290</v>
      </c>
    </row>
    <row r="55" spans="1:13">
      <c r="A55" t="s">
        <v>103</v>
      </c>
      <c r="B55">
        <v>2022</v>
      </c>
      <c r="C55" t="str">
        <v>no</v>
      </c>
      <c r="D55" t="str">
        <v>no</v>
      </c>
      <c r="F55" t="str">
        <v>No</v>
      </c>
      <c r="H55" t="str">
        <v>No</v>
      </c>
      <c r="J55" t="str">
        <v>No</v>
      </c>
      <c r="M55" t="s">
        <v>165</v>
      </c>
    </row>
    <row r="56" spans="1:13">
      <c r="A56" t="s">
        <v>105</v>
      </c>
      <c r="B56">
        <v>2022</v>
      </c>
      <c r="C56" t="str">
        <v>yes</v>
      </c>
      <c r="D56" t="str">
        <v>no</v>
      </c>
      <c r="E56">
        <v>2</v>
      </c>
      <c r="F56" t="str">
        <v>No</v>
      </c>
      <c r="G56">
        <v>1</v>
      </c>
      <c r="H56" t="str">
        <v>Yes</v>
      </c>
      <c r="J56" t="str">
        <v>No</v>
      </c>
      <c r="K56">
        <v>1</v>
      </c>
    </row>
    <row r="57" spans="1:13">
      <c r="A57" t="s">
        <v>291</v>
      </c>
      <c r="B57">
        <v>2022</v>
      </c>
      <c r="C57" t="str">
        <v>no</v>
      </c>
      <c r="D57" t="str">
        <v>no</v>
      </c>
      <c r="F57" t="str">
        <v>No</v>
      </c>
      <c r="H57" t="str">
        <v>No</v>
      </c>
      <c r="J57" t="str">
        <v>No</v>
      </c>
      <c r="M57" t="s">
        <v>292</v>
      </c>
    </row>
    <row r="58" spans="1:13">
      <c r="A58" t="s">
        <v>107</v>
      </c>
      <c r="B58">
        <v>2022</v>
      </c>
      <c r="C58" t="str">
        <v>no</v>
      </c>
      <c r="D58" t="str">
        <v>yes</v>
      </c>
      <c r="E58">
        <v>1</v>
      </c>
      <c r="F58" t="str">
        <v>Yes</v>
      </c>
      <c r="G58">
        <v>2</v>
      </c>
      <c r="H58" t="str">
        <v>No</v>
      </c>
      <c r="J58" t="str">
        <v>No</v>
      </c>
      <c r="K58">
        <v>1</v>
      </c>
      <c r="M58" t="s">
        <v>166</v>
      </c>
    </row>
    <row r="59" spans="1:13">
      <c r="A59" t="s">
        <v>109</v>
      </c>
      <c r="B59">
        <v>2022</v>
      </c>
      <c r="C59" t="str">
        <v>yes</v>
      </c>
      <c r="D59" t="str">
        <v>no</v>
      </c>
      <c r="E59">
        <v>2</v>
      </c>
      <c r="F59" t="str">
        <v>Yes</v>
      </c>
      <c r="G59">
        <v>2</v>
      </c>
      <c r="H59" t="str">
        <v>No</v>
      </c>
      <c r="J59" t="str">
        <v>Yes</v>
      </c>
      <c r="K59">
        <v>2</v>
      </c>
      <c r="M59" t="s">
        <v>167</v>
      </c>
    </row>
    <row r="60" spans="1:13">
      <c r="A60" t="s">
        <v>111</v>
      </c>
      <c r="B60">
        <v>2022</v>
      </c>
      <c r="C60" t="str">
        <v>yes</v>
      </c>
      <c r="D60" t="str">
        <v>no</v>
      </c>
      <c r="E60">
        <v>2</v>
      </c>
      <c r="F60" t="str">
        <v>No</v>
      </c>
      <c r="G60">
        <v>0</v>
      </c>
      <c r="H60" t="str">
        <v>No</v>
      </c>
      <c r="J60" t="str">
        <v>No</v>
      </c>
      <c r="K60">
        <v>1</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cument" ma:contentTypeID="0x0101001DED445272DF284F808BDFBB2CA64123" ma:contentTypeVersion="20" ma:contentTypeDescription="Create a new document." ma:contentTypeScope="" ma:versionID="c1e559e7caad499e9ceec1e9a39bc97b">
  <xsd:schema xmlns:xsd="http://www.w3.org/2001/XMLSchema" xmlns:xs="http://www.w3.org/2001/XMLSchema" xmlns:p="http://schemas.microsoft.com/office/2006/metadata/properties" xmlns:ns2="e2e44068-2b2e-4257-955d-9c69670a221d" xmlns:ns3="795ef9a7-a58d-4918-878b-246f2f120187" xmlns:ns4="985ec44e-1bab-4c0b-9df0-6ba128686fc9" targetNamespace="http://schemas.microsoft.com/office/2006/metadata/properties" ma:root="true" ma:fieldsID="fd32a023f0316a7db888b63303047765" ns2:_="" ns3:_="" ns4:_="">
    <xsd:import namespace="e2e44068-2b2e-4257-955d-9c69670a221d"/>
    <xsd:import namespace="795ef9a7-a58d-4918-878b-246f2f120187"/>
    <xsd:import namespace="985ec44e-1bab-4c0b-9df0-6ba128686fc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4:TaxCatchAll" minOccurs="0"/>
                <xsd:element ref="ns2:MediaServiceObjectDetectorVersions" minOccurs="0"/>
                <xsd:element ref="ns2:FileDescription" minOccurs="0"/>
                <xsd:element ref="ns2:MediaLengthInSeconds"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2e44068-2b2e-4257-955d-9c69670a221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78175662-8596-484a-92c7-351d01561e22"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FileDescription" ma:index="23" nillable="true" ma:displayName="File Description" ma:description="Brief overview of the file" ma:format="Dropdown" ma:internalName="FileDescription">
      <xsd:simpleType>
        <xsd:restriction base="dms:Text">
          <xsd:maxLength value="255"/>
        </xsd:restriction>
      </xsd:simpleType>
    </xsd:element>
    <xsd:element name="MediaLengthInSeconds" ma:index="24" nillable="true" ma:displayName="MediaLengthInSeconds" ma:hidden="true" ma:internalName="MediaLengthInSeconds" ma:readOnly="true">
      <xsd:simpleType>
        <xsd:restriction base="dms:Unknown"/>
      </xsd:simpleType>
    </xsd:element>
    <xsd:element name="MediaServiceLocation" ma:index="25" nillable="true" ma:displayName="Location" ma:indexed="true" ma:internalName="MediaServiceLocation" ma:readOnly="true">
      <xsd:simpleType>
        <xsd:restriction base="dms:Text"/>
      </xsd:simpleType>
    </xsd:element>
    <xsd:element name="MediaServiceSearchProperties" ma:index="26"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95ef9a7-a58d-4918-878b-246f2f120187"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85ec44e-1bab-4c0b-9df0-6ba128686fc9"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9d317f46-cc11-4080-91a8-dbcc167e77cb}" ma:internalName="TaxCatchAll" ma:showField="CatchAllData" ma:web="795ef9a7-a58d-4918-878b-246f2f12018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TaxCatchAll xmlns="985ec44e-1bab-4c0b-9df0-6ba128686fc9" xsi:nil="true"/>
    <lcf76f155ced4ddcb4097134ff3c332f xmlns="e2e44068-2b2e-4257-955d-9c69670a221d">
      <Terms xmlns="http://schemas.microsoft.com/office/infopath/2007/PartnerControls"/>
    </lcf76f155ced4ddcb4097134ff3c332f>
    <FileDescription xmlns="e2e44068-2b2e-4257-955d-9c69670a221d" xsi:nil="true"/>
  </documentManagement>
</p:properties>
</file>

<file path=customXml/itemProps1.xml><?xml version="1.0" encoding="utf-8"?>
<ds:datastoreItem xmlns:ds="http://schemas.openxmlformats.org/officeDocument/2006/customXml" ds:itemID="{ACDDF6FA-6E47-4CCC-AA3E-17DC69D43A6E}"/>
</file>

<file path=customXml/itemProps2.xml><?xml version="1.0" encoding="utf-8"?>
<ds:datastoreItem xmlns:ds="http://schemas.openxmlformats.org/officeDocument/2006/customXml" ds:itemID="{44FD5875-8A47-458F-8D14-E239AA2C9EC1}"/>
</file>

<file path=customXml/itemProps3.xml><?xml version="1.0" encoding="utf-8"?>
<ds:datastoreItem xmlns:ds="http://schemas.openxmlformats.org/officeDocument/2006/customXml" ds:itemID="{4C1599AF-4A08-4FCD-8170-8C2F01A24C82}"/>
</file>

<file path=customXml/itemProps4.xml><?xml version="1.0" encoding="utf-8"?>
<ds:datastoreItem xmlns:ds="http://schemas.openxmlformats.org/officeDocument/2006/customXml" ds:itemID="{E2944E80-05DE-471B-A361-DF2F8C9CA76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Lydiah Gacheri Nturibi</dc:creator>
  <cp:keywords/>
  <dc:description/>
  <cp:lastModifiedBy>Lydiah Gacheri Nturibi</cp:lastModifiedBy>
  <cp:revision/>
  <dcterms:created xsi:type="dcterms:W3CDTF">2023-10-11T09:15:45Z</dcterms:created>
  <dcterms:modified xsi:type="dcterms:W3CDTF">2024-02-02T09:07:14Z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0x0101001DED445272DF284F808BDFBB2CA64123</vt:lpwstr>
  </property>
  <property fmtid="{D5CDD505-2E9C-101B-9397-08002B2CF9AE}" pid="3" name="MediaServiceImageTags">
    <vt:lpwstr/>
  </property>
</Properties>
</file>