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fc_minecolonies\"/>
    </mc:Choice>
  </mc:AlternateContent>
  <xr:revisionPtr revIDLastSave="0" documentId="13_ncr:1_{23FC5A85-8160-49D5-A76B-A7275DB637E7}" xr6:coauthVersionLast="47" xr6:coauthVersionMax="47" xr10:uidLastSave="{00000000-0000-0000-0000-000000000000}"/>
  <bookViews>
    <workbookView xWindow="-103" yWindow="-103" windowWidth="33120" windowHeight="18120" xr2:uid="{455E7F85-0C66-4DDF-AA5A-9B15B64D7949}"/>
  </bookViews>
  <sheets>
    <sheet name="Climate" sheetId="1" r:id="rId1"/>
  </sheets>
  <definedNames>
    <definedName name="solver_adj" localSheetId="0" hidden="1">Climate!$B$2,Climate!$C$2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Climate!$B$2</definedName>
    <definedName name="solver_lhs2" localSheetId="0" hidden="1">Climate!$B$2</definedName>
    <definedName name="solver_lhs3" localSheetId="0" hidden="1">Climate!$B$2</definedName>
    <definedName name="solver_lhs4" localSheetId="0" hidden="1">Climate!$C$2</definedName>
    <definedName name="solver_lhs5" localSheetId="0" hidden="1">Climate!$C$2</definedName>
    <definedName name="solver_lhs6" localSheetId="0" hidden="1">Climate!$C$2</definedName>
    <definedName name="solver_lhs7" localSheetId="0" hidden="1">Climate!$C$2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Climate!$I$2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4</definedName>
    <definedName name="solver_rel6" localSheetId="0" hidden="1">3</definedName>
    <definedName name="solver_rel7" localSheetId="0" hidden="1">3</definedName>
    <definedName name="solver_rhs1" localSheetId="0" hidden="1">500</definedName>
    <definedName name="solver_rhs2" localSheetId="0" hidden="1">"integer"</definedName>
    <definedName name="solver_rhs3" localSheetId="0" hidden="1">0</definedName>
    <definedName name="solver_rhs4" localSheetId="0" hidden="1">40</definedName>
    <definedName name="solver_rhs5" localSheetId="0" hidden="1">"integer"</definedName>
    <definedName name="solver_rhs6" localSheetId="0" hidden="1">-20</definedName>
    <definedName name="solver_rhs7" localSheetId="0" hidden="1">-18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8" i="1" l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H2" i="1" a="1"/>
  <c r="H2" i="1" s="1"/>
  <c r="K13" i="1"/>
  <c r="L13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G2" i="1" l="1"/>
  <c r="F2" i="1"/>
  <c r="E2" i="1"/>
  <c r="D2" i="1"/>
  <c r="I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<sst xmlns="http://schemas.openxmlformats.org/spreadsheetml/2006/main" count="260" uniqueCount="201">
  <si>
    <t>Tree Species</t>
  </si>
  <si>
    <t>Min Rainfall</t>
  </si>
  <si>
    <t>Max Rainfall</t>
  </si>
  <si>
    <t>Average Rainfall</t>
  </si>
  <si>
    <t>Min Temperature</t>
  </si>
  <si>
    <t>Max Temperature</t>
  </si>
  <si>
    <t>Average Temperature</t>
  </si>
  <si>
    <t>Grows Here?</t>
  </si>
  <si>
    <t>Rainfall</t>
  </si>
  <si>
    <t>Temp</t>
  </si>
  <si>
    <t># of Trees</t>
  </si>
  <si>
    <t>Note</t>
  </si>
  <si>
    <t>Acacia</t>
  </si>
  <si>
    <t>Ash</t>
  </si>
  <si>
    <t>Aspen</t>
  </si>
  <si>
    <t>Birch</t>
  </si>
  <si>
    <t>Blackwood</t>
  </si>
  <si>
    <t>Chestnut</t>
  </si>
  <si>
    <t>Douglas Fir</t>
  </si>
  <si>
    <t>Hickory</t>
  </si>
  <si>
    <t>Kapok</t>
  </si>
  <si>
    <t>Maple</t>
  </si>
  <si>
    <t>Oak</t>
  </si>
  <si>
    <t>Palm</t>
  </si>
  <si>
    <t>Pine</t>
  </si>
  <si>
    <t>Rosewood</t>
  </si>
  <si>
    <t>Sequoia</t>
  </si>
  <si>
    <t>Spruce</t>
  </si>
  <si>
    <t>Sycamore</t>
  </si>
  <si>
    <t>White Cedar</t>
  </si>
  <si>
    <t>Willow</t>
  </si>
  <si>
    <t>Input</t>
  </si>
  <si>
    <t>Plant Species</t>
  </si>
  <si>
    <t># of Plants</t>
  </si>
  <si>
    <t># of Crops</t>
  </si>
  <si>
    <t>Soil Type</t>
  </si>
  <si>
    <t>Bias</t>
  </si>
  <si>
    <t>Soil Type Calculator</t>
  </si>
  <si>
    <t>Allium</t>
  </si>
  <si>
    <t>Badderlocks</t>
  </si>
  <si>
    <t>Barrel Cactus</t>
  </si>
  <si>
    <t>Black Orchid</t>
  </si>
  <si>
    <t>Blood Lily</t>
  </si>
  <si>
    <t>Blue Orchid</t>
  </si>
  <si>
    <t>Butterfly Milkweed</t>
  </si>
  <si>
    <t>Calendula</t>
  </si>
  <si>
    <t>Cattail</t>
  </si>
  <si>
    <t>Coontail</t>
  </si>
  <si>
    <t>Dandelion</t>
  </si>
  <si>
    <t>Dead Bush</t>
  </si>
  <si>
    <t>Duckweed</t>
  </si>
  <si>
    <t>Eel Grass</t>
  </si>
  <si>
    <t>Field Horsetail</t>
  </si>
  <si>
    <t>Foxglove</t>
  </si>
  <si>
    <t>Grape Hyacinth</t>
  </si>
  <si>
    <t>Gutweed</t>
  </si>
  <si>
    <t>Guzmania</t>
  </si>
  <si>
    <t>Houstonia</t>
  </si>
  <si>
    <t>Labrador Tea</t>
  </si>
  <si>
    <t>Lady Fern</t>
  </si>
  <si>
    <t>Licorice Fern</t>
  </si>
  <si>
    <t>Laminaria</t>
  </si>
  <si>
    <t>Lotus</t>
  </si>
  <si>
    <t>Marigold</t>
  </si>
  <si>
    <t>Meads Milkweed</t>
  </si>
  <si>
    <t>Milfoil</t>
  </si>
  <si>
    <t>Morning Glory</t>
  </si>
  <si>
    <t>Nasturtium</t>
  </si>
  <si>
    <t>Ostrich Fern</t>
  </si>
  <si>
    <t>Oxeye Daisy</t>
  </si>
  <si>
    <t>Pistia</t>
  </si>
  <si>
    <t>Poppy</t>
  </si>
  <si>
    <t>Primrose</t>
  </si>
  <si>
    <t>Pulsatilla</t>
  </si>
  <si>
    <t>Rose</t>
  </si>
  <si>
    <t>Sacred Datura</t>
  </si>
  <si>
    <t>Sago</t>
  </si>
  <si>
    <t>Sagebrush</t>
  </si>
  <si>
    <t>Sapphire Tower</t>
  </si>
  <si>
    <t>Sargassum</t>
  </si>
  <si>
    <t>Sword Fern</t>
  </si>
  <si>
    <t>Snapdragon Pink</t>
  </si>
  <si>
    <t>Snapdragon Red</t>
  </si>
  <si>
    <t>Snapdragon White</t>
  </si>
  <si>
    <t>Snapdragon Yellow</t>
  </si>
  <si>
    <t>Strelitzia</t>
  </si>
  <si>
    <t>Toquilla Palm</t>
  </si>
  <si>
    <t>Trillium</t>
  </si>
  <si>
    <t>Tropical Milkweed</t>
  </si>
  <si>
    <t>Tulip Orange</t>
  </si>
  <si>
    <t>Tulip Pink</t>
  </si>
  <si>
    <t>Tulip Red</t>
  </si>
  <si>
    <t>Tulip White</t>
  </si>
  <si>
    <t>Turtle Grass</t>
  </si>
  <si>
    <t>Vriesea</t>
  </si>
  <si>
    <t>Water Lily</t>
  </si>
  <si>
    <t>Yucca</t>
  </si>
  <si>
    <t>Switchgrass</t>
  </si>
  <si>
    <t>Tall Fescue Grass</t>
  </si>
  <si>
    <t>Arrowhead</t>
  </si>
  <si>
    <t>Bur Reed</t>
  </si>
  <si>
    <t>Water Taro</t>
  </si>
  <si>
    <t>Phragmite</t>
  </si>
  <si>
    <t>Pickerelweed</t>
  </si>
  <si>
    <t>Red Sealing Wax Palm</t>
  </si>
  <si>
    <t>Hibiscus</t>
  </si>
  <si>
    <t>Heliconia</t>
  </si>
  <si>
    <t>Blue Ginger</t>
  </si>
  <si>
    <t>King Fern</t>
  </si>
  <si>
    <t>Kangaroo Paw</t>
  </si>
  <si>
    <t>Lilac</t>
  </si>
  <si>
    <t>Silver Spurflower</t>
  </si>
  <si>
    <t>Desert Flame</t>
  </si>
  <si>
    <t>Anthurium</t>
  </si>
  <si>
    <t>Reindeer Lichen</t>
  </si>
  <si>
    <t>Moss</t>
  </si>
  <si>
    <t>Crop Species</t>
  </si>
  <si>
    <t>Barley</t>
  </si>
  <si>
    <t>Oat</t>
  </si>
  <si>
    <t>Rye</t>
  </si>
  <si>
    <t>Maize</t>
  </si>
  <si>
    <t>Wheat</t>
  </si>
  <si>
    <t>Rice</t>
  </si>
  <si>
    <t>Beet</t>
  </si>
  <si>
    <t>Cabbage</t>
  </si>
  <si>
    <t>Carrot</t>
  </si>
  <si>
    <t>Garlic</t>
  </si>
  <si>
    <t>Melon</t>
  </si>
  <si>
    <t>Potato</t>
  </si>
  <si>
    <t>Pumpkin</t>
  </si>
  <si>
    <t>Onion</t>
  </si>
  <si>
    <t>Soybean</t>
  </si>
  <si>
    <t>Squash</t>
  </si>
  <si>
    <t>Sugarcane</t>
  </si>
  <si>
    <t>Tomato</t>
  </si>
  <si>
    <t>Jute</t>
  </si>
  <si>
    <t>Blackberry</t>
  </si>
  <si>
    <t>Raspberry</t>
  </si>
  <si>
    <t>Blueberry</t>
  </si>
  <si>
    <t>Elderberry</t>
  </si>
  <si>
    <t>Bunchberry</t>
  </si>
  <si>
    <t>Gooseberry</t>
  </si>
  <si>
    <t>Snowberry</t>
  </si>
  <si>
    <t>Cloudberry</t>
  </si>
  <si>
    <t>Strawberry</t>
  </si>
  <si>
    <t>Cranberry</t>
  </si>
  <si>
    <t>Banana</t>
  </si>
  <si>
    <t>Cherry</t>
  </si>
  <si>
    <t>Lemon</t>
  </si>
  <si>
    <t>Olive</t>
  </si>
  <si>
    <t>Orange</t>
  </si>
  <si>
    <t>Peach</t>
  </si>
  <si>
    <t>Plum</t>
  </si>
  <si>
    <t>Composite Score</t>
  </si>
  <si>
    <t>Loam / Silty Loam</t>
  </si>
  <si>
    <t>Rainfall (mm)</t>
  </si>
  <si>
    <t>Temperature (°C)</t>
  </si>
  <si>
    <t>Best for Forestry</t>
  </si>
  <si>
    <t>Loam</t>
  </si>
  <si>
    <t>Best for Farming</t>
  </si>
  <si>
    <t>Best for Flowers</t>
  </si>
  <si>
    <t>Best Overall</t>
  </si>
  <si>
    <t>Wintergreen Berry</t>
  </si>
  <si>
    <t>Green Apple</t>
  </si>
  <si>
    <t>Red Apple</t>
  </si>
  <si>
    <t>Green Bean</t>
  </si>
  <si>
    <t>Animal Species</t>
  </si>
  <si>
    <t>N/A</t>
  </si>
  <si>
    <t>Spawns Here?</t>
  </si>
  <si>
    <t>Penguin</t>
  </si>
  <si>
    <t>Turtle</t>
  </si>
  <si>
    <t>Polar Bear</t>
  </si>
  <si>
    <t>Grizzly Bear</t>
  </si>
  <si>
    <t>Black Bear</t>
  </si>
  <si>
    <t>Cougar</t>
  </si>
  <si>
    <t>Panther</t>
  </si>
  <si>
    <t>Lion</t>
  </si>
  <si>
    <t>Sabertooth</t>
  </si>
  <si>
    <t>Pig</t>
  </si>
  <si>
    <t>Cow</t>
  </si>
  <si>
    <t>Goat</t>
  </si>
  <si>
    <t>Yak</t>
  </si>
  <si>
    <t>Alpaca</t>
  </si>
  <si>
    <t>Sheep</t>
  </si>
  <si>
    <t>Musk Ox</t>
  </si>
  <si>
    <t>Chicken</t>
  </si>
  <si>
    <t>Duck</t>
  </si>
  <si>
    <t>Quail</t>
  </si>
  <si>
    <t>Rabbit</t>
  </si>
  <si>
    <t>Fox</t>
  </si>
  <si>
    <t>Panda</t>
  </si>
  <si>
    <t>Boar</t>
  </si>
  <si>
    <t>Ocelot</t>
  </si>
  <si>
    <t>Deer</t>
  </si>
  <si>
    <t>Moose</t>
  </si>
  <si>
    <t>Wolf</t>
  </si>
  <si>
    <t>Donkey</t>
  </si>
  <si>
    <t>Mule</t>
  </si>
  <si>
    <t>Horse</t>
  </si>
  <si>
    <t># of Animals</t>
  </si>
  <si>
    <t>Best for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</si>
</sst>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2" xfId="3"/>
    <xf numFmtId="0" fontId="2" fillId="0" borderId="1" xfId="2" applyAlignment="1">
      <alignment wrapText="1"/>
    </xf>
    <xf numFmtId="0" fontId="2" fillId="0" borderId="1" xfId="2" applyFill="1" applyAlignment="1">
      <alignment wrapText="1"/>
    </xf>
    <xf numFmtId="0" fontId="3" fillId="2" borderId="2" xfId="3" applyAlignment="1">
      <alignment horizontal="right" wrapText="1"/>
    </xf>
    <xf numFmtId="0" fontId="3" fillId="2" borderId="2" xfId="3" applyAlignment="1">
      <alignment wrapText="1"/>
    </xf>
    <xf numFmtId="9" fontId="3" fillId="2" borderId="2" xfId="3" applyNumberFormat="1"/>
    <xf numFmtId="0" fontId="4" fillId="0" borderId="0" xfId="4" applyAlignment="1"/>
    <xf numFmtId="0" fontId="2" fillId="0" borderId="1" xfId="2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5" fillId="0" borderId="0" xfId="0" applyFont="1"/>
    <xf numFmtId="0" fontId="0" fillId="0" borderId="0" xfId="0" applyNumberFormat="1" applyAlignment="1">
      <alignment wrapText="1"/>
    </xf>
    <xf numFmtId="0" fontId="2" fillId="0" borderId="1" xfId="2"/>
    <xf numFmtId="9" fontId="6" fillId="0" borderId="0" xfId="1" applyFont="1" applyAlignment="1">
      <alignment wrapText="1"/>
    </xf>
    <xf numFmtId="0" fontId="4" fillId="0" borderId="0" xfId="4"/>
    <xf numFmtId="0" fontId="4" fillId="0" borderId="0" xfId="4" applyAlignment="1">
      <alignment wrapText="1"/>
    </xf>
    <xf numFmtId="0" fontId="4" fillId="0" borderId="0" xfId="4" applyAlignment="1">
      <alignment horizontal="right" wrapText="1"/>
    </xf>
    <xf numFmtId="0" fontId="2" fillId="0" borderId="1" xfId="2" applyAlignment="1">
      <alignment horizontal="center"/>
    </xf>
  </cellXfs>
  <cellStyles count="5">
    <cellStyle name="Explanatory Text" xfId="4" builtinId="53"/>
    <cellStyle name="Heading 3" xfId="2" builtinId="18"/>
    <cellStyle name="Normal" xfId="0" builtinId="0"/>
    <cellStyle name="Output" xfId="3" builtinId="21"/>
    <cellStyle name="Percent" xfId="1" builtinId="5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B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073E-58D3-4B43-B7C8-C54C41425E37}">
  <dimension ref="A1:Y1000"/>
  <sheetViews>
    <sheetView tabSelected="1" zoomScale="130" zoomScaleNormal="130" workbookViewId="0">
      <selection activeCell="I16" sqref="I16"/>
    </sheetView>
  </sheetViews>
  <sheetFormatPr defaultRowHeight="14.6" customHeight="1" x14ac:dyDescent="0.4"/>
  <cols>
    <col min="1" max="1" width="19.3828125" customWidth="1"/>
    <col min="2" max="2" width="12.69140625" customWidth="1"/>
    <col min="3" max="3" width="14.921875" customWidth="1"/>
    <col min="4" max="4" width="15.3828125" customWidth="1"/>
    <col min="5" max="5" width="15.61328125" customWidth="1"/>
    <col min="6" max="6" width="15.3828125" customWidth="1"/>
    <col min="7" max="7" width="19.3828125" customWidth="1"/>
    <col min="8" max="8" width="17.765625" customWidth="1"/>
    <col min="10" max="10" width="16.53515625" customWidth="1"/>
    <col min="11" max="11" width="11.3046875" customWidth="1"/>
    <col min="12" max="12" width="8.921875" customWidth="1"/>
    <col min="14" max="14" width="8.921875" customWidth="1"/>
    <col min="15" max="15" width="10.765625" customWidth="1"/>
    <col min="16" max="16" width="20.921875" customWidth="1"/>
    <col min="17" max="17" width="17.3828125" customWidth="1"/>
  </cols>
  <sheetData>
    <row r="1" spans="1:25" ht="14.6" customHeight="1" thickBot="1" x14ac:dyDescent="0.45">
      <c r="A1" s="9"/>
      <c r="B1" s="2" t="s">
        <v>155</v>
      </c>
      <c r="C1" s="2" t="s">
        <v>156</v>
      </c>
      <c r="D1" s="2" t="s">
        <v>0</v>
      </c>
      <c r="E1" s="2" t="s">
        <v>32</v>
      </c>
      <c r="F1" s="3" t="s">
        <v>116</v>
      </c>
      <c r="G1" s="3" t="s">
        <v>166</v>
      </c>
      <c r="H1" s="3" t="s">
        <v>35</v>
      </c>
      <c r="I1" s="3" t="s">
        <v>153</v>
      </c>
      <c r="Q1" s="9"/>
      <c r="R1" s="9"/>
      <c r="S1" s="9"/>
      <c r="T1" s="9"/>
      <c r="U1" s="9"/>
      <c r="V1" s="9"/>
      <c r="W1" s="9"/>
      <c r="X1" s="9"/>
      <c r="Y1" s="9"/>
    </row>
    <row r="2" spans="1:25" ht="14.6" customHeight="1" x14ac:dyDescent="0.4">
      <c r="A2" t="s">
        <v>31</v>
      </c>
      <c r="B2" s="11">
        <v>300</v>
      </c>
      <c r="C2" s="11">
        <v>0</v>
      </c>
      <c r="D2" s="4">
        <f>SUM(H5:H23)</f>
        <v>6</v>
      </c>
      <c r="E2" s="5">
        <f>SUM(H26:H104)</f>
        <v>24</v>
      </c>
      <c r="F2" s="1">
        <f>SUM(H107:H146)</f>
        <v>9</v>
      </c>
      <c r="G2" s="1">
        <f>SUM(H149:H178)</f>
        <v>16</v>
      </c>
      <c r="H2" s="1" t="str" cm="1">
        <f t="array" ref="H2">INDEX({"Sand","Sand / Sandy Loam","Sandy Loam","Sandy Loam / Loam","Loam","Loam / Silty Loam","Silty Loam","Silty Loam / Silt","Silt"}, 1, MAX(MIN(_xlfn.FLOOR.MATH(($B$2+20)*8.99/500)+1,9),1))</f>
        <v>Loam / Silty Loam</v>
      </c>
      <c r="I2" s="6">
        <f>D2/19*D3+E2/79*E3+F2/40*F3+G2/30*G3</f>
        <v>0.53333333333333333</v>
      </c>
      <c r="Q2" s="9"/>
      <c r="R2" s="9"/>
      <c r="S2" s="9"/>
      <c r="T2" s="9"/>
      <c r="U2" s="9"/>
      <c r="V2" s="9"/>
      <c r="W2" s="9"/>
      <c r="X2" s="9"/>
      <c r="Y2" s="9"/>
    </row>
    <row r="3" spans="1:25" ht="14.6" customHeight="1" x14ac:dyDescent="0.4">
      <c r="A3" s="9" t="s">
        <v>36</v>
      </c>
      <c r="B3" s="9"/>
      <c r="C3" s="9"/>
      <c r="D3" s="14">
        <v>0</v>
      </c>
      <c r="E3" s="14">
        <v>0</v>
      </c>
      <c r="F3" s="14">
        <v>0</v>
      </c>
      <c r="G3" s="14">
        <v>1</v>
      </c>
      <c r="H3" s="9"/>
      <c r="I3" s="9"/>
      <c r="Q3" s="9"/>
      <c r="R3" s="9"/>
      <c r="S3" s="9"/>
      <c r="T3" s="9"/>
      <c r="U3" s="9"/>
      <c r="V3" s="9"/>
      <c r="W3" s="9"/>
      <c r="X3" s="9"/>
      <c r="Y3" s="9"/>
    </row>
    <row r="4" spans="1:25" ht="14.6" customHeight="1" thickBot="1" x14ac:dyDescent="0.4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9"/>
      <c r="J4" s="2" t="s">
        <v>8</v>
      </c>
      <c r="K4" s="2" t="s">
        <v>9</v>
      </c>
      <c r="L4" s="2" t="s">
        <v>10</v>
      </c>
      <c r="M4" s="3" t="s">
        <v>33</v>
      </c>
      <c r="N4" s="13" t="s">
        <v>34</v>
      </c>
      <c r="O4" s="3" t="s">
        <v>199</v>
      </c>
      <c r="P4" s="13" t="s">
        <v>35</v>
      </c>
      <c r="Q4" s="2" t="s">
        <v>11</v>
      </c>
      <c r="R4" s="9"/>
      <c r="S4" s="9"/>
      <c r="T4" s="9"/>
      <c r="U4" s="9"/>
      <c r="V4" s="9"/>
      <c r="W4" s="9"/>
      <c r="X4" s="9"/>
      <c r="Y4" s="9"/>
    </row>
    <row r="5" spans="1:25" ht="14.6" customHeight="1" x14ac:dyDescent="0.4">
      <c r="A5" s="9" t="s">
        <v>12</v>
      </c>
      <c r="B5">
        <v>30</v>
      </c>
      <c r="C5">
        <v>210</v>
      </c>
      <c r="D5">
        <f>AVERAGE(B5:C5)</f>
        <v>120</v>
      </c>
      <c r="E5">
        <v>17</v>
      </c>
      <c r="F5">
        <v>40</v>
      </c>
      <c r="G5">
        <f t="shared" ref="G5:G23" si="0">AVERAGE(E5:F5)</f>
        <v>28.5</v>
      </c>
      <c r="H5">
        <f t="shared" ref="H5:H23" si="1">IF(AND(B5&lt;$B$2,C5&gt;$B$2,E5&lt;$C$2,F5&gt;$C$2),1,0)</f>
        <v>0</v>
      </c>
      <c r="I5" s="9"/>
      <c r="J5">
        <v>300</v>
      </c>
      <c r="K5">
        <v>0</v>
      </c>
      <c r="L5">
        <v>6</v>
      </c>
      <c r="M5">
        <v>24</v>
      </c>
      <c r="N5">
        <v>9</v>
      </c>
      <c r="O5">
        <v>16</v>
      </c>
      <c r="P5" t="s">
        <v>154</v>
      </c>
      <c r="Q5" s="7" t="s">
        <v>157</v>
      </c>
      <c r="R5" s="9"/>
      <c r="S5" s="9"/>
      <c r="T5" s="9"/>
      <c r="U5" s="9"/>
      <c r="V5" s="9"/>
      <c r="W5" s="9"/>
      <c r="X5" s="9"/>
      <c r="Y5" s="9"/>
    </row>
    <row r="6" spans="1:25" ht="14.6" customHeight="1" x14ac:dyDescent="0.4">
      <c r="A6" s="9" t="s">
        <v>13</v>
      </c>
      <c r="B6">
        <v>60</v>
      </c>
      <c r="C6">
        <v>240</v>
      </c>
      <c r="D6">
        <f t="shared" ref="D6:D23" si="2">AVERAGE(B6:C6)</f>
        <v>150</v>
      </c>
      <c r="E6">
        <v>1</v>
      </c>
      <c r="F6">
        <v>15</v>
      </c>
      <c r="G6">
        <f t="shared" si="0"/>
        <v>8</v>
      </c>
      <c r="H6">
        <f t="shared" si="1"/>
        <v>0</v>
      </c>
      <c r="I6" s="9"/>
      <c r="J6">
        <v>253</v>
      </c>
      <c r="K6">
        <v>16</v>
      </c>
      <c r="L6">
        <v>3</v>
      </c>
      <c r="M6">
        <v>28</v>
      </c>
      <c r="N6">
        <v>37</v>
      </c>
      <c r="O6">
        <v>19</v>
      </c>
      <c r="P6" t="s">
        <v>158</v>
      </c>
      <c r="Q6" s="15" t="s">
        <v>159</v>
      </c>
      <c r="R6" s="9"/>
      <c r="S6" s="9"/>
      <c r="T6" s="9"/>
      <c r="U6" s="9"/>
      <c r="V6" s="9"/>
      <c r="W6" s="9"/>
      <c r="X6" s="9"/>
      <c r="Y6" s="9"/>
    </row>
    <row r="7" spans="1:25" ht="14.6" customHeight="1" x14ac:dyDescent="0.4">
      <c r="A7" s="9" t="s">
        <v>14</v>
      </c>
      <c r="B7">
        <v>350</v>
      </c>
      <c r="C7">
        <v>500</v>
      </c>
      <c r="D7">
        <f t="shared" si="2"/>
        <v>425</v>
      </c>
      <c r="E7">
        <v>-18</v>
      </c>
      <c r="F7">
        <v>5</v>
      </c>
      <c r="G7">
        <f t="shared" si="0"/>
        <v>-6.5</v>
      </c>
      <c r="H7">
        <f t="shared" si="1"/>
        <v>0</v>
      </c>
      <c r="I7" s="9"/>
      <c r="J7" s="9">
        <v>292</v>
      </c>
      <c r="K7">
        <v>15</v>
      </c>
      <c r="L7">
        <v>2</v>
      </c>
      <c r="M7">
        <v>36</v>
      </c>
      <c r="N7">
        <v>30</v>
      </c>
      <c r="O7">
        <v>19</v>
      </c>
      <c r="P7" t="s">
        <v>154</v>
      </c>
      <c r="Q7" s="15" t="s">
        <v>160</v>
      </c>
      <c r="R7" s="9"/>
      <c r="S7" s="9"/>
      <c r="T7" s="9"/>
      <c r="U7" s="9"/>
      <c r="V7" s="9"/>
      <c r="W7" s="9"/>
      <c r="X7" s="9"/>
      <c r="Y7" s="9"/>
    </row>
    <row r="8" spans="1:25" ht="14.6" customHeight="1" x14ac:dyDescent="0.4">
      <c r="A8" s="9" t="s">
        <v>15</v>
      </c>
      <c r="B8">
        <v>125</v>
      </c>
      <c r="C8">
        <v>310</v>
      </c>
      <c r="D8">
        <f t="shared" si="2"/>
        <v>217.5</v>
      </c>
      <c r="E8">
        <v>-11</v>
      </c>
      <c r="F8">
        <v>7</v>
      </c>
      <c r="G8">
        <f t="shared" si="0"/>
        <v>-2</v>
      </c>
      <c r="H8">
        <f t="shared" si="1"/>
        <v>1</v>
      </c>
      <c r="I8" s="9"/>
      <c r="J8">
        <v>294</v>
      </c>
      <c r="K8">
        <v>7</v>
      </c>
      <c r="L8">
        <v>3</v>
      </c>
      <c r="M8">
        <v>30</v>
      </c>
      <c r="N8">
        <v>24</v>
      </c>
      <c r="O8">
        <v>21</v>
      </c>
      <c r="P8" t="s">
        <v>154</v>
      </c>
      <c r="Q8" s="15" t="s">
        <v>200</v>
      </c>
      <c r="R8" s="9"/>
      <c r="S8" s="9"/>
      <c r="T8" s="9"/>
      <c r="U8" s="9"/>
      <c r="V8" s="9"/>
      <c r="W8" s="9"/>
      <c r="X8" s="9"/>
      <c r="Y8" s="9"/>
    </row>
    <row r="9" spans="1:25" ht="14.6" customHeight="1" x14ac:dyDescent="0.4">
      <c r="A9" s="9" t="s">
        <v>16</v>
      </c>
      <c r="B9">
        <v>0</v>
      </c>
      <c r="C9">
        <v>180</v>
      </c>
      <c r="D9">
        <f t="shared" si="2"/>
        <v>90</v>
      </c>
      <c r="E9">
        <v>12</v>
      </c>
      <c r="F9">
        <v>35</v>
      </c>
      <c r="G9">
        <f t="shared" si="0"/>
        <v>23.5</v>
      </c>
      <c r="H9">
        <f t="shared" si="1"/>
        <v>0</v>
      </c>
      <c r="I9" s="9"/>
      <c r="J9" s="9">
        <v>264</v>
      </c>
      <c r="K9" s="9">
        <v>16</v>
      </c>
      <c r="L9" s="9">
        <v>3</v>
      </c>
      <c r="M9" s="9">
        <v>30</v>
      </c>
      <c r="N9" s="9">
        <v>37</v>
      </c>
      <c r="O9" s="9">
        <v>19</v>
      </c>
      <c r="P9" s="9" t="s">
        <v>154</v>
      </c>
      <c r="Q9" s="16" t="s">
        <v>161</v>
      </c>
      <c r="R9" s="9"/>
      <c r="S9" s="9"/>
      <c r="T9" s="9"/>
      <c r="U9" s="9"/>
      <c r="V9" s="9"/>
      <c r="W9" s="9"/>
      <c r="X9" s="9"/>
      <c r="Y9" s="9"/>
    </row>
    <row r="10" spans="1:25" ht="14.6" customHeight="1" x14ac:dyDescent="0.4">
      <c r="A10" s="9" t="s">
        <v>17</v>
      </c>
      <c r="B10">
        <v>180</v>
      </c>
      <c r="C10">
        <v>370</v>
      </c>
      <c r="D10">
        <f t="shared" si="2"/>
        <v>275</v>
      </c>
      <c r="E10">
        <v>-4</v>
      </c>
      <c r="F10">
        <v>17</v>
      </c>
      <c r="G10">
        <f t="shared" si="0"/>
        <v>6.5</v>
      </c>
      <c r="H10">
        <f t="shared" si="1"/>
        <v>1</v>
      </c>
      <c r="I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4.6" customHeight="1" thickBot="1" x14ac:dyDescent="0.45">
      <c r="A11" s="9" t="s">
        <v>18</v>
      </c>
      <c r="B11">
        <v>290</v>
      </c>
      <c r="C11">
        <v>500</v>
      </c>
      <c r="D11">
        <f t="shared" si="2"/>
        <v>395</v>
      </c>
      <c r="E11">
        <v>-16</v>
      </c>
      <c r="F11">
        <v>-1</v>
      </c>
      <c r="G11">
        <f t="shared" si="0"/>
        <v>-8.5</v>
      </c>
      <c r="H11">
        <f t="shared" si="1"/>
        <v>0</v>
      </c>
      <c r="I11" s="9"/>
      <c r="K11" s="18" t="s">
        <v>37</v>
      </c>
      <c r="L11" s="1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4.6" customHeight="1" x14ac:dyDescent="0.4">
      <c r="A12" s="9" t="s">
        <v>19</v>
      </c>
      <c r="B12">
        <v>210</v>
      </c>
      <c r="C12">
        <v>400</v>
      </c>
      <c r="D12">
        <f t="shared" si="2"/>
        <v>305</v>
      </c>
      <c r="E12">
        <v>7</v>
      </c>
      <c r="F12">
        <v>15</v>
      </c>
      <c r="G12">
        <f t="shared" si="0"/>
        <v>11</v>
      </c>
      <c r="H12">
        <f t="shared" si="1"/>
        <v>0</v>
      </c>
      <c r="I12" s="9"/>
      <c r="J12" s="9"/>
      <c r="K12" s="11">
        <v>1</v>
      </c>
      <c r="L12" s="11">
        <v>294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6" customHeight="1" x14ac:dyDescent="0.4">
      <c r="A13" s="9" t="s">
        <v>20</v>
      </c>
      <c r="B13">
        <v>270</v>
      </c>
      <c r="C13">
        <v>500</v>
      </c>
      <c r="D13">
        <f t="shared" si="2"/>
        <v>385</v>
      </c>
      <c r="E13">
        <v>17</v>
      </c>
      <c r="F13">
        <v>40</v>
      </c>
      <c r="G13">
        <f t="shared" si="0"/>
        <v>28.5</v>
      </c>
      <c r="H13">
        <f t="shared" si="1"/>
        <v>0</v>
      </c>
      <c r="I13" s="9"/>
      <c r="J13" s="9"/>
      <c r="K13" s="1">
        <f>_xlfn.CEILING.MATH(K12*500/8.99)-20</f>
        <v>36</v>
      </c>
      <c r="L13" s="1">
        <f>_xlfn.FLOOR.MATH((L12+20)*8.99/500)</f>
        <v>5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4.6" customHeight="1" x14ac:dyDescent="0.4">
      <c r="A14" s="9" t="s">
        <v>21</v>
      </c>
      <c r="B14">
        <v>270</v>
      </c>
      <c r="C14">
        <v>500</v>
      </c>
      <c r="D14">
        <f t="shared" si="2"/>
        <v>385</v>
      </c>
      <c r="E14">
        <v>-1</v>
      </c>
      <c r="F14">
        <v>15</v>
      </c>
      <c r="G14">
        <f t="shared" si="0"/>
        <v>7</v>
      </c>
      <c r="H14">
        <f t="shared" si="1"/>
        <v>1</v>
      </c>
      <c r="I14" s="9"/>
      <c r="J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4.6" customHeight="1" x14ac:dyDescent="0.4">
      <c r="A15" s="9" t="s">
        <v>22</v>
      </c>
      <c r="B15">
        <v>240</v>
      </c>
      <c r="C15">
        <v>450</v>
      </c>
      <c r="D15">
        <f t="shared" si="2"/>
        <v>345</v>
      </c>
      <c r="E15">
        <v>-9</v>
      </c>
      <c r="F15">
        <v>11</v>
      </c>
      <c r="G15">
        <f t="shared" si="0"/>
        <v>1</v>
      </c>
      <c r="H15">
        <f t="shared" si="1"/>
        <v>1</v>
      </c>
      <c r="I15" s="9"/>
      <c r="J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4.6" customHeight="1" x14ac:dyDescent="0.4">
      <c r="A16" s="9" t="s">
        <v>23</v>
      </c>
      <c r="B16">
        <v>180</v>
      </c>
      <c r="C16">
        <v>470</v>
      </c>
      <c r="D16">
        <f t="shared" si="2"/>
        <v>325</v>
      </c>
      <c r="E16">
        <v>20</v>
      </c>
      <c r="F16">
        <v>35</v>
      </c>
      <c r="G16">
        <f t="shared" si="0"/>
        <v>27.5</v>
      </c>
      <c r="H16">
        <f t="shared" si="1"/>
        <v>0</v>
      </c>
      <c r="I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4.6" customHeight="1" x14ac:dyDescent="0.4">
      <c r="A17" s="9" t="s">
        <v>24</v>
      </c>
      <c r="B17">
        <v>60</v>
      </c>
      <c r="C17">
        <v>270</v>
      </c>
      <c r="D17">
        <f t="shared" si="2"/>
        <v>165</v>
      </c>
      <c r="E17">
        <v>-18</v>
      </c>
      <c r="F17">
        <v>-4</v>
      </c>
      <c r="G17">
        <f t="shared" si="0"/>
        <v>-11</v>
      </c>
      <c r="H17">
        <f t="shared" si="1"/>
        <v>0</v>
      </c>
      <c r="I17" s="9"/>
      <c r="J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4.6" customHeight="1" x14ac:dyDescent="0.4">
      <c r="A18" s="9" t="s">
        <v>25</v>
      </c>
      <c r="B18">
        <v>140</v>
      </c>
      <c r="C18">
        <v>310</v>
      </c>
      <c r="D18">
        <f t="shared" si="2"/>
        <v>225</v>
      </c>
      <c r="E18">
        <v>8</v>
      </c>
      <c r="F18">
        <v>31</v>
      </c>
      <c r="G18">
        <f t="shared" si="0"/>
        <v>19.5</v>
      </c>
      <c r="H18">
        <f t="shared" si="1"/>
        <v>0</v>
      </c>
      <c r="I18" s="9"/>
      <c r="L18" s="10"/>
      <c r="M18" s="10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4.6" customHeight="1" x14ac:dyDescent="0.4">
      <c r="A19" s="9" t="s">
        <v>26</v>
      </c>
      <c r="B19">
        <v>250</v>
      </c>
      <c r="C19">
        <v>420</v>
      </c>
      <c r="D19">
        <f t="shared" si="2"/>
        <v>335</v>
      </c>
      <c r="E19">
        <v>-14</v>
      </c>
      <c r="F19">
        <v>2</v>
      </c>
      <c r="G19">
        <f t="shared" si="0"/>
        <v>-6</v>
      </c>
      <c r="H19">
        <f t="shared" si="1"/>
        <v>1</v>
      </c>
      <c r="I19" s="9"/>
      <c r="L19" s="10"/>
      <c r="M19" s="10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4.6" customHeight="1" x14ac:dyDescent="0.4">
      <c r="A20" s="9" t="s">
        <v>27</v>
      </c>
      <c r="B20">
        <v>110</v>
      </c>
      <c r="C20">
        <v>320</v>
      </c>
      <c r="D20">
        <f t="shared" si="2"/>
        <v>215</v>
      </c>
      <c r="E20">
        <v>-17</v>
      </c>
      <c r="F20">
        <v>1</v>
      </c>
      <c r="G20">
        <f t="shared" si="0"/>
        <v>-8</v>
      </c>
      <c r="H20">
        <f t="shared" si="1"/>
        <v>1</v>
      </c>
      <c r="I20" s="9"/>
      <c r="L20" s="10"/>
      <c r="M20" s="10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4.6" customHeight="1" x14ac:dyDescent="0.4">
      <c r="A21" s="9" t="s">
        <v>28</v>
      </c>
      <c r="B21">
        <v>230</v>
      </c>
      <c r="C21">
        <v>480</v>
      </c>
      <c r="D21">
        <f t="shared" si="2"/>
        <v>355</v>
      </c>
      <c r="E21">
        <v>15</v>
      </c>
      <c r="F21">
        <v>29</v>
      </c>
      <c r="G21">
        <f t="shared" si="0"/>
        <v>22</v>
      </c>
      <c r="H21">
        <f t="shared" si="1"/>
        <v>0</v>
      </c>
      <c r="I21" s="9"/>
      <c r="J21" s="9"/>
      <c r="K21" s="9"/>
      <c r="L21" s="10"/>
      <c r="M21" s="10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4.6" customHeight="1" x14ac:dyDescent="0.4">
      <c r="A22" s="9" t="s">
        <v>29</v>
      </c>
      <c r="B22">
        <v>10</v>
      </c>
      <c r="C22">
        <v>220</v>
      </c>
      <c r="D22">
        <f t="shared" si="2"/>
        <v>115</v>
      </c>
      <c r="E22">
        <v>-13</v>
      </c>
      <c r="F22">
        <v>9</v>
      </c>
      <c r="G22">
        <f t="shared" si="0"/>
        <v>-2</v>
      </c>
      <c r="H22">
        <f t="shared" si="1"/>
        <v>0</v>
      </c>
      <c r="I22" s="9"/>
      <c r="J22" s="9"/>
      <c r="K22" s="9"/>
      <c r="L22" s="10"/>
      <c r="M22" s="10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4.6" customHeight="1" x14ac:dyDescent="0.4">
      <c r="A23" s="9" t="s">
        <v>30</v>
      </c>
      <c r="B23">
        <v>330</v>
      </c>
      <c r="C23">
        <v>500</v>
      </c>
      <c r="D23">
        <f t="shared" si="2"/>
        <v>415</v>
      </c>
      <c r="E23">
        <v>11</v>
      </c>
      <c r="F23">
        <v>35</v>
      </c>
      <c r="G23">
        <f t="shared" si="0"/>
        <v>23</v>
      </c>
      <c r="H23">
        <f t="shared" si="1"/>
        <v>0</v>
      </c>
      <c r="I23" s="9"/>
      <c r="J23" s="9"/>
      <c r="K23" s="9"/>
      <c r="L23" s="10"/>
      <c r="M23" s="10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4.6" customHeight="1" x14ac:dyDescent="0.4">
      <c r="I24" s="9"/>
      <c r="J24" s="9"/>
      <c r="K24" s="9"/>
      <c r="L24" s="10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4.6" customHeight="1" thickBot="1" x14ac:dyDescent="0.45">
      <c r="A25" s="8" t="s">
        <v>32</v>
      </c>
      <c r="B25" s="8" t="s">
        <v>1</v>
      </c>
      <c r="C25" s="8" t="s">
        <v>2</v>
      </c>
      <c r="D25" s="8" t="s">
        <v>3</v>
      </c>
      <c r="E25" s="8" t="s">
        <v>4</v>
      </c>
      <c r="F25" s="8" t="s">
        <v>5</v>
      </c>
      <c r="G25" s="8" t="s">
        <v>6</v>
      </c>
      <c r="H25" s="8" t="s">
        <v>7</v>
      </c>
      <c r="I25" s="9"/>
      <c r="J25" s="9"/>
      <c r="K25" s="9"/>
      <c r="L25" s="10"/>
      <c r="M25" s="10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4.6" customHeight="1" x14ac:dyDescent="0.4">
      <c r="A26" t="s">
        <v>38</v>
      </c>
      <c r="B26" s="9">
        <v>150</v>
      </c>
      <c r="C26" s="9">
        <v>400</v>
      </c>
      <c r="D26">
        <f t="shared" ref="D26:D89" si="3">AVERAGE(B26:C26)</f>
        <v>275</v>
      </c>
      <c r="E26" s="9">
        <v>-10</v>
      </c>
      <c r="F26" s="9">
        <v>-2</v>
      </c>
      <c r="G26">
        <f>AVERAGE(E26:F26)</f>
        <v>-6</v>
      </c>
      <c r="H26">
        <f t="shared" ref="H26:H89" si="4">IF(AND(B26&lt;$B$2,C26&gt;$B$2,E26&lt;$C$2,F26&gt;$C$2),1,0)</f>
        <v>0</v>
      </c>
      <c r="L26" s="10"/>
      <c r="M26" s="10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4.6" customHeight="1" x14ac:dyDescent="0.4">
      <c r="A27" t="s">
        <v>39</v>
      </c>
      <c r="B27" s="9">
        <v>150</v>
      </c>
      <c r="C27" s="9">
        <v>500</v>
      </c>
      <c r="D27">
        <f t="shared" si="3"/>
        <v>325</v>
      </c>
      <c r="E27" s="9">
        <v>-18</v>
      </c>
      <c r="F27" s="9">
        <v>2</v>
      </c>
      <c r="G27">
        <f t="shared" ref="G27:G90" si="5">AVERAGE(E27:F27)</f>
        <v>-8</v>
      </c>
      <c r="H27">
        <f t="shared" si="4"/>
        <v>1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4.6" customHeight="1" x14ac:dyDescent="0.4">
      <c r="A28" t="s">
        <v>40</v>
      </c>
      <c r="B28" s="9">
        <v>0</v>
      </c>
      <c r="C28" s="9">
        <v>85</v>
      </c>
      <c r="D28">
        <f t="shared" si="3"/>
        <v>42.5</v>
      </c>
      <c r="E28" s="9">
        <v>4</v>
      </c>
      <c r="F28" s="9">
        <v>18</v>
      </c>
      <c r="G28">
        <f t="shared" si="5"/>
        <v>11</v>
      </c>
      <c r="H28">
        <f t="shared" si="4"/>
        <v>0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4.6" customHeight="1" x14ac:dyDescent="0.4">
      <c r="A29" t="s">
        <v>41</v>
      </c>
      <c r="B29" s="9">
        <v>290</v>
      </c>
      <c r="C29" s="9">
        <v>410</v>
      </c>
      <c r="D29">
        <f t="shared" si="3"/>
        <v>350</v>
      </c>
      <c r="E29" s="9">
        <v>14</v>
      </c>
      <c r="F29" s="9">
        <v>40</v>
      </c>
      <c r="G29">
        <f t="shared" si="5"/>
        <v>27</v>
      </c>
      <c r="H29">
        <f t="shared" si="4"/>
        <v>0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4.6" customHeight="1" x14ac:dyDescent="0.4">
      <c r="A30" t="s">
        <v>42</v>
      </c>
      <c r="B30" s="9">
        <v>200</v>
      </c>
      <c r="C30" s="9">
        <v>500</v>
      </c>
      <c r="D30">
        <f t="shared" si="3"/>
        <v>350</v>
      </c>
      <c r="E30" s="9">
        <v>8</v>
      </c>
      <c r="F30" s="9">
        <v>18</v>
      </c>
      <c r="G30">
        <f t="shared" si="5"/>
        <v>13</v>
      </c>
      <c r="H30">
        <f t="shared" si="4"/>
        <v>0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4.6" customHeight="1" x14ac:dyDescent="0.4">
      <c r="A31" t="s">
        <v>43</v>
      </c>
      <c r="B31" s="9">
        <v>250</v>
      </c>
      <c r="C31" s="9">
        <v>390</v>
      </c>
      <c r="D31">
        <f t="shared" si="3"/>
        <v>320</v>
      </c>
      <c r="E31" s="9">
        <v>10</v>
      </c>
      <c r="F31" s="9">
        <v>40</v>
      </c>
      <c r="G31">
        <f t="shared" si="5"/>
        <v>25</v>
      </c>
      <c r="H31">
        <f t="shared" si="4"/>
        <v>0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4.6" customHeight="1" x14ac:dyDescent="0.4">
      <c r="A32" t="s">
        <v>44</v>
      </c>
      <c r="B32" s="9">
        <v>75</v>
      </c>
      <c r="C32" s="9">
        <v>300</v>
      </c>
      <c r="D32">
        <f t="shared" si="3"/>
        <v>187.5</v>
      </c>
      <c r="E32" s="9">
        <v>-16</v>
      </c>
      <c r="F32" s="9">
        <v>18</v>
      </c>
      <c r="G32">
        <f t="shared" si="5"/>
        <v>1</v>
      </c>
      <c r="H32">
        <f t="shared" si="4"/>
        <v>0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4.6" customHeight="1" x14ac:dyDescent="0.4">
      <c r="A33" t="s">
        <v>45</v>
      </c>
      <c r="B33" s="9">
        <v>130</v>
      </c>
      <c r="C33" s="9">
        <v>300</v>
      </c>
      <c r="D33">
        <f t="shared" si="3"/>
        <v>215</v>
      </c>
      <c r="E33" s="9">
        <v>4</v>
      </c>
      <c r="F33" s="9">
        <v>22</v>
      </c>
      <c r="G33">
        <f t="shared" si="5"/>
        <v>13</v>
      </c>
      <c r="H33">
        <f t="shared" si="4"/>
        <v>0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4.6" customHeight="1" x14ac:dyDescent="0.4">
      <c r="A34" t="s">
        <v>46</v>
      </c>
      <c r="B34" s="9">
        <v>150</v>
      </c>
      <c r="C34" s="9">
        <v>500</v>
      </c>
      <c r="D34">
        <f t="shared" si="3"/>
        <v>325</v>
      </c>
      <c r="E34" s="9">
        <v>-16</v>
      </c>
      <c r="F34" s="9">
        <v>22</v>
      </c>
      <c r="G34">
        <f t="shared" si="5"/>
        <v>3</v>
      </c>
      <c r="H34">
        <f t="shared" si="4"/>
        <v>1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4.6" customHeight="1" x14ac:dyDescent="0.4">
      <c r="A35" t="s">
        <v>47</v>
      </c>
      <c r="B35" s="9">
        <v>250</v>
      </c>
      <c r="C35" s="9">
        <v>500</v>
      </c>
      <c r="D35">
        <f t="shared" si="3"/>
        <v>375</v>
      </c>
      <c r="E35" s="9">
        <v>2</v>
      </c>
      <c r="F35" s="9">
        <v>18</v>
      </c>
      <c r="G35">
        <f t="shared" si="5"/>
        <v>10</v>
      </c>
      <c r="H35">
        <f t="shared" si="4"/>
        <v>0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4.6" customHeight="1" x14ac:dyDescent="0.4">
      <c r="A36" t="s">
        <v>48</v>
      </c>
      <c r="B36" s="9">
        <v>120</v>
      </c>
      <c r="C36" s="9">
        <v>400</v>
      </c>
      <c r="D36">
        <f t="shared" si="3"/>
        <v>260</v>
      </c>
      <c r="E36" s="9">
        <v>-22</v>
      </c>
      <c r="F36" s="9">
        <v>40</v>
      </c>
      <c r="G36">
        <f t="shared" si="5"/>
        <v>9</v>
      </c>
      <c r="H36">
        <f t="shared" si="4"/>
        <v>1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4.6" customHeight="1" x14ac:dyDescent="0.4">
      <c r="A37" t="s">
        <v>49</v>
      </c>
      <c r="B37" s="9">
        <v>0</v>
      </c>
      <c r="C37" s="9">
        <v>120</v>
      </c>
      <c r="D37">
        <f t="shared" si="3"/>
        <v>60</v>
      </c>
      <c r="E37" s="9">
        <v>-12</v>
      </c>
      <c r="F37" s="9">
        <v>40</v>
      </c>
      <c r="G37">
        <f t="shared" si="5"/>
        <v>14</v>
      </c>
      <c r="H37">
        <f t="shared" si="4"/>
        <v>0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4.6" customHeight="1" x14ac:dyDescent="0.4">
      <c r="A38" t="s">
        <v>50</v>
      </c>
      <c r="B38" s="9">
        <v>0</v>
      </c>
      <c r="C38" s="9">
        <v>500</v>
      </c>
      <c r="D38">
        <f t="shared" si="3"/>
        <v>250</v>
      </c>
      <c r="E38" s="9">
        <v>-18</v>
      </c>
      <c r="F38" s="9">
        <v>2</v>
      </c>
      <c r="G38">
        <f t="shared" si="5"/>
        <v>-8</v>
      </c>
      <c r="H38">
        <f t="shared" si="4"/>
        <v>1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4.6" customHeight="1" x14ac:dyDescent="0.4">
      <c r="A39" t="s">
        <v>51</v>
      </c>
      <c r="B39" s="9">
        <v>200</v>
      </c>
      <c r="C39" s="9">
        <v>500</v>
      </c>
      <c r="D39">
        <f t="shared" si="3"/>
        <v>350</v>
      </c>
      <c r="E39" s="9">
        <v>6</v>
      </c>
      <c r="F39" s="9">
        <v>40</v>
      </c>
      <c r="G39">
        <f t="shared" si="5"/>
        <v>23</v>
      </c>
      <c r="H39">
        <f t="shared" si="4"/>
        <v>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4.6" customHeight="1" x14ac:dyDescent="0.4">
      <c r="A40" t="s">
        <v>52</v>
      </c>
      <c r="B40" s="9">
        <v>300</v>
      </c>
      <c r="C40" s="9">
        <v>500</v>
      </c>
      <c r="D40">
        <f t="shared" si="3"/>
        <v>400</v>
      </c>
      <c r="E40" s="9">
        <v>-12</v>
      </c>
      <c r="F40" s="9">
        <v>20</v>
      </c>
      <c r="G40">
        <f t="shared" si="5"/>
        <v>4</v>
      </c>
      <c r="H40">
        <f t="shared" si="4"/>
        <v>0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4.6" customHeight="1" x14ac:dyDescent="0.4">
      <c r="A41" t="s">
        <v>53</v>
      </c>
      <c r="B41" s="9">
        <v>150</v>
      </c>
      <c r="C41" s="9">
        <v>300</v>
      </c>
      <c r="D41">
        <f t="shared" si="3"/>
        <v>225</v>
      </c>
      <c r="E41" s="9">
        <v>-8</v>
      </c>
      <c r="F41" s="9">
        <v>16</v>
      </c>
      <c r="G41">
        <f t="shared" si="5"/>
        <v>4</v>
      </c>
      <c r="H41">
        <f t="shared" si="4"/>
        <v>0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4.6" customHeight="1" x14ac:dyDescent="0.4">
      <c r="A42" t="s">
        <v>54</v>
      </c>
      <c r="B42" s="9">
        <v>150</v>
      </c>
      <c r="C42" s="9">
        <v>250</v>
      </c>
      <c r="D42">
        <f t="shared" si="3"/>
        <v>200</v>
      </c>
      <c r="E42" s="9">
        <v>-10</v>
      </c>
      <c r="F42" s="9">
        <v>10</v>
      </c>
      <c r="G42">
        <f t="shared" si="5"/>
        <v>0</v>
      </c>
      <c r="H42">
        <f t="shared" si="4"/>
        <v>0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4.6" customHeight="1" x14ac:dyDescent="0.4">
      <c r="A43" t="s">
        <v>55</v>
      </c>
      <c r="B43" s="9">
        <v>100</v>
      </c>
      <c r="C43" s="9">
        <v>500</v>
      </c>
      <c r="D43">
        <f t="shared" si="3"/>
        <v>300</v>
      </c>
      <c r="E43" s="9">
        <v>-6</v>
      </c>
      <c r="F43" s="9">
        <v>18</v>
      </c>
      <c r="G43">
        <f t="shared" si="5"/>
        <v>6</v>
      </c>
      <c r="H43">
        <f t="shared" si="4"/>
        <v>1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4.6" customHeight="1" x14ac:dyDescent="0.4">
      <c r="A44" t="s">
        <v>56</v>
      </c>
      <c r="B44" s="9">
        <v>290</v>
      </c>
      <c r="C44" s="9">
        <v>480</v>
      </c>
      <c r="D44">
        <f t="shared" si="3"/>
        <v>385</v>
      </c>
      <c r="E44" s="9">
        <v>20</v>
      </c>
      <c r="F44" s="9">
        <v>40</v>
      </c>
      <c r="G44">
        <f t="shared" si="5"/>
        <v>30</v>
      </c>
      <c r="H44">
        <f t="shared" si="4"/>
        <v>0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4.6" customHeight="1" x14ac:dyDescent="0.4">
      <c r="A45" t="s">
        <v>57</v>
      </c>
      <c r="B45" s="9">
        <v>150</v>
      </c>
      <c r="C45" s="9">
        <v>500</v>
      </c>
      <c r="D45">
        <f t="shared" si="3"/>
        <v>325</v>
      </c>
      <c r="E45" s="9">
        <v>-12</v>
      </c>
      <c r="F45" s="9">
        <v>10</v>
      </c>
      <c r="G45">
        <f t="shared" si="5"/>
        <v>-1</v>
      </c>
      <c r="H45">
        <f t="shared" si="4"/>
        <v>1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4.6" customHeight="1" x14ac:dyDescent="0.4">
      <c r="A46" t="s">
        <v>58</v>
      </c>
      <c r="B46" s="9">
        <v>200</v>
      </c>
      <c r="C46" s="9">
        <v>380</v>
      </c>
      <c r="D46">
        <f t="shared" si="3"/>
        <v>290</v>
      </c>
      <c r="E46" s="9">
        <v>-18</v>
      </c>
      <c r="F46" s="9">
        <v>0</v>
      </c>
      <c r="G46">
        <f t="shared" si="5"/>
        <v>-9</v>
      </c>
      <c r="H46">
        <f t="shared" si="4"/>
        <v>0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4.6" customHeight="1" x14ac:dyDescent="0.4">
      <c r="A47" t="s">
        <v>59</v>
      </c>
      <c r="B47" s="9">
        <v>200</v>
      </c>
      <c r="C47" s="9">
        <v>500</v>
      </c>
      <c r="D47">
        <f t="shared" si="3"/>
        <v>350</v>
      </c>
      <c r="E47" s="9">
        <v>-10</v>
      </c>
      <c r="F47" s="9">
        <v>8</v>
      </c>
      <c r="G47">
        <f t="shared" si="5"/>
        <v>-1</v>
      </c>
      <c r="H47">
        <f t="shared" si="4"/>
        <v>1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4.6" customHeight="1" x14ac:dyDescent="0.4">
      <c r="A48" t="s">
        <v>60</v>
      </c>
      <c r="B48" s="9">
        <v>300</v>
      </c>
      <c r="C48" s="9">
        <v>400</v>
      </c>
      <c r="D48">
        <f t="shared" si="3"/>
        <v>350</v>
      </c>
      <c r="E48" s="9">
        <v>2</v>
      </c>
      <c r="F48" s="9">
        <v>10</v>
      </c>
      <c r="G48">
        <f t="shared" si="5"/>
        <v>6</v>
      </c>
      <c r="H48">
        <f t="shared" si="4"/>
        <v>0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4.6" customHeight="1" x14ac:dyDescent="0.4">
      <c r="A49" t="s">
        <v>61</v>
      </c>
      <c r="B49" s="9">
        <v>100</v>
      </c>
      <c r="C49" s="9">
        <v>500</v>
      </c>
      <c r="D49">
        <f t="shared" si="3"/>
        <v>300</v>
      </c>
      <c r="E49" s="9">
        <v>-24</v>
      </c>
      <c r="F49" s="9">
        <v>-2</v>
      </c>
      <c r="G49">
        <f t="shared" si="5"/>
        <v>-13</v>
      </c>
      <c r="H49">
        <f t="shared" si="4"/>
        <v>0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4.6" customHeight="1" x14ac:dyDescent="0.4">
      <c r="A50" t="s">
        <v>62</v>
      </c>
      <c r="B50" s="9">
        <v>0</v>
      </c>
      <c r="C50" s="9">
        <v>500</v>
      </c>
      <c r="D50">
        <f t="shared" si="3"/>
        <v>250</v>
      </c>
      <c r="E50" s="9">
        <v>-4</v>
      </c>
      <c r="F50" s="9">
        <v>18</v>
      </c>
      <c r="G50">
        <f t="shared" si="5"/>
        <v>7</v>
      </c>
      <c r="H50">
        <f t="shared" si="4"/>
        <v>1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4.6" customHeight="1" x14ac:dyDescent="0.4">
      <c r="A51" t="s">
        <v>63</v>
      </c>
      <c r="B51" s="9">
        <v>50</v>
      </c>
      <c r="C51" s="9">
        <v>390</v>
      </c>
      <c r="D51">
        <f t="shared" si="3"/>
        <v>220</v>
      </c>
      <c r="E51" s="9">
        <v>-8</v>
      </c>
      <c r="F51" s="9">
        <v>18</v>
      </c>
      <c r="G51">
        <f t="shared" si="5"/>
        <v>5</v>
      </c>
      <c r="H51">
        <f t="shared" si="4"/>
        <v>1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4.6" customHeight="1" x14ac:dyDescent="0.4">
      <c r="A52" t="s">
        <v>64</v>
      </c>
      <c r="B52" s="9">
        <v>130</v>
      </c>
      <c r="C52" s="9">
        <v>380</v>
      </c>
      <c r="D52">
        <f t="shared" si="3"/>
        <v>255</v>
      </c>
      <c r="E52" s="9">
        <v>-10</v>
      </c>
      <c r="F52" s="9">
        <v>2</v>
      </c>
      <c r="G52">
        <f t="shared" si="5"/>
        <v>-4</v>
      </c>
      <c r="H52">
        <f t="shared" si="4"/>
        <v>1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4.6" customHeight="1" x14ac:dyDescent="0.4">
      <c r="A53" t="s">
        <v>65</v>
      </c>
      <c r="B53" s="9">
        <v>250</v>
      </c>
      <c r="C53" s="9">
        <v>500</v>
      </c>
      <c r="D53">
        <f t="shared" si="3"/>
        <v>375</v>
      </c>
      <c r="E53" s="9">
        <v>-14</v>
      </c>
      <c r="F53" s="9">
        <v>22</v>
      </c>
      <c r="G53">
        <f t="shared" si="5"/>
        <v>4</v>
      </c>
      <c r="H53">
        <f t="shared" si="4"/>
        <v>1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4.6" customHeight="1" x14ac:dyDescent="0.4">
      <c r="A54" t="s">
        <v>66</v>
      </c>
      <c r="B54" s="9">
        <v>300</v>
      </c>
      <c r="C54" s="9">
        <v>500</v>
      </c>
      <c r="D54">
        <f t="shared" si="3"/>
        <v>400</v>
      </c>
      <c r="E54" s="9">
        <v>-11</v>
      </c>
      <c r="F54" s="9">
        <v>19</v>
      </c>
      <c r="G54">
        <f t="shared" si="5"/>
        <v>4</v>
      </c>
      <c r="H54">
        <f t="shared" si="4"/>
        <v>0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4.6" customHeight="1" x14ac:dyDescent="0.4">
      <c r="A55" t="s">
        <v>67</v>
      </c>
      <c r="B55" s="9">
        <v>150</v>
      </c>
      <c r="C55" s="9">
        <v>380</v>
      </c>
      <c r="D55">
        <f t="shared" si="3"/>
        <v>265</v>
      </c>
      <c r="E55" s="9">
        <v>6</v>
      </c>
      <c r="F55" s="9">
        <v>22</v>
      </c>
      <c r="G55">
        <f t="shared" si="5"/>
        <v>14</v>
      </c>
      <c r="H55">
        <f t="shared" si="4"/>
        <v>0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4.6" customHeight="1" x14ac:dyDescent="0.4">
      <c r="A56" t="s">
        <v>68</v>
      </c>
      <c r="B56" s="9">
        <v>290</v>
      </c>
      <c r="C56" s="9">
        <v>470</v>
      </c>
      <c r="D56">
        <f t="shared" si="3"/>
        <v>380</v>
      </c>
      <c r="E56" s="9">
        <v>-14</v>
      </c>
      <c r="F56" s="9">
        <v>6</v>
      </c>
      <c r="G56">
        <f t="shared" si="5"/>
        <v>-4</v>
      </c>
      <c r="H56">
        <f t="shared" si="4"/>
        <v>1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.6" customHeight="1" x14ac:dyDescent="0.4">
      <c r="A57" t="s">
        <v>69</v>
      </c>
      <c r="B57" s="9">
        <v>120</v>
      </c>
      <c r="C57" s="9">
        <v>300</v>
      </c>
      <c r="D57">
        <f t="shared" si="3"/>
        <v>210</v>
      </c>
      <c r="E57" s="9">
        <v>-14</v>
      </c>
      <c r="F57" s="9">
        <v>10</v>
      </c>
      <c r="G57">
        <f t="shared" si="5"/>
        <v>-2</v>
      </c>
      <c r="H57">
        <f t="shared" si="4"/>
        <v>0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.6" customHeight="1" x14ac:dyDescent="0.4">
      <c r="A58" t="s">
        <v>70</v>
      </c>
      <c r="B58" s="9">
        <v>0</v>
      </c>
      <c r="C58" s="9">
        <v>400</v>
      </c>
      <c r="D58">
        <f t="shared" si="3"/>
        <v>200</v>
      </c>
      <c r="E58" s="9">
        <v>6</v>
      </c>
      <c r="F58" s="9">
        <v>26</v>
      </c>
      <c r="G58">
        <f t="shared" si="5"/>
        <v>16</v>
      </c>
      <c r="H58">
        <f t="shared" si="4"/>
        <v>0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4.6" customHeight="1" x14ac:dyDescent="0.4">
      <c r="A59" t="s">
        <v>71</v>
      </c>
      <c r="B59" s="9">
        <v>150</v>
      </c>
      <c r="C59" s="9">
        <v>250</v>
      </c>
      <c r="D59">
        <f t="shared" si="3"/>
        <v>200</v>
      </c>
      <c r="E59" s="9">
        <v>-12</v>
      </c>
      <c r="F59" s="9">
        <v>14</v>
      </c>
      <c r="G59">
        <f t="shared" si="5"/>
        <v>1</v>
      </c>
      <c r="H59">
        <f t="shared" si="4"/>
        <v>0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.6" customHeight="1" x14ac:dyDescent="0.4">
      <c r="A60" t="s">
        <v>72</v>
      </c>
      <c r="B60" s="9">
        <v>150</v>
      </c>
      <c r="C60" s="9">
        <v>300</v>
      </c>
      <c r="D60">
        <f t="shared" si="3"/>
        <v>225</v>
      </c>
      <c r="E60" s="9">
        <v>-8</v>
      </c>
      <c r="F60" s="9">
        <v>10</v>
      </c>
      <c r="G60">
        <f t="shared" si="5"/>
        <v>1</v>
      </c>
      <c r="H60">
        <f t="shared" si="4"/>
        <v>0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4.6" customHeight="1" x14ac:dyDescent="0.4">
      <c r="A61" t="s">
        <v>73</v>
      </c>
      <c r="B61" s="9">
        <v>50</v>
      </c>
      <c r="C61" s="9">
        <v>200</v>
      </c>
      <c r="D61">
        <f t="shared" si="3"/>
        <v>125</v>
      </c>
      <c r="E61" s="9">
        <v>-10</v>
      </c>
      <c r="F61" s="9">
        <v>2</v>
      </c>
      <c r="G61">
        <f t="shared" si="5"/>
        <v>-4</v>
      </c>
      <c r="H61">
        <f t="shared" si="4"/>
        <v>0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4.6" customHeight="1" x14ac:dyDescent="0.4">
      <c r="A62" t="s">
        <v>74</v>
      </c>
      <c r="B62" s="9">
        <v>150</v>
      </c>
      <c r="C62" s="9">
        <v>300</v>
      </c>
      <c r="D62">
        <f t="shared" si="3"/>
        <v>225</v>
      </c>
      <c r="E62" s="9">
        <v>-5</v>
      </c>
      <c r="F62" s="9">
        <v>20</v>
      </c>
      <c r="G62">
        <f t="shared" si="5"/>
        <v>7.5</v>
      </c>
      <c r="H62">
        <f t="shared" si="4"/>
        <v>0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.6" customHeight="1" x14ac:dyDescent="0.4">
      <c r="A63" t="s">
        <v>75</v>
      </c>
      <c r="B63" s="9">
        <v>75</v>
      </c>
      <c r="C63" s="9">
        <v>150</v>
      </c>
      <c r="D63">
        <f t="shared" si="3"/>
        <v>112.5</v>
      </c>
      <c r="E63" s="9">
        <v>4</v>
      </c>
      <c r="F63" s="9">
        <v>18</v>
      </c>
      <c r="G63">
        <f t="shared" si="5"/>
        <v>11</v>
      </c>
      <c r="H63">
        <f t="shared" si="4"/>
        <v>0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4.6" customHeight="1" x14ac:dyDescent="0.4">
      <c r="A64" t="s">
        <v>76</v>
      </c>
      <c r="B64" s="9">
        <v>200</v>
      </c>
      <c r="C64" s="9">
        <v>500</v>
      </c>
      <c r="D64">
        <f t="shared" si="3"/>
        <v>350</v>
      </c>
      <c r="E64" s="9">
        <v>-18</v>
      </c>
      <c r="F64" s="9">
        <v>18</v>
      </c>
      <c r="G64">
        <f t="shared" si="5"/>
        <v>0</v>
      </c>
      <c r="H64">
        <f t="shared" si="4"/>
        <v>1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4.6" customHeight="1" x14ac:dyDescent="0.4">
      <c r="A65" t="s">
        <v>77</v>
      </c>
      <c r="B65" s="9">
        <v>0</v>
      </c>
      <c r="C65" s="9">
        <v>120</v>
      </c>
      <c r="D65">
        <f t="shared" si="3"/>
        <v>60</v>
      </c>
      <c r="E65" s="9">
        <v>-10</v>
      </c>
      <c r="F65" s="9">
        <v>14</v>
      </c>
      <c r="G65">
        <f t="shared" si="5"/>
        <v>2</v>
      </c>
      <c r="H65">
        <f t="shared" si="4"/>
        <v>0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.6" customHeight="1" x14ac:dyDescent="0.4">
      <c r="A66" t="s">
        <v>78</v>
      </c>
      <c r="B66" s="9">
        <v>75</v>
      </c>
      <c r="C66" s="9">
        <v>200</v>
      </c>
      <c r="D66">
        <f t="shared" si="3"/>
        <v>137.5</v>
      </c>
      <c r="E66" s="9">
        <v>10</v>
      </c>
      <c r="F66" s="9">
        <v>22</v>
      </c>
      <c r="G66">
        <f t="shared" si="5"/>
        <v>16</v>
      </c>
      <c r="H66">
        <f t="shared" si="4"/>
        <v>0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.6" customHeight="1" x14ac:dyDescent="0.4">
      <c r="A67" t="s">
        <v>79</v>
      </c>
      <c r="B67" s="9">
        <v>0</v>
      </c>
      <c r="C67" s="9">
        <v>500</v>
      </c>
      <c r="D67">
        <f t="shared" si="3"/>
        <v>250</v>
      </c>
      <c r="E67" s="9">
        <v>-10</v>
      </c>
      <c r="F67" s="9">
        <v>16</v>
      </c>
      <c r="G67">
        <f t="shared" si="5"/>
        <v>3</v>
      </c>
      <c r="H67">
        <f t="shared" si="4"/>
        <v>1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.6" customHeight="1" x14ac:dyDescent="0.4">
      <c r="A68" t="s">
        <v>80</v>
      </c>
      <c r="B68" s="9">
        <v>100</v>
      </c>
      <c r="C68" s="9">
        <v>500</v>
      </c>
      <c r="D68">
        <f t="shared" si="3"/>
        <v>300</v>
      </c>
      <c r="E68" s="9">
        <v>-12</v>
      </c>
      <c r="F68" s="9">
        <v>12</v>
      </c>
      <c r="G68">
        <f t="shared" si="5"/>
        <v>0</v>
      </c>
      <c r="H68">
        <f t="shared" si="4"/>
        <v>1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.6" customHeight="1" x14ac:dyDescent="0.4">
      <c r="A69" t="s">
        <v>81</v>
      </c>
      <c r="B69" s="9">
        <v>150</v>
      </c>
      <c r="C69" s="9">
        <v>300</v>
      </c>
      <c r="D69">
        <f t="shared" si="3"/>
        <v>225</v>
      </c>
      <c r="E69" s="9">
        <v>16</v>
      </c>
      <c r="F69" s="9">
        <v>24</v>
      </c>
      <c r="G69">
        <f t="shared" si="5"/>
        <v>20</v>
      </c>
      <c r="H69">
        <f t="shared" si="4"/>
        <v>0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.6" customHeight="1" x14ac:dyDescent="0.4">
      <c r="A70" t="s">
        <v>82</v>
      </c>
      <c r="B70" s="9">
        <v>150</v>
      </c>
      <c r="C70" s="9">
        <v>300</v>
      </c>
      <c r="D70">
        <f t="shared" si="3"/>
        <v>225</v>
      </c>
      <c r="E70" s="9">
        <v>12</v>
      </c>
      <c r="F70" s="9">
        <v>20</v>
      </c>
      <c r="G70">
        <f t="shared" si="5"/>
        <v>16</v>
      </c>
      <c r="H70">
        <f t="shared" si="4"/>
        <v>0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.6" customHeight="1" x14ac:dyDescent="0.4">
      <c r="A71" t="s">
        <v>83</v>
      </c>
      <c r="B71" s="9">
        <v>150</v>
      </c>
      <c r="C71" s="9">
        <v>300</v>
      </c>
      <c r="D71">
        <f t="shared" si="3"/>
        <v>225</v>
      </c>
      <c r="E71" s="9">
        <v>8</v>
      </c>
      <c r="F71" s="9">
        <v>16</v>
      </c>
      <c r="G71">
        <f t="shared" si="5"/>
        <v>12</v>
      </c>
      <c r="H71">
        <f t="shared" si="4"/>
        <v>0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.6" customHeight="1" x14ac:dyDescent="0.4">
      <c r="A72" t="s">
        <v>84</v>
      </c>
      <c r="B72" s="9">
        <v>150</v>
      </c>
      <c r="C72" s="9">
        <v>300</v>
      </c>
      <c r="D72">
        <f t="shared" si="3"/>
        <v>225</v>
      </c>
      <c r="E72" s="9">
        <v>6</v>
      </c>
      <c r="F72" s="9">
        <v>24</v>
      </c>
      <c r="G72">
        <f t="shared" si="5"/>
        <v>15</v>
      </c>
      <c r="H72">
        <f t="shared" si="4"/>
        <v>0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.6" customHeight="1" x14ac:dyDescent="0.4">
      <c r="A73" t="s">
        <v>85</v>
      </c>
      <c r="B73" s="9">
        <v>50</v>
      </c>
      <c r="C73" s="9">
        <v>300</v>
      </c>
      <c r="D73">
        <f t="shared" si="3"/>
        <v>175</v>
      </c>
      <c r="E73" s="9">
        <v>14</v>
      </c>
      <c r="F73" s="9">
        <v>26</v>
      </c>
      <c r="G73">
        <f t="shared" si="5"/>
        <v>20</v>
      </c>
      <c r="H73">
        <f t="shared" si="4"/>
        <v>0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.6" customHeight="1" x14ac:dyDescent="0.4">
      <c r="A74" t="s">
        <v>86</v>
      </c>
      <c r="B74" s="9">
        <v>250</v>
      </c>
      <c r="C74" s="9">
        <v>500</v>
      </c>
      <c r="D74">
        <f t="shared" si="3"/>
        <v>375</v>
      </c>
      <c r="E74" s="9">
        <v>16</v>
      </c>
      <c r="F74" s="9">
        <v>40</v>
      </c>
      <c r="G74">
        <f t="shared" si="5"/>
        <v>28</v>
      </c>
      <c r="H74">
        <f t="shared" si="4"/>
        <v>0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.6" customHeight="1" x14ac:dyDescent="0.4">
      <c r="A75" t="s">
        <v>87</v>
      </c>
      <c r="B75" s="9">
        <v>250</v>
      </c>
      <c r="C75" s="9">
        <v>500</v>
      </c>
      <c r="D75">
        <f t="shared" si="3"/>
        <v>375</v>
      </c>
      <c r="E75" s="9">
        <v>-10</v>
      </c>
      <c r="F75" s="9">
        <v>8</v>
      </c>
      <c r="G75">
        <f t="shared" si="5"/>
        <v>-1</v>
      </c>
      <c r="H75">
        <f t="shared" si="4"/>
        <v>1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.6" customHeight="1" x14ac:dyDescent="0.4">
      <c r="A76" t="s">
        <v>88</v>
      </c>
      <c r="B76" s="9">
        <v>120</v>
      </c>
      <c r="C76" s="9">
        <v>300</v>
      </c>
      <c r="D76">
        <f t="shared" si="3"/>
        <v>210</v>
      </c>
      <c r="E76" s="9">
        <v>8</v>
      </c>
      <c r="F76" s="9">
        <v>24</v>
      </c>
      <c r="G76">
        <f t="shared" si="5"/>
        <v>16</v>
      </c>
      <c r="H76">
        <f t="shared" si="4"/>
        <v>0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.6" customHeight="1" x14ac:dyDescent="0.4">
      <c r="A77" t="s">
        <v>89</v>
      </c>
      <c r="B77" s="9">
        <v>200</v>
      </c>
      <c r="C77" s="9">
        <v>400</v>
      </c>
      <c r="D77">
        <f t="shared" si="3"/>
        <v>300</v>
      </c>
      <c r="E77" s="9">
        <v>2</v>
      </c>
      <c r="F77" s="9">
        <v>10</v>
      </c>
      <c r="G77">
        <f t="shared" si="5"/>
        <v>6</v>
      </c>
      <c r="H77">
        <f t="shared" si="4"/>
        <v>0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.6" customHeight="1" x14ac:dyDescent="0.4">
      <c r="A78" t="s">
        <v>90</v>
      </c>
      <c r="B78" s="9">
        <v>200</v>
      </c>
      <c r="C78" s="9">
        <v>400</v>
      </c>
      <c r="D78">
        <f t="shared" si="3"/>
        <v>300</v>
      </c>
      <c r="E78" s="9">
        <v>-6</v>
      </c>
      <c r="F78" s="9">
        <v>2</v>
      </c>
      <c r="G78">
        <f t="shared" si="5"/>
        <v>-2</v>
      </c>
      <c r="H78">
        <f t="shared" si="4"/>
        <v>1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.6" customHeight="1" x14ac:dyDescent="0.4">
      <c r="A79" t="s">
        <v>91</v>
      </c>
      <c r="B79" s="9">
        <v>200</v>
      </c>
      <c r="C79" s="9">
        <v>400</v>
      </c>
      <c r="D79">
        <f t="shared" si="3"/>
        <v>300</v>
      </c>
      <c r="E79" s="9">
        <v>0</v>
      </c>
      <c r="F79" s="9">
        <v>4</v>
      </c>
      <c r="G79">
        <f t="shared" si="5"/>
        <v>2</v>
      </c>
      <c r="H79">
        <f t="shared" si="4"/>
        <v>0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.6" customHeight="1" x14ac:dyDescent="0.4">
      <c r="A80" t="s">
        <v>92</v>
      </c>
      <c r="B80" s="9">
        <v>200</v>
      </c>
      <c r="C80" s="9">
        <v>400</v>
      </c>
      <c r="D80">
        <f t="shared" si="3"/>
        <v>300</v>
      </c>
      <c r="E80" s="9">
        <v>-12</v>
      </c>
      <c r="F80" s="9">
        <v>-4</v>
      </c>
      <c r="G80">
        <f t="shared" si="5"/>
        <v>-8</v>
      </c>
      <c r="H80">
        <f t="shared" si="4"/>
        <v>0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.6" customHeight="1" x14ac:dyDescent="0.4">
      <c r="A81" t="s">
        <v>93</v>
      </c>
      <c r="B81" s="9">
        <v>240</v>
      </c>
      <c r="C81" s="9">
        <v>500</v>
      </c>
      <c r="D81">
        <f t="shared" si="3"/>
        <v>370</v>
      </c>
      <c r="E81" s="9">
        <v>14</v>
      </c>
      <c r="F81" s="9">
        <v>40</v>
      </c>
      <c r="G81">
        <f t="shared" si="5"/>
        <v>27</v>
      </c>
      <c r="H81">
        <f t="shared" si="4"/>
        <v>0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.6" customHeight="1" x14ac:dyDescent="0.4">
      <c r="A82" t="s">
        <v>94</v>
      </c>
      <c r="B82" s="9">
        <v>200</v>
      </c>
      <c r="C82" s="9">
        <v>400</v>
      </c>
      <c r="D82">
        <f t="shared" si="3"/>
        <v>300</v>
      </c>
      <c r="E82" s="9">
        <v>14</v>
      </c>
      <c r="F82" s="9">
        <v>40</v>
      </c>
      <c r="G82">
        <f t="shared" si="5"/>
        <v>27</v>
      </c>
      <c r="H82">
        <f t="shared" si="4"/>
        <v>0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.6" customHeight="1" x14ac:dyDescent="0.4">
      <c r="A83" t="s">
        <v>95</v>
      </c>
      <c r="B83" s="9">
        <v>0</v>
      </c>
      <c r="C83" s="9">
        <v>500</v>
      </c>
      <c r="D83">
        <f t="shared" si="3"/>
        <v>250</v>
      </c>
      <c r="E83" s="9">
        <v>-12</v>
      </c>
      <c r="F83" s="9">
        <v>40</v>
      </c>
      <c r="G83">
        <f t="shared" si="5"/>
        <v>14</v>
      </c>
      <c r="H83">
        <f t="shared" si="4"/>
        <v>1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.6" customHeight="1" x14ac:dyDescent="0.4">
      <c r="A84" t="s">
        <v>96</v>
      </c>
      <c r="B84" s="9">
        <v>0</v>
      </c>
      <c r="C84" s="9">
        <v>75</v>
      </c>
      <c r="D84">
        <f t="shared" si="3"/>
        <v>37.5</v>
      </c>
      <c r="E84" s="9">
        <v>-4</v>
      </c>
      <c r="F84" s="9">
        <v>22</v>
      </c>
      <c r="G84">
        <f t="shared" si="5"/>
        <v>9</v>
      </c>
      <c r="H84">
        <f t="shared" si="4"/>
        <v>0</v>
      </c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.6" customHeight="1" x14ac:dyDescent="0.4">
      <c r="A85" t="s">
        <v>97</v>
      </c>
      <c r="B85" s="9">
        <v>110</v>
      </c>
      <c r="C85" s="9">
        <v>390</v>
      </c>
      <c r="D85">
        <f t="shared" si="3"/>
        <v>250</v>
      </c>
      <c r="E85" s="9">
        <v>-6</v>
      </c>
      <c r="F85" s="9">
        <v>22</v>
      </c>
      <c r="G85">
        <f t="shared" si="5"/>
        <v>8</v>
      </c>
      <c r="H85">
        <f t="shared" si="4"/>
        <v>1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.6" customHeight="1" x14ac:dyDescent="0.4">
      <c r="A86" t="s">
        <v>98</v>
      </c>
      <c r="B86" s="9">
        <v>280</v>
      </c>
      <c r="C86" s="9">
        <v>430</v>
      </c>
      <c r="D86">
        <f t="shared" si="3"/>
        <v>355</v>
      </c>
      <c r="E86" s="9">
        <v>-10</v>
      </c>
      <c r="F86" s="9">
        <v>10</v>
      </c>
      <c r="G86">
        <f t="shared" si="5"/>
        <v>0</v>
      </c>
      <c r="H86">
        <f t="shared" si="4"/>
        <v>1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.6" customHeight="1" x14ac:dyDescent="0.4">
      <c r="A87" t="s">
        <v>99</v>
      </c>
      <c r="B87" s="9">
        <v>180</v>
      </c>
      <c r="C87" s="9">
        <v>500</v>
      </c>
      <c r="D87">
        <f t="shared" si="3"/>
        <v>340</v>
      </c>
      <c r="E87" s="9">
        <v>-10</v>
      </c>
      <c r="F87" s="9">
        <v>22</v>
      </c>
      <c r="G87">
        <f t="shared" si="5"/>
        <v>6</v>
      </c>
      <c r="H87">
        <f t="shared" si="4"/>
        <v>1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.6" customHeight="1" x14ac:dyDescent="0.4">
      <c r="A88" t="s">
        <v>100</v>
      </c>
      <c r="B88" s="9">
        <v>250</v>
      </c>
      <c r="C88" s="9">
        <v>400</v>
      </c>
      <c r="D88">
        <f t="shared" si="3"/>
        <v>325</v>
      </c>
      <c r="E88" s="9">
        <v>-16</v>
      </c>
      <c r="F88" s="9">
        <v>4</v>
      </c>
      <c r="G88">
        <f t="shared" si="5"/>
        <v>-6</v>
      </c>
      <c r="H88">
        <f t="shared" si="4"/>
        <v>1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.6" customHeight="1" x14ac:dyDescent="0.4">
      <c r="A89" t="s">
        <v>101</v>
      </c>
      <c r="B89" s="9">
        <v>260</v>
      </c>
      <c r="C89" s="9">
        <v>500</v>
      </c>
      <c r="D89">
        <f t="shared" si="3"/>
        <v>380</v>
      </c>
      <c r="E89" s="9">
        <v>12</v>
      </c>
      <c r="F89" s="9">
        <v>40</v>
      </c>
      <c r="G89">
        <f t="shared" si="5"/>
        <v>26</v>
      </c>
      <c r="H89">
        <f t="shared" si="4"/>
        <v>0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.6" customHeight="1" x14ac:dyDescent="0.4">
      <c r="A90" t="s">
        <v>102</v>
      </c>
      <c r="B90" s="9">
        <v>50</v>
      </c>
      <c r="C90" s="9">
        <v>250</v>
      </c>
      <c r="D90">
        <f t="shared" ref="D90:D104" si="6">AVERAGE(B90:C90)</f>
        <v>150</v>
      </c>
      <c r="E90" s="9">
        <v>-6</v>
      </c>
      <c r="F90" s="9">
        <v>18</v>
      </c>
      <c r="G90">
        <f t="shared" si="5"/>
        <v>6</v>
      </c>
      <c r="H90">
        <f t="shared" ref="H90:H104" si="7">IF(AND(B90&lt;$B$2,C90&gt;$B$2,E90&lt;$C$2,F90&gt;$C$2),1,0)</f>
        <v>0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.6" customHeight="1" x14ac:dyDescent="0.4">
      <c r="A91" t="s">
        <v>103</v>
      </c>
      <c r="B91" s="9">
        <v>200</v>
      </c>
      <c r="C91" s="9">
        <v>500</v>
      </c>
      <c r="D91">
        <f t="shared" si="6"/>
        <v>350</v>
      </c>
      <c r="E91" s="9">
        <v>-14</v>
      </c>
      <c r="F91" s="9">
        <v>16</v>
      </c>
      <c r="G91">
        <f t="shared" ref="G91:G104" si="8">AVERAGE(E91:F91)</f>
        <v>1</v>
      </c>
      <c r="H91">
        <f t="shared" si="7"/>
        <v>1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.6" customHeight="1" x14ac:dyDescent="0.4">
      <c r="A92" t="s">
        <v>104</v>
      </c>
      <c r="B92" s="9">
        <v>280</v>
      </c>
      <c r="C92" s="9">
        <v>500</v>
      </c>
      <c r="D92">
        <f t="shared" si="6"/>
        <v>390</v>
      </c>
      <c r="E92" s="9">
        <v>18</v>
      </c>
      <c r="F92" s="9">
        <v>40</v>
      </c>
      <c r="G92">
        <f t="shared" si="8"/>
        <v>29</v>
      </c>
      <c r="H92">
        <f t="shared" si="7"/>
        <v>0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.6" customHeight="1" x14ac:dyDescent="0.4">
      <c r="A93" t="s">
        <v>105</v>
      </c>
      <c r="B93" s="9">
        <v>260</v>
      </c>
      <c r="C93" s="9">
        <v>450</v>
      </c>
      <c r="D93">
        <f t="shared" si="6"/>
        <v>355</v>
      </c>
      <c r="E93" s="9">
        <v>10</v>
      </c>
      <c r="F93" s="9">
        <v>24</v>
      </c>
      <c r="G93">
        <f t="shared" si="8"/>
        <v>17</v>
      </c>
      <c r="H93">
        <f t="shared" si="7"/>
        <v>0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.6" customHeight="1" x14ac:dyDescent="0.4">
      <c r="A94" t="s">
        <v>106</v>
      </c>
      <c r="B94" s="9">
        <v>320</v>
      </c>
      <c r="C94" s="9">
        <v>500</v>
      </c>
      <c r="D94">
        <f t="shared" si="6"/>
        <v>410</v>
      </c>
      <c r="E94" s="9">
        <v>14</v>
      </c>
      <c r="F94" s="9">
        <v>40</v>
      </c>
      <c r="G94">
        <f t="shared" si="8"/>
        <v>27</v>
      </c>
      <c r="H94">
        <f t="shared" si="7"/>
        <v>0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.6" customHeight="1" x14ac:dyDescent="0.4">
      <c r="A95" t="s">
        <v>107</v>
      </c>
      <c r="B95" s="9">
        <v>300</v>
      </c>
      <c r="C95" s="9">
        <v>450</v>
      </c>
      <c r="D95">
        <f t="shared" si="6"/>
        <v>375</v>
      </c>
      <c r="E95" s="9">
        <v>16</v>
      </c>
      <c r="F95" s="9">
        <v>26</v>
      </c>
      <c r="G95">
        <f t="shared" si="8"/>
        <v>21</v>
      </c>
      <c r="H95">
        <f t="shared" si="7"/>
        <v>0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.6" customHeight="1" x14ac:dyDescent="0.4">
      <c r="A96" t="s">
        <v>108</v>
      </c>
      <c r="B96" s="9">
        <v>350</v>
      </c>
      <c r="C96" s="9">
        <v>500</v>
      </c>
      <c r="D96">
        <f t="shared" si="6"/>
        <v>425</v>
      </c>
      <c r="E96" s="9">
        <v>18</v>
      </c>
      <c r="F96" s="9">
        <v>40</v>
      </c>
      <c r="G96">
        <f t="shared" si="8"/>
        <v>29</v>
      </c>
      <c r="H96">
        <f t="shared" si="7"/>
        <v>0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.6" customHeight="1" x14ac:dyDescent="0.4">
      <c r="A97" t="s">
        <v>109</v>
      </c>
      <c r="B97" s="9">
        <v>100</v>
      </c>
      <c r="C97" s="9">
        <v>300</v>
      </c>
      <c r="D97">
        <f t="shared" si="6"/>
        <v>200</v>
      </c>
      <c r="E97" s="9">
        <v>14</v>
      </c>
      <c r="F97" s="9">
        <v>40</v>
      </c>
      <c r="G97">
        <f t="shared" si="8"/>
        <v>27</v>
      </c>
      <c r="H97">
        <f t="shared" si="7"/>
        <v>0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.6" customHeight="1" x14ac:dyDescent="0.4">
      <c r="A98" t="s">
        <v>110</v>
      </c>
      <c r="B98" s="9">
        <v>150</v>
      </c>
      <c r="C98" s="9">
        <v>300</v>
      </c>
      <c r="D98">
        <f t="shared" si="6"/>
        <v>225</v>
      </c>
      <c r="E98" s="9">
        <v>-10</v>
      </c>
      <c r="F98" s="9">
        <v>6</v>
      </c>
      <c r="G98">
        <f t="shared" si="8"/>
        <v>-2</v>
      </c>
      <c r="H98">
        <f t="shared" si="7"/>
        <v>0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.6" customHeight="1" x14ac:dyDescent="0.4">
      <c r="A99" t="s">
        <v>111</v>
      </c>
      <c r="B99" s="9">
        <v>230</v>
      </c>
      <c r="C99" s="9">
        <v>400</v>
      </c>
      <c r="D99">
        <f t="shared" si="6"/>
        <v>315</v>
      </c>
      <c r="E99" s="9">
        <v>14</v>
      </c>
      <c r="F99" s="9">
        <v>24</v>
      </c>
      <c r="G99">
        <f t="shared" si="8"/>
        <v>19</v>
      </c>
      <c r="H99">
        <f t="shared" si="7"/>
        <v>0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.6" customHeight="1" x14ac:dyDescent="0.4">
      <c r="A100" t="s">
        <v>112</v>
      </c>
      <c r="B100" s="9">
        <v>40</v>
      </c>
      <c r="C100" s="9">
        <v>170</v>
      </c>
      <c r="D100">
        <f t="shared" si="6"/>
        <v>105</v>
      </c>
      <c r="E100" s="9">
        <v>0</v>
      </c>
      <c r="F100" s="9">
        <v>20</v>
      </c>
      <c r="G100">
        <f t="shared" si="8"/>
        <v>10</v>
      </c>
      <c r="H100">
        <f t="shared" si="7"/>
        <v>0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.6" customHeight="1" x14ac:dyDescent="0.4">
      <c r="A101" t="s">
        <v>113</v>
      </c>
      <c r="B101" s="9">
        <v>290</v>
      </c>
      <c r="C101" s="9">
        <v>500</v>
      </c>
      <c r="D101">
        <f t="shared" si="6"/>
        <v>395</v>
      </c>
      <c r="E101" s="9">
        <v>12</v>
      </c>
      <c r="F101" s="9">
        <v>40</v>
      </c>
      <c r="G101">
        <f t="shared" si="8"/>
        <v>26</v>
      </c>
      <c r="H101">
        <f t="shared" si="7"/>
        <v>0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.6" customHeight="1" x14ac:dyDescent="0.4">
      <c r="A102" t="s">
        <v>114</v>
      </c>
      <c r="B102" s="9">
        <v>50</v>
      </c>
      <c r="C102" s="9">
        <v>470</v>
      </c>
      <c r="D102">
        <f t="shared" si="6"/>
        <v>260</v>
      </c>
      <c r="E102" s="9">
        <v>-24</v>
      </c>
      <c r="F102" s="9">
        <v>-8</v>
      </c>
      <c r="G102">
        <f t="shared" si="8"/>
        <v>-16</v>
      </c>
      <c r="H102">
        <f t="shared" si="7"/>
        <v>0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.6" customHeight="1" x14ac:dyDescent="0.4">
      <c r="A103" t="s">
        <v>115</v>
      </c>
      <c r="B103" s="9">
        <v>250</v>
      </c>
      <c r="C103" s="9">
        <v>450</v>
      </c>
      <c r="D103">
        <f t="shared" si="6"/>
        <v>350</v>
      </c>
      <c r="E103" s="9">
        <v>-7</v>
      </c>
      <c r="F103" s="9">
        <v>30</v>
      </c>
      <c r="G103">
        <f t="shared" si="8"/>
        <v>11.5</v>
      </c>
      <c r="H103">
        <f t="shared" si="7"/>
        <v>1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4.6" customHeight="1" x14ac:dyDescent="0.4">
      <c r="A104" t="s">
        <v>66</v>
      </c>
      <c r="B104" s="9">
        <v>300</v>
      </c>
      <c r="C104" s="9">
        <v>500</v>
      </c>
      <c r="D104">
        <f t="shared" si="6"/>
        <v>400</v>
      </c>
      <c r="E104" s="9">
        <v>-11</v>
      </c>
      <c r="F104" s="9">
        <v>19</v>
      </c>
      <c r="G104">
        <f t="shared" si="8"/>
        <v>4</v>
      </c>
      <c r="H104">
        <f t="shared" si="7"/>
        <v>0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4.6" customHeight="1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4.6" customHeight="1" thickBot="1" x14ac:dyDescent="0.45">
      <c r="A106" s="8" t="s">
        <v>116</v>
      </c>
      <c r="B106" s="8" t="s">
        <v>1</v>
      </c>
      <c r="C106" s="8" t="s">
        <v>2</v>
      </c>
      <c r="D106" s="8" t="s">
        <v>3</v>
      </c>
      <c r="E106" s="8" t="s">
        <v>4</v>
      </c>
      <c r="F106" s="8" t="s">
        <v>5</v>
      </c>
      <c r="G106" s="8" t="s">
        <v>6</v>
      </c>
      <c r="H106" s="8" t="s">
        <v>7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4.6" customHeight="1" x14ac:dyDescent="0.4">
      <c r="A107" s="9" t="s">
        <v>117</v>
      </c>
      <c r="B107" s="12">
        <v>70</v>
      </c>
      <c r="C107" s="12">
        <v>310</v>
      </c>
      <c r="D107" s="9">
        <f>AVERAGE(B107:C107)</f>
        <v>190</v>
      </c>
      <c r="E107" s="12">
        <v>-8</v>
      </c>
      <c r="F107" s="12">
        <v>26</v>
      </c>
      <c r="G107" s="9">
        <f t="shared" ref="G107:G146" si="9">AVERAGE(E107:F107)</f>
        <v>9</v>
      </c>
      <c r="H107">
        <f t="shared" ref="H107:H146" si="10">IF(AND(B107&lt;$B$2,C107&gt;$B$2,E107&lt;$C$2,F107&gt;$C$2),1,0)</f>
        <v>1</v>
      </c>
      <c r="I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4.6" customHeight="1" x14ac:dyDescent="0.4">
      <c r="A108" s="9" t="s">
        <v>118</v>
      </c>
      <c r="B108" s="12">
        <v>140</v>
      </c>
      <c r="C108" s="12">
        <v>400</v>
      </c>
      <c r="D108" s="9">
        <f t="shared" ref="D108:D146" si="11">AVERAGE(B108:C108)</f>
        <v>270</v>
      </c>
      <c r="E108" s="12">
        <v>3</v>
      </c>
      <c r="F108" s="12">
        <v>40</v>
      </c>
      <c r="G108" s="9">
        <f t="shared" si="9"/>
        <v>21.5</v>
      </c>
      <c r="H108">
        <f t="shared" si="10"/>
        <v>0</v>
      </c>
      <c r="I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4.6" customHeight="1" x14ac:dyDescent="0.4">
      <c r="A109" s="9" t="s">
        <v>119</v>
      </c>
      <c r="B109" s="12">
        <v>100</v>
      </c>
      <c r="C109" s="12">
        <v>350</v>
      </c>
      <c r="D109" s="9">
        <f t="shared" si="11"/>
        <v>225</v>
      </c>
      <c r="E109" s="12">
        <v>-11</v>
      </c>
      <c r="F109" s="12">
        <v>30</v>
      </c>
      <c r="G109" s="9">
        <f t="shared" si="9"/>
        <v>9.5</v>
      </c>
      <c r="H109">
        <f t="shared" si="10"/>
        <v>1</v>
      </c>
      <c r="I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4.6" customHeight="1" x14ac:dyDescent="0.4">
      <c r="A110" s="9" t="s">
        <v>120</v>
      </c>
      <c r="B110" s="12">
        <v>300</v>
      </c>
      <c r="C110" s="12">
        <v>500</v>
      </c>
      <c r="D110" s="9">
        <f t="shared" si="11"/>
        <v>400</v>
      </c>
      <c r="E110" s="12">
        <v>13</v>
      </c>
      <c r="F110" s="12">
        <v>40</v>
      </c>
      <c r="G110" s="9">
        <f t="shared" si="9"/>
        <v>26.5</v>
      </c>
      <c r="H110">
        <f t="shared" si="10"/>
        <v>0</v>
      </c>
      <c r="I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4.6" customHeight="1" x14ac:dyDescent="0.4">
      <c r="A111" s="9" t="s">
        <v>121</v>
      </c>
      <c r="B111" s="12">
        <v>100</v>
      </c>
      <c r="C111" s="12">
        <v>400</v>
      </c>
      <c r="D111" s="9">
        <f t="shared" si="11"/>
        <v>250</v>
      </c>
      <c r="E111" s="12">
        <v>-4</v>
      </c>
      <c r="F111" s="12">
        <v>35</v>
      </c>
      <c r="G111" s="9">
        <f t="shared" si="9"/>
        <v>15.5</v>
      </c>
      <c r="H111">
        <f t="shared" si="10"/>
        <v>1</v>
      </c>
      <c r="I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4.6" customHeight="1" x14ac:dyDescent="0.4">
      <c r="A112" s="9" t="s">
        <v>122</v>
      </c>
      <c r="B112" s="12">
        <v>100</v>
      </c>
      <c r="C112" s="12">
        <v>500</v>
      </c>
      <c r="D112" s="9">
        <f t="shared" si="11"/>
        <v>300</v>
      </c>
      <c r="E112" s="12">
        <v>15</v>
      </c>
      <c r="F112" s="12">
        <v>30</v>
      </c>
      <c r="G112" s="9">
        <f t="shared" si="9"/>
        <v>22.5</v>
      </c>
      <c r="H112">
        <f t="shared" si="10"/>
        <v>0</v>
      </c>
      <c r="I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4.6" customHeight="1" x14ac:dyDescent="0.4">
      <c r="A113" s="9" t="s">
        <v>123</v>
      </c>
      <c r="B113" s="12">
        <v>70</v>
      </c>
      <c r="C113" s="12">
        <v>300</v>
      </c>
      <c r="D113" s="9">
        <f t="shared" si="11"/>
        <v>185</v>
      </c>
      <c r="E113" s="12">
        <v>-5</v>
      </c>
      <c r="F113" s="12">
        <v>20</v>
      </c>
      <c r="G113" s="9">
        <f t="shared" si="9"/>
        <v>7.5</v>
      </c>
      <c r="H113">
        <f t="shared" si="10"/>
        <v>0</v>
      </c>
      <c r="I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4.6" customHeight="1" x14ac:dyDescent="0.4">
      <c r="A114" s="9" t="s">
        <v>124</v>
      </c>
      <c r="B114" s="12">
        <v>60</v>
      </c>
      <c r="C114" s="12">
        <v>280</v>
      </c>
      <c r="D114" s="9">
        <f t="shared" si="11"/>
        <v>170</v>
      </c>
      <c r="E114" s="12">
        <v>-10</v>
      </c>
      <c r="F114" s="12">
        <v>27</v>
      </c>
      <c r="G114" s="9">
        <f t="shared" si="9"/>
        <v>8.5</v>
      </c>
      <c r="H114">
        <f t="shared" si="10"/>
        <v>0</v>
      </c>
      <c r="I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4.6" customHeight="1" x14ac:dyDescent="0.4">
      <c r="A115" s="9" t="s">
        <v>125</v>
      </c>
      <c r="B115" s="12">
        <v>100</v>
      </c>
      <c r="C115" s="12">
        <v>400</v>
      </c>
      <c r="D115" s="9">
        <f t="shared" si="11"/>
        <v>250</v>
      </c>
      <c r="E115" s="12">
        <v>3</v>
      </c>
      <c r="F115" s="12">
        <v>30</v>
      </c>
      <c r="G115" s="9">
        <f t="shared" si="9"/>
        <v>16.5</v>
      </c>
      <c r="H115">
        <f t="shared" si="10"/>
        <v>0</v>
      </c>
      <c r="I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4.6" customHeight="1" x14ac:dyDescent="0.4">
      <c r="A116" s="9" t="s">
        <v>126</v>
      </c>
      <c r="B116" s="12">
        <v>60</v>
      </c>
      <c r="C116" s="12">
        <v>310</v>
      </c>
      <c r="D116" s="9">
        <f t="shared" si="11"/>
        <v>185</v>
      </c>
      <c r="E116" s="12">
        <v>-20</v>
      </c>
      <c r="F116" s="12">
        <v>18</v>
      </c>
      <c r="G116" s="9">
        <f t="shared" si="9"/>
        <v>-1</v>
      </c>
      <c r="H116">
        <f t="shared" si="10"/>
        <v>1</v>
      </c>
      <c r="I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4.6" customHeight="1" x14ac:dyDescent="0.4">
      <c r="A117" s="9" t="s">
        <v>165</v>
      </c>
      <c r="B117" s="12">
        <v>150</v>
      </c>
      <c r="C117" s="12">
        <v>410</v>
      </c>
      <c r="D117" s="9">
        <f t="shared" si="11"/>
        <v>280</v>
      </c>
      <c r="E117" s="12">
        <v>2</v>
      </c>
      <c r="F117" s="12">
        <v>35</v>
      </c>
      <c r="G117" s="9">
        <f t="shared" si="9"/>
        <v>18.5</v>
      </c>
      <c r="H117">
        <f t="shared" si="10"/>
        <v>0</v>
      </c>
      <c r="I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4.6" customHeight="1" x14ac:dyDescent="0.4">
      <c r="A118" s="9" t="s">
        <v>127</v>
      </c>
      <c r="B118" s="12">
        <v>200</v>
      </c>
      <c r="C118" s="12">
        <v>500</v>
      </c>
      <c r="D118" s="9">
        <f t="shared" si="11"/>
        <v>350</v>
      </c>
      <c r="E118" s="12">
        <v>5</v>
      </c>
      <c r="F118" s="12">
        <v>37</v>
      </c>
      <c r="G118" s="9">
        <f t="shared" si="9"/>
        <v>21</v>
      </c>
      <c r="H118">
        <f t="shared" si="10"/>
        <v>0</v>
      </c>
      <c r="I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4.6" customHeight="1" x14ac:dyDescent="0.4">
      <c r="A119" s="9" t="s">
        <v>128</v>
      </c>
      <c r="B119" s="12">
        <v>200</v>
      </c>
      <c r="C119" s="12">
        <v>410</v>
      </c>
      <c r="D119" s="9">
        <f t="shared" si="11"/>
        <v>305</v>
      </c>
      <c r="E119" s="12">
        <v>-1</v>
      </c>
      <c r="F119" s="12">
        <v>37</v>
      </c>
      <c r="G119" s="9">
        <f t="shared" si="9"/>
        <v>18</v>
      </c>
      <c r="H119">
        <f t="shared" si="10"/>
        <v>1</v>
      </c>
      <c r="I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4.6" customHeight="1" x14ac:dyDescent="0.4">
      <c r="A120" s="9" t="s">
        <v>129</v>
      </c>
      <c r="B120" s="12">
        <v>120</v>
      </c>
      <c r="C120" s="12">
        <v>390</v>
      </c>
      <c r="D120" s="9">
        <f t="shared" si="11"/>
        <v>255</v>
      </c>
      <c r="E120" s="12">
        <v>0</v>
      </c>
      <c r="F120" s="12">
        <v>30</v>
      </c>
      <c r="G120" s="9">
        <f t="shared" si="9"/>
        <v>15</v>
      </c>
      <c r="H120">
        <f t="shared" si="10"/>
        <v>0</v>
      </c>
      <c r="I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4.6" customHeight="1" x14ac:dyDescent="0.4">
      <c r="A121" s="9" t="s">
        <v>130</v>
      </c>
      <c r="B121" s="12">
        <v>100</v>
      </c>
      <c r="C121" s="12">
        <v>390</v>
      </c>
      <c r="D121" s="9">
        <f t="shared" si="11"/>
        <v>245</v>
      </c>
      <c r="E121" s="12">
        <v>0</v>
      </c>
      <c r="F121" s="12">
        <v>30</v>
      </c>
      <c r="G121" s="9">
        <f t="shared" si="9"/>
        <v>15</v>
      </c>
      <c r="H121">
        <f t="shared" si="10"/>
        <v>0</v>
      </c>
      <c r="I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4.6" customHeight="1" x14ac:dyDescent="0.4">
      <c r="A122" s="9" t="s">
        <v>131</v>
      </c>
      <c r="B122" s="12">
        <v>160</v>
      </c>
      <c r="C122" s="12">
        <v>410</v>
      </c>
      <c r="D122" s="9">
        <f t="shared" si="11"/>
        <v>285</v>
      </c>
      <c r="E122" s="12">
        <v>8</v>
      </c>
      <c r="F122" s="12">
        <v>30</v>
      </c>
      <c r="G122" s="9">
        <f t="shared" si="9"/>
        <v>19</v>
      </c>
      <c r="H122">
        <f t="shared" si="10"/>
        <v>0</v>
      </c>
      <c r="I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4.6" customHeight="1" x14ac:dyDescent="0.4">
      <c r="A123" s="9" t="s">
        <v>132</v>
      </c>
      <c r="B123" s="12">
        <v>90</v>
      </c>
      <c r="C123" s="12">
        <v>390</v>
      </c>
      <c r="D123" s="9">
        <f t="shared" si="11"/>
        <v>240</v>
      </c>
      <c r="E123" s="12">
        <v>5</v>
      </c>
      <c r="F123" s="12">
        <v>33</v>
      </c>
      <c r="G123" s="9">
        <f t="shared" si="9"/>
        <v>19</v>
      </c>
      <c r="H123">
        <f t="shared" si="10"/>
        <v>0</v>
      </c>
      <c r="I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4.6" customHeight="1" x14ac:dyDescent="0.4">
      <c r="A124" s="9" t="s">
        <v>133</v>
      </c>
      <c r="B124" s="12">
        <v>160</v>
      </c>
      <c r="C124" s="12">
        <v>500</v>
      </c>
      <c r="D124" s="9">
        <f t="shared" si="11"/>
        <v>330</v>
      </c>
      <c r="E124" s="12">
        <v>12</v>
      </c>
      <c r="F124" s="12">
        <v>38</v>
      </c>
      <c r="G124" s="9">
        <f t="shared" si="9"/>
        <v>25</v>
      </c>
      <c r="H124">
        <f t="shared" si="10"/>
        <v>0</v>
      </c>
      <c r="I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4.6" customHeight="1" x14ac:dyDescent="0.4">
      <c r="A125" s="9" t="s">
        <v>134</v>
      </c>
      <c r="B125" s="12">
        <v>120</v>
      </c>
      <c r="C125" s="12">
        <v>390</v>
      </c>
      <c r="D125" s="9">
        <f t="shared" si="11"/>
        <v>255</v>
      </c>
      <c r="E125" s="12">
        <v>0</v>
      </c>
      <c r="F125" s="12">
        <v>36</v>
      </c>
      <c r="G125" s="9">
        <f t="shared" si="9"/>
        <v>18</v>
      </c>
      <c r="H125">
        <f t="shared" si="10"/>
        <v>0</v>
      </c>
      <c r="I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4.6" customHeight="1" x14ac:dyDescent="0.4">
      <c r="A126" s="9" t="s">
        <v>135</v>
      </c>
      <c r="B126" s="12">
        <v>100</v>
      </c>
      <c r="C126" s="12">
        <v>410</v>
      </c>
      <c r="D126" s="9">
        <f t="shared" si="11"/>
        <v>255</v>
      </c>
      <c r="E126" s="12">
        <v>5</v>
      </c>
      <c r="F126" s="12">
        <v>37</v>
      </c>
      <c r="G126" s="9">
        <f t="shared" si="9"/>
        <v>21</v>
      </c>
      <c r="H126">
        <f t="shared" si="10"/>
        <v>0</v>
      </c>
      <c r="I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4.6" customHeight="1" x14ac:dyDescent="0.4">
      <c r="A127" s="9" t="s">
        <v>136</v>
      </c>
      <c r="B127" s="12">
        <v>200</v>
      </c>
      <c r="C127" s="12">
        <v>500</v>
      </c>
      <c r="D127" s="9">
        <f t="shared" si="11"/>
        <v>350</v>
      </c>
      <c r="E127" s="12">
        <v>7</v>
      </c>
      <c r="F127" s="12">
        <v>24</v>
      </c>
      <c r="G127" s="9">
        <f t="shared" si="9"/>
        <v>15.5</v>
      </c>
      <c r="H127">
        <f t="shared" si="10"/>
        <v>0</v>
      </c>
      <c r="I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4.6" customHeight="1" x14ac:dyDescent="0.4">
      <c r="A128" s="9" t="s">
        <v>137</v>
      </c>
      <c r="B128" s="12">
        <v>200</v>
      </c>
      <c r="C128" s="12">
        <v>500</v>
      </c>
      <c r="D128" s="9">
        <f t="shared" si="11"/>
        <v>350</v>
      </c>
      <c r="E128" s="12">
        <v>5</v>
      </c>
      <c r="F128" s="12">
        <v>25</v>
      </c>
      <c r="G128" s="9">
        <f t="shared" si="9"/>
        <v>15</v>
      </c>
      <c r="H128">
        <f t="shared" si="10"/>
        <v>0</v>
      </c>
      <c r="I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4.6" customHeight="1" x14ac:dyDescent="0.4">
      <c r="A129" s="9" t="s">
        <v>138</v>
      </c>
      <c r="B129" s="12">
        <v>100</v>
      </c>
      <c r="C129" s="12">
        <v>400</v>
      </c>
      <c r="D129" s="9">
        <f t="shared" si="11"/>
        <v>250</v>
      </c>
      <c r="E129" s="12">
        <v>7</v>
      </c>
      <c r="F129" s="12">
        <v>29</v>
      </c>
      <c r="G129" s="9">
        <f t="shared" si="9"/>
        <v>18</v>
      </c>
      <c r="H129">
        <f t="shared" si="10"/>
        <v>0</v>
      </c>
      <c r="I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4.6" customHeight="1" x14ac:dyDescent="0.4">
      <c r="A130" s="9" t="s">
        <v>139</v>
      </c>
      <c r="B130" s="12">
        <v>100</v>
      </c>
      <c r="C130" s="12">
        <v>400</v>
      </c>
      <c r="D130" s="9">
        <f t="shared" si="11"/>
        <v>250</v>
      </c>
      <c r="E130" s="12">
        <v>10</v>
      </c>
      <c r="F130" s="12">
        <v>33</v>
      </c>
      <c r="G130" s="9">
        <f t="shared" si="9"/>
        <v>21.5</v>
      </c>
      <c r="H130">
        <f t="shared" si="10"/>
        <v>0</v>
      </c>
      <c r="I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4.6" customHeight="1" x14ac:dyDescent="0.4">
      <c r="A131" s="9" t="s">
        <v>140</v>
      </c>
      <c r="B131" s="12">
        <v>200</v>
      </c>
      <c r="C131" s="12">
        <v>500</v>
      </c>
      <c r="D131" s="9">
        <f t="shared" si="11"/>
        <v>350</v>
      </c>
      <c r="E131" s="12">
        <v>15</v>
      </c>
      <c r="F131" s="12">
        <v>35</v>
      </c>
      <c r="G131" s="9">
        <f t="shared" si="9"/>
        <v>25</v>
      </c>
      <c r="H131">
        <f t="shared" si="10"/>
        <v>0</v>
      </c>
      <c r="I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4.6" customHeight="1" x14ac:dyDescent="0.4">
      <c r="A132" s="9" t="s">
        <v>141</v>
      </c>
      <c r="B132" s="12">
        <v>200</v>
      </c>
      <c r="C132" s="12">
        <v>500</v>
      </c>
      <c r="D132" s="9">
        <f t="shared" si="11"/>
        <v>350</v>
      </c>
      <c r="E132" s="12">
        <v>5</v>
      </c>
      <c r="F132" s="12">
        <v>27</v>
      </c>
      <c r="G132" s="9">
        <f t="shared" si="9"/>
        <v>16</v>
      </c>
      <c r="H132">
        <f t="shared" si="10"/>
        <v>0</v>
      </c>
      <c r="I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4.6" customHeight="1" x14ac:dyDescent="0.4">
      <c r="A133" s="9" t="s">
        <v>142</v>
      </c>
      <c r="B133" s="12">
        <v>200</v>
      </c>
      <c r="C133" s="12">
        <v>500</v>
      </c>
      <c r="D133" s="9">
        <f t="shared" si="11"/>
        <v>350</v>
      </c>
      <c r="E133" s="12">
        <v>-7</v>
      </c>
      <c r="F133" s="12">
        <v>18</v>
      </c>
      <c r="G133" s="9">
        <f t="shared" si="9"/>
        <v>5.5</v>
      </c>
      <c r="H133">
        <f t="shared" si="10"/>
        <v>1</v>
      </c>
      <c r="I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4.6" customHeight="1" x14ac:dyDescent="0.4">
      <c r="A134" s="9" t="s">
        <v>143</v>
      </c>
      <c r="B134" s="12">
        <v>80</v>
      </c>
      <c r="C134" s="12">
        <v>380</v>
      </c>
      <c r="D134" s="9">
        <f t="shared" si="11"/>
        <v>230</v>
      </c>
      <c r="E134" s="12">
        <v>-2</v>
      </c>
      <c r="F134" s="12">
        <v>17</v>
      </c>
      <c r="G134" s="9">
        <f t="shared" si="9"/>
        <v>7.5</v>
      </c>
      <c r="H134">
        <f t="shared" si="10"/>
        <v>1</v>
      </c>
      <c r="I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4.6" customHeight="1" x14ac:dyDescent="0.4">
      <c r="A135" s="9" t="s">
        <v>144</v>
      </c>
      <c r="B135" s="12">
        <v>100</v>
      </c>
      <c r="C135" s="12">
        <v>400</v>
      </c>
      <c r="D135" s="9">
        <f t="shared" si="11"/>
        <v>250</v>
      </c>
      <c r="E135" s="12">
        <v>5</v>
      </c>
      <c r="F135" s="12">
        <v>28</v>
      </c>
      <c r="G135" s="9">
        <f t="shared" si="9"/>
        <v>16.5</v>
      </c>
      <c r="H135">
        <f t="shared" si="10"/>
        <v>0</v>
      </c>
      <c r="I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4.6" customHeight="1" x14ac:dyDescent="0.4">
      <c r="A136" s="9" t="s">
        <v>162</v>
      </c>
      <c r="B136" s="12">
        <v>100</v>
      </c>
      <c r="C136" s="12">
        <v>400</v>
      </c>
      <c r="D136" s="9">
        <f t="shared" si="11"/>
        <v>250</v>
      </c>
      <c r="E136" s="12">
        <v>-6</v>
      </c>
      <c r="F136" s="12">
        <v>17</v>
      </c>
      <c r="G136" s="9">
        <f t="shared" si="9"/>
        <v>5.5</v>
      </c>
      <c r="H136">
        <f t="shared" si="10"/>
        <v>1</v>
      </c>
      <c r="I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4.6" customHeight="1" x14ac:dyDescent="0.4">
      <c r="A137" s="9" t="s">
        <v>145</v>
      </c>
      <c r="B137" s="12">
        <v>250</v>
      </c>
      <c r="C137" s="12">
        <v>500</v>
      </c>
      <c r="D137" s="9">
        <f t="shared" si="11"/>
        <v>375</v>
      </c>
      <c r="E137" s="12">
        <v>-5</v>
      </c>
      <c r="F137" s="12">
        <v>17</v>
      </c>
      <c r="G137" s="9">
        <f t="shared" si="9"/>
        <v>6</v>
      </c>
      <c r="H137">
        <f t="shared" si="10"/>
        <v>1</v>
      </c>
      <c r="I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4.6" customHeight="1" x14ac:dyDescent="0.4">
      <c r="A138" s="9" t="s">
        <v>146</v>
      </c>
      <c r="B138" s="12">
        <v>280</v>
      </c>
      <c r="C138" s="12">
        <v>500</v>
      </c>
      <c r="D138" s="9">
        <f t="shared" si="11"/>
        <v>390</v>
      </c>
      <c r="E138" s="12">
        <v>17</v>
      </c>
      <c r="F138" s="12">
        <v>35</v>
      </c>
      <c r="G138" s="9">
        <f t="shared" si="9"/>
        <v>26</v>
      </c>
      <c r="H138">
        <f t="shared" si="10"/>
        <v>0</v>
      </c>
      <c r="I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4.6" customHeight="1" x14ac:dyDescent="0.4">
      <c r="A139" s="9" t="s">
        <v>147</v>
      </c>
      <c r="B139" s="12">
        <v>100</v>
      </c>
      <c r="C139" s="12">
        <v>350</v>
      </c>
      <c r="D139" s="9">
        <f t="shared" si="11"/>
        <v>225</v>
      </c>
      <c r="E139" s="12">
        <v>5</v>
      </c>
      <c r="F139" s="12">
        <v>25</v>
      </c>
      <c r="G139" s="9">
        <f t="shared" si="9"/>
        <v>15</v>
      </c>
      <c r="H139">
        <f t="shared" si="10"/>
        <v>0</v>
      </c>
      <c r="I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4.6" customHeight="1" x14ac:dyDescent="0.4">
      <c r="A140" s="9" t="s">
        <v>163</v>
      </c>
      <c r="B140" s="12">
        <v>110</v>
      </c>
      <c r="C140" s="12">
        <v>280</v>
      </c>
      <c r="D140" s="9">
        <f t="shared" si="11"/>
        <v>195</v>
      </c>
      <c r="E140" s="12">
        <v>1</v>
      </c>
      <c r="F140" s="12">
        <v>25</v>
      </c>
      <c r="G140" s="9">
        <f t="shared" si="9"/>
        <v>13</v>
      </c>
      <c r="H140">
        <f t="shared" si="10"/>
        <v>0</v>
      </c>
      <c r="I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4.6" customHeight="1" x14ac:dyDescent="0.4">
      <c r="A141" s="9" t="s">
        <v>148</v>
      </c>
      <c r="B141" s="12">
        <v>180</v>
      </c>
      <c r="C141" s="12">
        <v>470</v>
      </c>
      <c r="D141" s="9">
        <f t="shared" si="11"/>
        <v>325</v>
      </c>
      <c r="E141" s="12">
        <v>10</v>
      </c>
      <c r="F141" s="12">
        <v>30</v>
      </c>
      <c r="G141" s="9">
        <f t="shared" si="9"/>
        <v>20</v>
      </c>
      <c r="H141">
        <f t="shared" si="10"/>
        <v>0</v>
      </c>
      <c r="I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4.6" customHeight="1" x14ac:dyDescent="0.4">
      <c r="A142" s="9" t="s">
        <v>149</v>
      </c>
      <c r="B142" s="12">
        <v>150</v>
      </c>
      <c r="C142" s="12">
        <v>500</v>
      </c>
      <c r="D142" s="9">
        <f t="shared" si="11"/>
        <v>325</v>
      </c>
      <c r="E142" s="12">
        <v>5</v>
      </c>
      <c r="F142" s="12">
        <v>30</v>
      </c>
      <c r="G142" s="9">
        <f t="shared" si="9"/>
        <v>17.5</v>
      </c>
      <c r="H142">
        <f t="shared" si="10"/>
        <v>0</v>
      </c>
      <c r="I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4.6" customHeight="1" x14ac:dyDescent="0.4">
      <c r="A143" s="9" t="s">
        <v>150</v>
      </c>
      <c r="B143" s="12">
        <v>250</v>
      </c>
      <c r="C143" s="12">
        <v>500</v>
      </c>
      <c r="D143" s="9">
        <f t="shared" si="11"/>
        <v>375</v>
      </c>
      <c r="E143" s="12">
        <v>15</v>
      </c>
      <c r="F143" s="12">
        <v>36</v>
      </c>
      <c r="G143" s="9">
        <f t="shared" si="9"/>
        <v>25.5</v>
      </c>
      <c r="H143">
        <f t="shared" si="10"/>
        <v>0</v>
      </c>
      <c r="I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4.6" customHeight="1" x14ac:dyDescent="0.4">
      <c r="A144" s="9" t="s">
        <v>151</v>
      </c>
      <c r="B144" s="12">
        <v>60</v>
      </c>
      <c r="C144" s="12">
        <v>230</v>
      </c>
      <c r="D144" s="9">
        <f t="shared" si="11"/>
        <v>145</v>
      </c>
      <c r="E144" s="12">
        <v>4</v>
      </c>
      <c r="F144" s="12">
        <v>27</v>
      </c>
      <c r="G144" s="9">
        <f t="shared" si="9"/>
        <v>15.5</v>
      </c>
      <c r="H144">
        <f t="shared" si="10"/>
        <v>0</v>
      </c>
      <c r="I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4.6" customHeight="1" x14ac:dyDescent="0.4">
      <c r="A145" s="9" t="s">
        <v>152</v>
      </c>
      <c r="B145" s="12">
        <v>250</v>
      </c>
      <c r="C145" s="12">
        <v>400</v>
      </c>
      <c r="D145" s="9">
        <f t="shared" si="11"/>
        <v>325</v>
      </c>
      <c r="E145" s="12">
        <v>15</v>
      </c>
      <c r="F145" s="12">
        <v>31</v>
      </c>
      <c r="G145" s="9">
        <f t="shared" si="9"/>
        <v>23</v>
      </c>
      <c r="H145">
        <f t="shared" si="10"/>
        <v>0</v>
      </c>
      <c r="I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4.6" customHeight="1" x14ac:dyDescent="0.4">
      <c r="A146" s="9" t="s">
        <v>164</v>
      </c>
      <c r="B146" s="12">
        <v>100</v>
      </c>
      <c r="C146" s="12">
        <v>280</v>
      </c>
      <c r="D146" s="9">
        <f t="shared" si="11"/>
        <v>190</v>
      </c>
      <c r="E146" s="12">
        <v>1</v>
      </c>
      <c r="F146" s="12">
        <v>25</v>
      </c>
      <c r="G146" s="9">
        <f t="shared" si="9"/>
        <v>13</v>
      </c>
      <c r="H146">
        <f t="shared" si="10"/>
        <v>0</v>
      </c>
      <c r="I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4.6" customHeight="1" x14ac:dyDescent="0.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4.6" customHeight="1" thickBot="1" x14ac:dyDescent="0.45">
      <c r="A148" s="8" t="s">
        <v>166</v>
      </c>
      <c r="B148" s="8" t="s">
        <v>1</v>
      </c>
      <c r="C148" s="8" t="s">
        <v>2</v>
      </c>
      <c r="D148" s="8" t="s">
        <v>3</v>
      </c>
      <c r="E148" s="8" t="s">
        <v>4</v>
      </c>
      <c r="F148" s="8" t="s">
        <v>5</v>
      </c>
      <c r="G148" s="8" t="s">
        <v>6</v>
      </c>
      <c r="H148" s="8" t="s">
        <v>168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4.6" customHeight="1" x14ac:dyDescent="0.4">
      <c r="A149" s="9" t="s">
        <v>169</v>
      </c>
      <c r="B149" s="9">
        <v>75</v>
      </c>
      <c r="C149" s="17" t="s">
        <v>167</v>
      </c>
      <c r="D149" s="9"/>
      <c r="E149" s="17" t="s">
        <v>167</v>
      </c>
      <c r="F149" s="9">
        <v>-14</v>
      </c>
      <c r="G149" s="9"/>
      <c r="H149">
        <f>IF(AND(OR(NOT(ISNUMBER(B149)),B149&lt;$B$2),OR(NOT(ISNUMBER(C149)),C149&gt;$B$2),OR(NOT(ISNUMBER(E149)),E149&lt;$C$2),OR(NOT(ISNUMBER(F149)),F149&gt;$C$2)),1,0)</f>
        <v>0</v>
      </c>
      <c r="I149" s="9"/>
      <c r="J149" s="9"/>
      <c r="K149" s="9"/>
      <c r="L149" s="9"/>
      <c r="M149" s="9"/>
      <c r="N149" s="9"/>
      <c r="T149" s="9"/>
      <c r="U149" s="9"/>
      <c r="V149" s="9"/>
      <c r="W149" s="9"/>
      <c r="X149" s="9"/>
      <c r="Y149" s="9"/>
    </row>
    <row r="150" spans="1:25" ht="14.6" customHeight="1" x14ac:dyDescent="0.4">
      <c r="A150" s="9" t="s">
        <v>170</v>
      </c>
      <c r="B150" s="9">
        <v>250</v>
      </c>
      <c r="C150" s="17" t="s">
        <v>167</v>
      </c>
      <c r="D150" s="9"/>
      <c r="E150" s="9">
        <v>21</v>
      </c>
      <c r="F150" s="9">
        <v>9999</v>
      </c>
      <c r="G150" s="9"/>
      <c r="H150">
        <f t="shared" ref="H150:H178" si="12">IF(AND(OR(NOT(ISNUMBER(B150)),B150&lt;$B$2),OR(NOT(ISNUMBER(C150)),C150&gt;$B$2),OR(NOT(ISNUMBER(E150)),E150&lt;$C$2),OR(NOT(ISNUMBER(F150)),F150&gt;$C$2)),1,0)</f>
        <v>0</v>
      </c>
      <c r="I150" s="9"/>
      <c r="J150" s="9"/>
      <c r="K150" s="9"/>
      <c r="L150" s="9"/>
      <c r="M150" s="9"/>
      <c r="N150" s="9"/>
      <c r="T150" s="9"/>
      <c r="U150" s="9"/>
      <c r="V150" s="9"/>
      <c r="W150" s="9"/>
      <c r="X150" s="9"/>
      <c r="Y150" s="9"/>
    </row>
    <row r="151" spans="1:25" ht="14.6" customHeight="1" x14ac:dyDescent="0.4">
      <c r="A151" s="9" t="s">
        <v>171</v>
      </c>
      <c r="B151" s="9">
        <v>100</v>
      </c>
      <c r="C151" s="17" t="s">
        <v>167</v>
      </c>
      <c r="D151" s="9"/>
      <c r="E151" s="17" t="s">
        <v>167</v>
      </c>
      <c r="F151" s="9">
        <v>-10</v>
      </c>
      <c r="G151" s="9"/>
      <c r="H151">
        <f t="shared" si="12"/>
        <v>0</v>
      </c>
      <c r="I151" s="9"/>
      <c r="J151" s="9"/>
      <c r="K151" s="9"/>
      <c r="L151" s="9"/>
      <c r="M151" s="9"/>
      <c r="N151" s="9"/>
      <c r="T151" s="9"/>
      <c r="U151" s="9"/>
      <c r="V151" s="9"/>
      <c r="W151" s="9"/>
      <c r="X151" s="9"/>
      <c r="Y151" s="9"/>
    </row>
    <row r="152" spans="1:25" ht="14.6" customHeight="1" x14ac:dyDescent="0.4">
      <c r="A152" s="9" t="s">
        <v>172</v>
      </c>
      <c r="B152" s="9">
        <v>200</v>
      </c>
      <c r="C152" s="17" t="s">
        <v>167</v>
      </c>
      <c r="D152" s="9"/>
      <c r="E152" s="9">
        <v>-15</v>
      </c>
      <c r="F152" s="9">
        <v>15</v>
      </c>
      <c r="G152" s="9"/>
      <c r="H152">
        <f t="shared" si="12"/>
        <v>1</v>
      </c>
      <c r="I152" s="9"/>
      <c r="J152" s="9"/>
      <c r="K152" s="9"/>
      <c r="L152" s="9"/>
      <c r="M152" s="9"/>
      <c r="N152" s="9"/>
      <c r="T152" s="9"/>
      <c r="U152" s="9"/>
      <c r="V152" s="9"/>
      <c r="W152" s="9"/>
      <c r="X152" s="9"/>
      <c r="Y152" s="9"/>
    </row>
    <row r="153" spans="1:25" ht="14.6" customHeight="1" x14ac:dyDescent="0.4">
      <c r="A153" s="9" t="s">
        <v>173</v>
      </c>
      <c r="B153" s="9">
        <v>250</v>
      </c>
      <c r="C153" s="17" t="s">
        <v>167</v>
      </c>
      <c r="D153" s="9"/>
      <c r="E153" s="9">
        <v>5</v>
      </c>
      <c r="F153" s="9">
        <v>20</v>
      </c>
      <c r="G153" s="9"/>
      <c r="H153">
        <f t="shared" si="12"/>
        <v>0</v>
      </c>
      <c r="I153" s="9"/>
      <c r="J153" s="9"/>
      <c r="K153" s="9"/>
      <c r="L153" s="9"/>
      <c r="M153" s="9"/>
      <c r="N153" s="9"/>
      <c r="T153" s="9"/>
      <c r="U153" s="9"/>
      <c r="V153" s="9"/>
      <c r="W153" s="9"/>
      <c r="X153" s="9"/>
      <c r="Y153" s="9"/>
    </row>
    <row r="154" spans="1:25" ht="14.6" customHeight="1" x14ac:dyDescent="0.4">
      <c r="A154" s="9" t="s">
        <v>174</v>
      </c>
      <c r="B154" s="9">
        <v>150</v>
      </c>
      <c r="C154" s="17" t="s">
        <v>167</v>
      </c>
      <c r="D154" s="9"/>
      <c r="E154" s="9">
        <v>-10</v>
      </c>
      <c r="F154" s="9">
        <v>21</v>
      </c>
      <c r="G154" s="9"/>
      <c r="H154">
        <f t="shared" si="12"/>
        <v>1</v>
      </c>
      <c r="I154" s="9"/>
      <c r="J154" s="9"/>
      <c r="K154" s="9"/>
      <c r="L154" s="9"/>
      <c r="M154" s="9"/>
      <c r="N154" s="9"/>
      <c r="T154" s="9"/>
      <c r="U154" s="9"/>
      <c r="V154" s="9"/>
      <c r="W154" s="9"/>
      <c r="X154" s="9"/>
      <c r="Y154" s="9"/>
    </row>
    <row r="155" spans="1:25" ht="14.6" customHeight="1" x14ac:dyDescent="0.4">
      <c r="A155" s="9" t="s">
        <v>175</v>
      </c>
      <c r="B155" s="9">
        <v>150</v>
      </c>
      <c r="C155" s="17" t="s">
        <v>167</v>
      </c>
      <c r="D155" s="9"/>
      <c r="E155" s="9">
        <v>-10</v>
      </c>
      <c r="F155" s="9">
        <v>21</v>
      </c>
      <c r="G155" s="9"/>
      <c r="H155">
        <f t="shared" si="12"/>
        <v>1</v>
      </c>
      <c r="I155" s="9"/>
      <c r="J155" s="9"/>
      <c r="K155" s="9"/>
      <c r="L155" s="9"/>
      <c r="M155" s="9"/>
      <c r="N155" s="9"/>
      <c r="T155" s="9"/>
      <c r="U155" s="9"/>
      <c r="V155" s="9"/>
      <c r="W155" s="9"/>
      <c r="X155" s="9"/>
      <c r="Y155" s="9"/>
    </row>
    <row r="156" spans="1:25" ht="14.6" customHeight="1" x14ac:dyDescent="0.4">
      <c r="A156" s="9" t="s">
        <v>176</v>
      </c>
      <c r="B156" s="9">
        <v>50</v>
      </c>
      <c r="C156" s="9">
        <v>300</v>
      </c>
      <c r="D156" s="9"/>
      <c r="E156" s="9">
        <v>16</v>
      </c>
      <c r="F156" s="17" t="s">
        <v>167</v>
      </c>
      <c r="G156" s="9"/>
      <c r="H156">
        <f t="shared" si="12"/>
        <v>0</v>
      </c>
      <c r="I156" s="9"/>
      <c r="J156" s="9"/>
      <c r="K156" s="9"/>
      <c r="L156" s="9"/>
      <c r="M156" s="9"/>
      <c r="N156" s="9"/>
      <c r="T156" s="9"/>
      <c r="U156" s="9"/>
      <c r="V156" s="9"/>
      <c r="W156" s="9"/>
      <c r="X156" s="9"/>
      <c r="Y156" s="9"/>
    </row>
    <row r="157" spans="1:25" ht="14.6" customHeight="1" x14ac:dyDescent="0.4">
      <c r="A157" s="9" t="s">
        <v>177</v>
      </c>
      <c r="B157" s="9">
        <v>250</v>
      </c>
      <c r="C157" s="17" t="s">
        <v>167</v>
      </c>
      <c r="D157" s="9"/>
      <c r="E157" s="17" t="s">
        <v>167</v>
      </c>
      <c r="F157" s="9">
        <v>0</v>
      </c>
      <c r="G157" s="9"/>
      <c r="H157">
        <f t="shared" si="12"/>
        <v>0</v>
      </c>
      <c r="I157" s="9"/>
      <c r="J157" s="9"/>
      <c r="K157" s="9"/>
      <c r="L157" s="9"/>
      <c r="M157" s="9"/>
      <c r="N157" s="9"/>
      <c r="T157" s="9"/>
      <c r="U157" s="9"/>
      <c r="V157" s="9"/>
      <c r="W157" s="9"/>
      <c r="X157" s="9"/>
      <c r="Y157" s="9"/>
    </row>
    <row r="158" spans="1:25" ht="14.6" customHeight="1" x14ac:dyDescent="0.4">
      <c r="A158" s="9" t="s">
        <v>178</v>
      </c>
      <c r="B158" s="9">
        <v>200</v>
      </c>
      <c r="C158" s="17" t="s">
        <v>167</v>
      </c>
      <c r="D158" s="9"/>
      <c r="E158" s="9">
        <v>-10</v>
      </c>
      <c r="F158" s="9">
        <v>35</v>
      </c>
      <c r="G158" s="9"/>
      <c r="H158">
        <f t="shared" si="12"/>
        <v>1</v>
      </c>
      <c r="I158" s="9"/>
      <c r="J158" s="9"/>
      <c r="K158" s="9"/>
      <c r="L158" s="9"/>
      <c r="M158" s="9"/>
      <c r="N158" s="9"/>
      <c r="T158" s="9"/>
      <c r="U158" s="9"/>
      <c r="V158" s="9"/>
      <c r="W158" s="9"/>
      <c r="X158" s="9"/>
      <c r="Y158" s="9"/>
    </row>
    <row r="159" spans="1:25" ht="14.6" customHeight="1" x14ac:dyDescent="0.4">
      <c r="A159" s="9" t="s">
        <v>179</v>
      </c>
      <c r="B159" s="9">
        <v>250</v>
      </c>
      <c r="C159" s="17" t="s">
        <v>167</v>
      </c>
      <c r="D159" s="9"/>
      <c r="E159" s="9">
        <v>-10</v>
      </c>
      <c r="F159" s="9">
        <v>35</v>
      </c>
      <c r="G159" s="9"/>
      <c r="H159">
        <f t="shared" si="12"/>
        <v>1</v>
      </c>
      <c r="I159" s="9"/>
      <c r="J159" s="9"/>
      <c r="K159" s="9"/>
      <c r="L159" s="9"/>
      <c r="M159" s="9"/>
      <c r="N159" s="9"/>
      <c r="T159" s="9"/>
      <c r="U159" s="9"/>
      <c r="V159" s="9"/>
      <c r="W159" s="9"/>
      <c r="X159" s="9"/>
      <c r="Y159" s="9"/>
    </row>
    <row r="160" spans="1:25" ht="14.6" customHeight="1" x14ac:dyDescent="0.4">
      <c r="A160" s="9" t="s">
        <v>180</v>
      </c>
      <c r="B160" s="17" t="s">
        <v>167</v>
      </c>
      <c r="C160" s="9">
        <v>300</v>
      </c>
      <c r="D160" s="9"/>
      <c r="E160" s="9">
        <v>-12</v>
      </c>
      <c r="F160" s="9">
        <v>25</v>
      </c>
      <c r="G160" s="9"/>
      <c r="H160">
        <f t="shared" si="12"/>
        <v>0</v>
      </c>
      <c r="I160" s="9"/>
      <c r="J160" s="9"/>
      <c r="K160" s="9"/>
      <c r="L160" s="9"/>
      <c r="M160" s="9"/>
      <c r="N160" s="9"/>
      <c r="T160" s="9"/>
      <c r="U160" s="9"/>
      <c r="V160" s="9"/>
      <c r="W160" s="9"/>
      <c r="X160" s="9"/>
      <c r="Y160" s="9"/>
    </row>
    <row r="161" spans="1:25" ht="14.6" customHeight="1" x14ac:dyDescent="0.4">
      <c r="A161" s="9" t="s">
        <v>181</v>
      </c>
      <c r="B161" s="9">
        <v>100</v>
      </c>
      <c r="C161" s="17" t="s">
        <v>167</v>
      </c>
      <c r="D161" s="9"/>
      <c r="E161" s="17" t="s">
        <v>167</v>
      </c>
      <c r="F161" s="9">
        <v>-11</v>
      </c>
      <c r="G161" s="9"/>
      <c r="H161">
        <f t="shared" si="12"/>
        <v>0</v>
      </c>
      <c r="I161" s="9"/>
      <c r="J161" s="9"/>
      <c r="K161" s="9"/>
      <c r="L161" s="9"/>
      <c r="M161" s="9"/>
      <c r="N161" s="9"/>
      <c r="T161" s="9"/>
      <c r="U161" s="9"/>
      <c r="V161" s="9"/>
      <c r="W161" s="9"/>
      <c r="X161" s="9"/>
      <c r="Y161" s="9"/>
    </row>
    <row r="162" spans="1:25" ht="14.6" customHeight="1" x14ac:dyDescent="0.4">
      <c r="A162" s="9" t="s">
        <v>182</v>
      </c>
      <c r="B162" s="9">
        <v>250</v>
      </c>
      <c r="C162" s="17" t="s">
        <v>167</v>
      </c>
      <c r="D162" s="9"/>
      <c r="E162" s="9">
        <v>-8</v>
      </c>
      <c r="F162" s="9">
        <v>20</v>
      </c>
      <c r="G162" s="9"/>
      <c r="H162">
        <f t="shared" si="12"/>
        <v>1</v>
      </c>
      <c r="I162" s="9"/>
      <c r="J162" s="9"/>
      <c r="K162" s="9"/>
      <c r="L162" s="9"/>
      <c r="M162" s="9"/>
      <c r="N162" s="9"/>
      <c r="T162" s="9"/>
      <c r="U162" s="9"/>
      <c r="V162" s="9"/>
      <c r="W162" s="9"/>
      <c r="X162" s="9"/>
      <c r="Y162" s="9"/>
    </row>
    <row r="163" spans="1:25" ht="14.6" customHeight="1" x14ac:dyDescent="0.4">
      <c r="A163" s="9" t="s">
        <v>183</v>
      </c>
      <c r="B163" s="9">
        <v>70</v>
      </c>
      <c r="C163" s="9">
        <v>300</v>
      </c>
      <c r="D163" s="9"/>
      <c r="E163" s="9">
        <v>0</v>
      </c>
      <c r="F163" s="9">
        <v>35</v>
      </c>
      <c r="G163" s="9"/>
      <c r="H163">
        <f t="shared" si="12"/>
        <v>0</v>
      </c>
      <c r="I163" s="9"/>
      <c r="J163" s="9"/>
      <c r="K163" s="9"/>
      <c r="L163" s="9"/>
      <c r="M163" s="9"/>
      <c r="N163" s="9"/>
      <c r="T163" s="9"/>
      <c r="U163" s="9"/>
      <c r="V163" s="9"/>
      <c r="W163" s="9"/>
      <c r="X163" s="9"/>
      <c r="Y163" s="9"/>
    </row>
    <row r="164" spans="1:25" ht="14.6" customHeight="1" x14ac:dyDescent="0.4">
      <c r="A164" s="9" t="s">
        <v>184</v>
      </c>
      <c r="B164" s="9">
        <v>100</v>
      </c>
      <c r="C164" s="17" t="s">
        <v>167</v>
      </c>
      <c r="D164" s="9"/>
      <c r="E164" s="9">
        <v>0</v>
      </c>
      <c r="F164" s="9">
        <v>25</v>
      </c>
      <c r="G164" s="9"/>
      <c r="H164">
        <f t="shared" si="12"/>
        <v>0</v>
      </c>
      <c r="I164" s="9"/>
      <c r="J164" s="9"/>
      <c r="K164" s="9"/>
      <c r="L164" s="9"/>
      <c r="M164" s="9"/>
      <c r="N164" s="9"/>
      <c r="T164" s="9"/>
      <c r="U164" s="9"/>
      <c r="V164" s="9"/>
      <c r="W164" s="9"/>
      <c r="X164" s="9"/>
      <c r="Y164" s="9"/>
    </row>
    <row r="165" spans="1:25" ht="14.6" customHeight="1" x14ac:dyDescent="0.4">
      <c r="A165" s="9" t="s">
        <v>185</v>
      </c>
      <c r="B165" s="9">
        <v>225</v>
      </c>
      <c r="C165" s="17" t="s">
        <v>167</v>
      </c>
      <c r="D165" s="9"/>
      <c r="E165" s="9">
        <v>14</v>
      </c>
      <c r="F165" s="9" t="s">
        <v>167</v>
      </c>
      <c r="G165" s="9"/>
      <c r="H165">
        <f t="shared" si="12"/>
        <v>0</v>
      </c>
      <c r="I165" s="9"/>
      <c r="J165" s="9"/>
      <c r="K165" s="9"/>
      <c r="L165" s="9"/>
      <c r="M165" s="9"/>
      <c r="N165" s="9"/>
      <c r="T165" s="9"/>
      <c r="U165" s="9"/>
      <c r="V165" s="9"/>
      <c r="W165" s="9"/>
      <c r="X165" s="9"/>
      <c r="Y165" s="9"/>
    </row>
    <row r="166" spans="1:25" ht="14.6" customHeight="1" x14ac:dyDescent="0.4">
      <c r="A166" s="9" t="s">
        <v>186</v>
      </c>
      <c r="B166" s="9">
        <v>100</v>
      </c>
      <c r="C166" s="17" t="s">
        <v>167</v>
      </c>
      <c r="D166" s="9"/>
      <c r="E166" s="9">
        <v>-25</v>
      </c>
      <c r="F166" s="9">
        <v>30</v>
      </c>
      <c r="G166" s="9"/>
      <c r="H166">
        <f t="shared" si="12"/>
        <v>1</v>
      </c>
      <c r="I166" s="9"/>
      <c r="J166" s="9"/>
      <c r="K166" s="9"/>
      <c r="L166" s="9"/>
      <c r="M166" s="9"/>
      <c r="N166" s="9"/>
      <c r="T166" s="9"/>
      <c r="U166" s="9"/>
      <c r="V166" s="9"/>
      <c r="W166" s="9"/>
      <c r="X166" s="9"/>
      <c r="Y166" s="9"/>
    </row>
    <row r="167" spans="1:25" ht="14.6" customHeight="1" x14ac:dyDescent="0.4">
      <c r="A167" s="9" t="s">
        <v>187</v>
      </c>
      <c r="B167" s="9">
        <v>200</v>
      </c>
      <c r="C167" s="17" t="s">
        <v>167</v>
      </c>
      <c r="D167" s="9"/>
      <c r="E167" s="9">
        <v>-15</v>
      </c>
      <c r="F167" s="9">
        <v>10</v>
      </c>
      <c r="G167" s="9"/>
      <c r="H167">
        <f t="shared" si="12"/>
        <v>1</v>
      </c>
      <c r="I167" s="9"/>
      <c r="J167" s="9"/>
      <c r="K167" s="9"/>
      <c r="L167" s="9"/>
      <c r="M167" s="9"/>
      <c r="N167" s="9"/>
      <c r="T167" s="9"/>
      <c r="U167" s="9"/>
      <c r="V167" s="9"/>
      <c r="W167" s="9"/>
      <c r="X167" s="9"/>
      <c r="Y167" s="9"/>
    </row>
    <row r="168" spans="1:25" ht="14.6" customHeight="1" x14ac:dyDescent="0.4">
      <c r="A168" s="9" t="s">
        <v>188</v>
      </c>
      <c r="B168" s="9">
        <v>15</v>
      </c>
      <c r="C168" s="9">
        <v>400</v>
      </c>
      <c r="D168" s="9"/>
      <c r="E168" s="17" t="s">
        <v>167</v>
      </c>
      <c r="F168" s="9">
        <v>25</v>
      </c>
      <c r="G168" s="9"/>
      <c r="H168">
        <f t="shared" si="12"/>
        <v>1</v>
      </c>
      <c r="I168" s="9"/>
      <c r="J168" s="9"/>
      <c r="K168" s="9"/>
      <c r="L168" s="9"/>
      <c r="M168" s="9"/>
      <c r="N168" s="9"/>
      <c r="T168" s="9"/>
      <c r="U168" s="9"/>
      <c r="V168" s="9"/>
      <c r="W168" s="9"/>
      <c r="X168" s="9"/>
      <c r="Y168" s="9"/>
    </row>
    <row r="169" spans="1:25" ht="14.6" customHeight="1" x14ac:dyDescent="0.4">
      <c r="A169" s="9" t="s">
        <v>189</v>
      </c>
      <c r="B169" s="9">
        <v>130</v>
      </c>
      <c r="C169" s="17" t="s">
        <v>167</v>
      </c>
      <c r="D169" s="9"/>
      <c r="E169" s="17" t="s">
        <v>167</v>
      </c>
      <c r="F169" s="17" t="s">
        <v>167</v>
      </c>
      <c r="G169" s="9"/>
      <c r="H169">
        <f t="shared" si="12"/>
        <v>1</v>
      </c>
      <c r="I169" s="9"/>
      <c r="J169" s="9"/>
      <c r="K169" s="9"/>
      <c r="L169" s="9"/>
      <c r="M169" s="9"/>
      <c r="N169" s="9"/>
      <c r="T169" s="9"/>
      <c r="U169" s="9"/>
      <c r="V169" s="9"/>
      <c r="W169" s="9"/>
      <c r="X169" s="9"/>
      <c r="Y169" s="9"/>
    </row>
    <row r="170" spans="1:25" ht="14.6" customHeight="1" x14ac:dyDescent="0.4">
      <c r="A170" s="9" t="s">
        <v>190</v>
      </c>
      <c r="B170" s="9">
        <v>300</v>
      </c>
      <c r="C170" s="9">
        <v>500</v>
      </c>
      <c r="D170" s="9"/>
      <c r="E170" s="9">
        <v>18</v>
      </c>
      <c r="F170" s="9">
        <v>28</v>
      </c>
      <c r="G170" s="9"/>
      <c r="H170">
        <f t="shared" si="12"/>
        <v>0</v>
      </c>
      <c r="I170" s="9"/>
      <c r="J170" s="9"/>
      <c r="K170" s="9"/>
      <c r="L170" s="9"/>
      <c r="M170" s="9"/>
      <c r="N170" s="9"/>
      <c r="T170" s="9"/>
      <c r="U170" s="9"/>
      <c r="V170" s="9"/>
      <c r="W170" s="9"/>
      <c r="X170" s="9"/>
      <c r="Y170" s="9"/>
    </row>
    <row r="171" spans="1:25" ht="14.6" customHeight="1" x14ac:dyDescent="0.4">
      <c r="A171" s="9" t="s">
        <v>191</v>
      </c>
      <c r="B171" s="9">
        <v>130</v>
      </c>
      <c r="C171" s="9">
        <v>400</v>
      </c>
      <c r="D171" s="9"/>
      <c r="E171" s="9">
        <v>-5</v>
      </c>
      <c r="F171" s="9">
        <v>25</v>
      </c>
      <c r="G171" s="9"/>
      <c r="H171">
        <f t="shared" si="12"/>
        <v>1</v>
      </c>
      <c r="I171" s="9"/>
      <c r="J171" s="9"/>
      <c r="K171" s="9"/>
      <c r="L171" s="9"/>
      <c r="M171" s="9"/>
      <c r="N171" s="9"/>
      <c r="T171" s="9"/>
      <c r="U171" s="9"/>
      <c r="V171" s="9"/>
      <c r="W171" s="9"/>
      <c r="X171" s="9"/>
      <c r="Y171" s="9"/>
    </row>
    <row r="172" spans="1:25" ht="14.6" customHeight="1" x14ac:dyDescent="0.4">
      <c r="A172" s="9" t="s">
        <v>192</v>
      </c>
      <c r="B172" s="9">
        <v>300</v>
      </c>
      <c r="C172" s="9">
        <v>500</v>
      </c>
      <c r="D172" s="9"/>
      <c r="E172" s="9">
        <v>15</v>
      </c>
      <c r="F172" s="9">
        <v>30</v>
      </c>
      <c r="G172" s="9"/>
      <c r="H172">
        <f t="shared" si="12"/>
        <v>0</v>
      </c>
      <c r="I172" s="9"/>
      <c r="J172" s="9"/>
      <c r="K172" s="9"/>
      <c r="L172" s="9"/>
      <c r="M172" s="9"/>
      <c r="N172" s="9"/>
      <c r="T172" s="9"/>
      <c r="U172" s="9"/>
      <c r="V172" s="9"/>
      <c r="W172" s="9"/>
      <c r="X172" s="9"/>
      <c r="Y172" s="9"/>
    </row>
    <row r="173" spans="1:25" ht="14.6" customHeight="1" x14ac:dyDescent="0.4">
      <c r="A173" s="9" t="s">
        <v>193</v>
      </c>
      <c r="B173" s="9">
        <v>130</v>
      </c>
      <c r="C173" s="9">
        <v>400</v>
      </c>
      <c r="D173" s="9"/>
      <c r="E173" s="9">
        <v>-15</v>
      </c>
      <c r="F173" s="9">
        <v>25</v>
      </c>
      <c r="G173" s="9"/>
      <c r="H173">
        <f t="shared" si="12"/>
        <v>1</v>
      </c>
      <c r="I173" s="9"/>
      <c r="J173" s="9"/>
      <c r="K173" s="9"/>
      <c r="L173" s="9"/>
      <c r="M173" s="9"/>
      <c r="N173" s="9"/>
      <c r="T173" s="9"/>
      <c r="U173" s="9"/>
      <c r="V173" s="9"/>
      <c r="W173" s="9"/>
      <c r="X173" s="9"/>
      <c r="Y173" s="9"/>
    </row>
    <row r="174" spans="1:25" ht="14.6" customHeight="1" x14ac:dyDescent="0.4">
      <c r="A174" s="9" t="s">
        <v>194</v>
      </c>
      <c r="B174" s="9">
        <v>150</v>
      </c>
      <c r="C174" s="9">
        <v>300</v>
      </c>
      <c r="D174" s="9"/>
      <c r="E174" s="9">
        <v>-15</v>
      </c>
      <c r="F174" s="9">
        <v>10</v>
      </c>
      <c r="G174" s="9"/>
      <c r="H174">
        <f t="shared" si="12"/>
        <v>0</v>
      </c>
      <c r="I174" s="9"/>
      <c r="J174" s="9"/>
      <c r="K174" s="9"/>
      <c r="L174" s="9"/>
      <c r="M174" s="9"/>
      <c r="N174" s="9"/>
      <c r="T174" s="9"/>
      <c r="U174" s="9"/>
      <c r="V174" s="9"/>
      <c r="W174" s="9"/>
      <c r="X174" s="9"/>
      <c r="Y174" s="9"/>
    </row>
    <row r="175" spans="1:25" ht="14.6" customHeight="1" x14ac:dyDescent="0.4">
      <c r="A175" s="9" t="s">
        <v>195</v>
      </c>
      <c r="B175" s="9">
        <v>150</v>
      </c>
      <c r="C175" s="9">
        <v>420</v>
      </c>
      <c r="D175" s="9"/>
      <c r="E175" s="17" t="s">
        <v>167</v>
      </c>
      <c r="F175" s="9">
        <v>22</v>
      </c>
      <c r="G175" s="9"/>
      <c r="H175">
        <f t="shared" si="12"/>
        <v>1</v>
      </c>
      <c r="I175" s="9"/>
      <c r="J175" s="9"/>
      <c r="K175" s="9"/>
      <c r="L175" s="9"/>
      <c r="M175" s="9"/>
      <c r="N175" s="9"/>
      <c r="T175" s="9"/>
      <c r="U175" s="9"/>
      <c r="V175" s="9"/>
      <c r="W175" s="9"/>
      <c r="X175" s="9"/>
      <c r="Y175" s="9"/>
    </row>
    <row r="176" spans="1:25" ht="14.6" customHeight="1" x14ac:dyDescent="0.4">
      <c r="A176" s="9" t="s">
        <v>196</v>
      </c>
      <c r="B176" s="9">
        <v>130</v>
      </c>
      <c r="C176" s="9">
        <v>400</v>
      </c>
      <c r="D176" s="9"/>
      <c r="E176" s="9">
        <v>-15</v>
      </c>
      <c r="F176" s="17" t="s">
        <v>167</v>
      </c>
      <c r="G176" s="9"/>
      <c r="H176">
        <f t="shared" si="12"/>
        <v>1</v>
      </c>
      <c r="I176" s="9"/>
      <c r="J176" s="9"/>
      <c r="K176" s="9"/>
      <c r="L176" s="9"/>
      <c r="M176" s="9"/>
      <c r="N176" s="9"/>
      <c r="T176" s="9"/>
      <c r="U176" s="9"/>
      <c r="V176" s="9"/>
      <c r="W176" s="9"/>
      <c r="X176" s="9"/>
      <c r="Y176" s="9"/>
    </row>
    <row r="177" spans="1:25" ht="14.6" customHeight="1" x14ac:dyDescent="0.4">
      <c r="A177" s="9" t="s">
        <v>197</v>
      </c>
      <c r="B177" s="9">
        <v>130</v>
      </c>
      <c r="C177" s="9">
        <v>400</v>
      </c>
      <c r="D177" s="9"/>
      <c r="E177" s="9">
        <v>-15</v>
      </c>
      <c r="F177" s="17" t="s">
        <v>167</v>
      </c>
      <c r="G177" s="9"/>
      <c r="H177">
        <f t="shared" si="12"/>
        <v>1</v>
      </c>
      <c r="I177" s="9"/>
      <c r="J177" s="9"/>
      <c r="K177" s="9"/>
      <c r="L177" s="9"/>
      <c r="M177" s="9"/>
      <c r="N177" s="9"/>
      <c r="T177" s="9"/>
      <c r="U177" s="9"/>
      <c r="V177" s="9"/>
      <c r="W177" s="9"/>
      <c r="X177" s="9"/>
      <c r="Y177" s="9"/>
    </row>
    <row r="178" spans="1:25" ht="14.6" customHeight="1" x14ac:dyDescent="0.4">
      <c r="A178" s="9" t="s">
        <v>198</v>
      </c>
      <c r="B178" s="9">
        <v>130</v>
      </c>
      <c r="C178" s="9">
        <v>400</v>
      </c>
      <c r="D178" s="9"/>
      <c r="E178" s="9">
        <v>-15</v>
      </c>
      <c r="F178" s="17" t="s">
        <v>167</v>
      </c>
      <c r="G178" s="9"/>
      <c r="H178">
        <f t="shared" si="12"/>
        <v>1</v>
      </c>
      <c r="I178" s="9"/>
      <c r="J178" s="9"/>
      <c r="K178" s="9"/>
      <c r="L178" s="9"/>
      <c r="M178" s="9"/>
      <c r="N178" s="9"/>
      <c r="T178" s="9"/>
      <c r="U178" s="9"/>
      <c r="V178" s="9"/>
      <c r="W178" s="9"/>
      <c r="X178" s="9"/>
      <c r="Y178" s="9"/>
    </row>
    <row r="179" spans="1:25" ht="14.6" customHeight="1" x14ac:dyDescent="0.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4.6" customHeight="1" x14ac:dyDescent="0.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4.6" customHeight="1" x14ac:dyDescent="0.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4.6" customHeight="1" x14ac:dyDescent="0.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4.6" customHeight="1" x14ac:dyDescent="0.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4.6" customHeight="1" x14ac:dyDescent="0.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4.6" customHeight="1" x14ac:dyDescent="0.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4.6" customHeight="1" x14ac:dyDescent="0.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4.6" customHeight="1" x14ac:dyDescent="0.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4.6" customHeight="1" x14ac:dyDescent="0.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4.6" customHeight="1" x14ac:dyDescent="0.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4.6" customHeight="1" x14ac:dyDescent="0.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4.6" customHeight="1" x14ac:dyDescent="0.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4.6" customHeight="1" x14ac:dyDescent="0.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4.6" customHeight="1" x14ac:dyDescent="0.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4.6" customHeight="1" x14ac:dyDescent="0.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4.6" customHeight="1" x14ac:dyDescent="0.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4.6" customHeight="1" x14ac:dyDescent="0.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4.6" customHeight="1" x14ac:dyDescent="0.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4.6" customHeight="1" x14ac:dyDescent="0.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4.6" customHeight="1" x14ac:dyDescent="0.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4.6" customHeight="1" x14ac:dyDescent="0.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4.6" customHeight="1" x14ac:dyDescent="0.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4.6" customHeight="1" x14ac:dyDescent="0.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4.6" customHeight="1" x14ac:dyDescent="0.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4.6" customHeight="1" x14ac:dyDescent="0.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4.6" customHeight="1" x14ac:dyDescent="0.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4.6" customHeight="1" x14ac:dyDescent="0.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4.6" customHeight="1" x14ac:dyDescent="0.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4.6" customHeight="1" x14ac:dyDescent="0.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4.6" customHeight="1" x14ac:dyDescent="0.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4.6" customHeight="1" x14ac:dyDescent="0.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4.6" customHeight="1" x14ac:dyDescent="0.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4.6" customHeight="1" x14ac:dyDescent="0.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4.6" customHeight="1" x14ac:dyDescent="0.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4.6" customHeight="1" x14ac:dyDescent="0.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4.6" customHeight="1" x14ac:dyDescent="0.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4.6" customHeight="1" x14ac:dyDescent="0.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4.6" customHeight="1" x14ac:dyDescent="0.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4.6" customHeight="1" x14ac:dyDescent="0.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4.6" customHeight="1" x14ac:dyDescent="0.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4.6" customHeight="1" x14ac:dyDescent="0.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4.6" customHeight="1" x14ac:dyDescent="0.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4.6" customHeight="1" x14ac:dyDescent="0.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4.6" customHeight="1" x14ac:dyDescent="0.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4.6" customHeight="1" x14ac:dyDescent="0.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4.6" customHeight="1" x14ac:dyDescent="0.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4.6" customHeight="1" x14ac:dyDescent="0.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4.6" customHeight="1" x14ac:dyDescent="0.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4.6" customHeight="1" x14ac:dyDescent="0.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4.6" customHeight="1" x14ac:dyDescent="0.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4.6" customHeight="1" x14ac:dyDescent="0.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4.6" customHeight="1" x14ac:dyDescent="0.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4.6" customHeight="1" x14ac:dyDescent="0.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4.6" customHeight="1" x14ac:dyDescent="0.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4.6" customHeight="1" x14ac:dyDescent="0.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4.6" customHeight="1" x14ac:dyDescent="0.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4.6" customHeight="1" x14ac:dyDescent="0.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4.6" customHeight="1" x14ac:dyDescent="0.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4.6" customHeight="1" x14ac:dyDescent="0.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4.6" customHeight="1" x14ac:dyDescent="0.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4.6" customHeight="1" x14ac:dyDescent="0.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4.6" customHeight="1" x14ac:dyDescent="0.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4.6" customHeight="1" x14ac:dyDescent="0.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4.6" customHeight="1" x14ac:dyDescent="0.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4.6" customHeight="1" x14ac:dyDescent="0.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4.6" customHeight="1" x14ac:dyDescent="0.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4.6" customHeight="1" x14ac:dyDescent="0.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4.6" customHeight="1" x14ac:dyDescent="0.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4.6" customHeight="1" x14ac:dyDescent="0.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4.6" customHeight="1" x14ac:dyDescent="0.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4.6" customHeight="1" x14ac:dyDescent="0.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4.6" customHeight="1" x14ac:dyDescent="0.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4.6" customHeight="1" x14ac:dyDescent="0.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4.6" customHeight="1" x14ac:dyDescent="0.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4.6" customHeight="1" x14ac:dyDescent="0.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4.6" customHeight="1" x14ac:dyDescent="0.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4.6" customHeight="1" x14ac:dyDescent="0.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4.6" customHeight="1" x14ac:dyDescent="0.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4.6" customHeight="1" x14ac:dyDescent="0.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4.6" customHeight="1" x14ac:dyDescent="0.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4.6" customHeight="1" x14ac:dyDescent="0.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4.6" customHeight="1" x14ac:dyDescent="0.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4.6" customHeight="1" x14ac:dyDescent="0.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4.6" customHeight="1" x14ac:dyDescent="0.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4.6" customHeight="1" x14ac:dyDescent="0.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4.6" customHeight="1" x14ac:dyDescent="0.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4.6" customHeight="1" x14ac:dyDescent="0.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4.6" customHeight="1" x14ac:dyDescent="0.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4.6" customHeight="1" x14ac:dyDescent="0.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4.6" customHeight="1" x14ac:dyDescent="0.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4.6" customHeight="1" x14ac:dyDescent="0.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4.6" customHeight="1" x14ac:dyDescent="0.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4.6" customHeight="1" x14ac:dyDescent="0.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4.6" customHeight="1" x14ac:dyDescent="0.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4.6" customHeight="1" x14ac:dyDescent="0.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4.6" customHeight="1" x14ac:dyDescent="0.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4.6" customHeight="1" x14ac:dyDescent="0.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4.6" customHeight="1" x14ac:dyDescent="0.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4.6" customHeight="1" x14ac:dyDescent="0.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4.6" customHeight="1" x14ac:dyDescent="0.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4.6" customHeight="1" x14ac:dyDescent="0.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4.6" customHeight="1" x14ac:dyDescent="0.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4.6" customHeight="1" x14ac:dyDescent="0.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4.6" customHeight="1" x14ac:dyDescent="0.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4.6" customHeight="1" x14ac:dyDescent="0.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4.6" customHeight="1" x14ac:dyDescent="0.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4.6" customHeight="1" x14ac:dyDescent="0.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4.6" customHeight="1" x14ac:dyDescent="0.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4.6" customHeight="1" x14ac:dyDescent="0.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4.6" customHeight="1" x14ac:dyDescent="0.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4.6" customHeight="1" x14ac:dyDescent="0.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4.6" customHeight="1" x14ac:dyDescent="0.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4.6" customHeight="1" x14ac:dyDescent="0.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4.6" customHeight="1" x14ac:dyDescent="0.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4.6" customHeight="1" x14ac:dyDescent="0.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4.6" customHeight="1" x14ac:dyDescent="0.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4.6" customHeight="1" x14ac:dyDescent="0.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4.6" customHeight="1" x14ac:dyDescent="0.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4.6" customHeight="1" x14ac:dyDescent="0.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4.6" customHeight="1" x14ac:dyDescent="0.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4.6" customHeight="1" x14ac:dyDescent="0.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4.6" customHeight="1" x14ac:dyDescent="0.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4.6" customHeight="1" x14ac:dyDescent="0.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4.6" customHeight="1" x14ac:dyDescent="0.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4.6" customHeight="1" x14ac:dyDescent="0.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4.6" customHeight="1" x14ac:dyDescent="0.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4.6" customHeight="1" x14ac:dyDescent="0.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4.6" customHeight="1" x14ac:dyDescent="0.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4.6" customHeight="1" x14ac:dyDescent="0.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4.6" customHeight="1" x14ac:dyDescent="0.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4.6" customHeight="1" x14ac:dyDescent="0.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4.6" customHeight="1" x14ac:dyDescent="0.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4.6" customHeight="1" x14ac:dyDescent="0.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4.6" customHeight="1" x14ac:dyDescent="0.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4.6" customHeight="1" x14ac:dyDescent="0.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4.6" customHeight="1" x14ac:dyDescent="0.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4.6" customHeight="1" x14ac:dyDescent="0.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4.6" customHeight="1" x14ac:dyDescent="0.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4.6" customHeight="1" x14ac:dyDescent="0.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4.6" customHeight="1" x14ac:dyDescent="0.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4.6" customHeight="1" x14ac:dyDescent="0.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4.6" customHeight="1" x14ac:dyDescent="0.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4.6" customHeight="1" x14ac:dyDescent="0.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4.6" customHeight="1" x14ac:dyDescent="0.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4.6" customHeight="1" x14ac:dyDescent="0.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4.6" customHeight="1" x14ac:dyDescent="0.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4.6" customHeight="1" x14ac:dyDescent="0.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4.6" customHeight="1" x14ac:dyDescent="0.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4.6" customHeight="1" x14ac:dyDescent="0.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4.6" customHeight="1" x14ac:dyDescent="0.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4.6" customHeight="1" x14ac:dyDescent="0.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4.6" customHeight="1" x14ac:dyDescent="0.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4.6" customHeight="1" x14ac:dyDescent="0.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4.6" customHeight="1" x14ac:dyDescent="0.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4.6" customHeight="1" x14ac:dyDescent="0.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4.6" customHeight="1" x14ac:dyDescent="0.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4.6" customHeight="1" x14ac:dyDescent="0.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4.6" customHeight="1" x14ac:dyDescent="0.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4.6" customHeight="1" x14ac:dyDescent="0.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4.6" customHeight="1" x14ac:dyDescent="0.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4.6" customHeight="1" x14ac:dyDescent="0.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4.6" customHeight="1" x14ac:dyDescent="0.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4.6" customHeight="1" x14ac:dyDescent="0.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4.6" customHeight="1" x14ac:dyDescent="0.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4.6" customHeight="1" x14ac:dyDescent="0.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4.6" customHeight="1" x14ac:dyDescent="0.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4.6" customHeight="1" x14ac:dyDescent="0.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4.6" customHeight="1" x14ac:dyDescent="0.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4.6" customHeight="1" x14ac:dyDescent="0.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4.6" customHeight="1" x14ac:dyDescent="0.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4.6" customHeight="1" x14ac:dyDescent="0.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4.6" customHeight="1" x14ac:dyDescent="0.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4.6" customHeight="1" x14ac:dyDescent="0.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4.6" customHeight="1" x14ac:dyDescent="0.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4.6" customHeight="1" x14ac:dyDescent="0.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4.6" customHeight="1" x14ac:dyDescent="0.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4.6" customHeight="1" x14ac:dyDescent="0.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4.6" customHeight="1" x14ac:dyDescent="0.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4.6" customHeight="1" x14ac:dyDescent="0.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4.6" customHeight="1" x14ac:dyDescent="0.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4.6" customHeight="1" x14ac:dyDescent="0.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4.6" customHeight="1" x14ac:dyDescent="0.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4.6" customHeight="1" x14ac:dyDescent="0.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4.6" customHeight="1" x14ac:dyDescent="0.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4.6" customHeight="1" x14ac:dyDescent="0.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4.6" customHeight="1" x14ac:dyDescent="0.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4.6" customHeight="1" x14ac:dyDescent="0.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4.6" customHeight="1" x14ac:dyDescent="0.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4.6" customHeight="1" x14ac:dyDescent="0.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4.6" customHeight="1" x14ac:dyDescent="0.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4.6" customHeight="1" x14ac:dyDescent="0.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4.6" customHeight="1" x14ac:dyDescent="0.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4.6" customHeight="1" x14ac:dyDescent="0.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4.6" customHeight="1" x14ac:dyDescent="0.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4.6" customHeight="1" x14ac:dyDescent="0.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4.6" customHeight="1" x14ac:dyDescent="0.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4.6" customHeight="1" x14ac:dyDescent="0.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4.6" customHeight="1" x14ac:dyDescent="0.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4.6" customHeight="1" x14ac:dyDescent="0.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4.6" customHeight="1" x14ac:dyDescent="0.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4.6" customHeight="1" x14ac:dyDescent="0.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4.6" customHeight="1" x14ac:dyDescent="0.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4.6" customHeight="1" x14ac:dyDescent="0.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4.6" customHeight="1" x14ac:dyDescent="0.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4.6" customHeight="1" x14ac:dyDescent="0.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4.6" customHeight="1" x14ac:dyDescent="0.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4.6" customHeight="1" x14ac:dyDescent="0.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4.6" customHeight="1" x14ac:dyDescent="0.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4.6" customHeight="1" x14ac:dyDescent="0.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4.6" customHeight="1" x14ac:dyDescent="0.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4.6" customHeight="1" x14ac:dyDescent="0.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4.6" customHeight="1" x14ac:dyDescent="0.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4.6" customHeight="1" x14ac:dyDescent="0.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4.6" customHeight="1" x14ac:dyDescent="0.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4.6" customHeight="1" x14ac:dyDescent="0.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4.6" customHeight="1" x14ac:dyDescent="0.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4.6" customHeight="1" x14ac:dyDescent="0.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4.6" customHeight="1" x14ac:dyDescent="0.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4.6" customHeight="1" x14ac:dyDescent="0.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4.6" customHeight="1" x14ac:dyDescent="0.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4.6" customHeight="1" x14ac:dyDescent="0.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4.6" customHeight="1" x14ac:dyDescent="0.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4.6" customHeight="1" x14ac:dyDescent="0.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4.6" customHeight="1" x14ac:dyDescent="0.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4.6" customHeight="1" x14ac:dyDescent="0.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4.6" customHeight="1" x14ac:dyDescent="0.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4.6" customHeight="1" x14ac:dyDescent="0.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4.6" customHeight="1" x14ac:dyDescent="0.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4.6" customHeight="1" x14ac:dyDescent="0.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4.6" customHeight="1" x14ac:dyDescent="0.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4.6" customHeight="1" x14ac:dyDescent="0.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4.6" customHeight="1" x14ac:dyDescent="0.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4.6" customHeight="1" x14ac:dyDescent="0.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4.6" customHeight="1" x14ac:dyDescent="0.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4.6" customHeight="1" x14ac:dyDescent="0.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4.6" customHeight="1" x14ac:dyDescent="0.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4.6" customHeight="1" x14ac:dyDescent="0.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4.6" customHeight="1" x14ac:dyDescent="0.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4.6" customHeight="1" x14ac:dyDescent="0.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4.6" customHeight="1" x14ac:dyDescent="0.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4.6" customHeight="1" x14ac:dyDescent="0.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4.6" customHeight="1" x14ac:dyDescent="0.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4.6" customHeight="1" x14ac:dyDescent="0.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4.6" customHeight="1" x14ac:dyDescent="0.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4.6" customHeight="1" x14ac:dyDescent="0.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4.6" customHeight="1" x14ac:dyDescent="0.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4.6" customHeight="1" x14ac:dyDescent="0.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4.6" customHeight="1" x14ac:dyDescent="0.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4.6" customHeight="1" x14ac:dyDescent="0.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4.6" customHeight="1" x14ac:dyDescent="0.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4.6" customHeight="1" x14ac:dyDescent="0.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4.6" customHeight="1" x14ac:dyDescent="0.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4.6" customHeight="1" x14ac:dyDescent="0.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4.6" customHeight="1" x14ac:dyDescent="0.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4.6" customHeight="1" x14ac:dyDescent="0.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4.6" customHeight="1" x14ac:dyDescent="0.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4.6" customHeight="1" x14ac:dyDescent="0.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4.6" customHeight="1" x14ac:dyDescent="0.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4.6" customHeight="1" x14ac:dyDescent="0.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4.6" customHeight="1" x14ac:dyDescent="0.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4.6" customHeight="1" x14ac:dyDescent="0.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4.6" customHeight="1" x14ac:dyDescent="0.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4.6" customHeight="1" x14ac:dyDescent="0.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4.6" customHeight="1" x14ac:dyDescent="0.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4.6" customHeight="1" x14ac:dyDescent="0.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4.6" customHeight="1" x14ac:dyDescent="0.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4.6" customHeight="1" x14ac:dyDescent="0.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4.6" customHeight="1" x14ac:dyDescent="0.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4.6" customHeight="1" x14ac:dyDescent="0.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4.6" customHeight="1" x14ac:dyDescent="0.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4.6" customHeight="1" x14ac:dyDescent="0.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4.6" customHeight="1" x14ac:dyDescent="0.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4.6" customHeight="1" x14ac:dyDescent="0.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4.6" customHeight="1" x14ac:dyDescent="0.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4.6" customHeight="1" x14ac:dyDescent="0.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4.6" customHeight="1" x14ac:dyDescent="0.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4.6" customHeight="1" x14ac:dyDescent="0.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4.6" customHeight="1" x14ac:dyDescent="0.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4.6" customHeight="1" x14ac:dyDescent="0.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4.6" customHeight="1" x14ac:dyDescent="0.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4.6" customHeight="1" x14ac:dyDescent="0.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4.6" customHeight="1" x14ac:dyDescent="0.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4.6" customHeight="1" x14ac:dyDescent="0.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4.6" customHeight="1" x14ac:dyDescent="0.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4.6" customHeight="1" x14ac:dyDescent="0.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4.6" customHeight="1" x14ac:dyDescent="0.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4.6" customHeight="1" x14ac:dyDescent="0.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4.6" customHeight="1" x14ac:dyDescent="0.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4.6" customHeight="1" x14ac:dyDescent="0.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4.6" customHeight="1" x14ac:dyDescent="0.4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4.6" customHeight="1" x14ac:dyDescent="0.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4.6" customHeight="1" x14ac:dyDescent="0.4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4.6" customHeight="1" x14ac:dyDescent="0.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4.6" customHeight="1" x14ac:dyDescent="0.4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4.6" customHeight="1" x14ac:dyDescent="0.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4.6" customHeight="1" x14ac:dyDescent="0.4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4.6" customHeight="1" x14ac:dyDescent="0.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4.6" customHeight="1" x14ac:dyDescent="0.4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4.6" customHeight="1" x14ac:dyDescent="0.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4.6" customHeight="1" x14ac:dyDescent="0.4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4.6" customHeight="1" x14ac:dyDescent="0.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4.6" customHeight="1" x14ac:dyDescent="0.4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4.6" customHeight="1" x14ac:dyDescent="0.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4.6" customHeight="1" x14ac:dyDescent="0.4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4.6" customHeight="1" x14ac:dyDescent="0.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4.6" customHeight="1" x14ac:dyDescent="0.4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4.6" customHeight="1" x14ac:dyDescent="0.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4.6" customHeight="1" x14ac:dyDescent="0.4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4.6" customHeight="1" x14ac:dyDescent="0.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4.6" customHeight="1" x14ac:dyDescent="0.4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4.6" customHeight="1" x14ac:dyDescent="0.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4.6" customHeight="1" x14ac:dyDescent="0.4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4.6" customHeight="1" x14ac:dyDescent="0.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4.6" customHeight="1" x14ac:dyDescent="0.4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4.6" customHeight="1" x14ac:dyDescent="0.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4.6" customHeight="1" x14ac:dyDescent="0.4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4.6" customHeight="1" x14ac:dyDescent="0.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4.6" customHeight="1" x14ac:dyDescent="0.4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4.6" customHeight="1" x14ac:dyDescent="0.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4.6" customHeight="1" x14ac:dyDescent="0.4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4.6" customHeight="1" x14ac:dyDescent="0.4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4.6" customHeight="1" x14ac:dyDescent="0.4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4.6" customHeight="1" x14ac:dyDescent="0.4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4.6" customHeight="1" x14ac:dyDescent="0.4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4.6" customHeight="1" x14ac:dyDescent="0.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4.6" customHeight="1" x14ac:dyDescent="0.4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4.6" customHeight="1" x14ac:dyDescent="0.4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4.6" customHeight="1" x14ac:dyDescent="0.4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4.6" customHeight="1" x14ac:dyDescent="0.4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4.6" customHeight="1" x14ac:dyDescent="0.4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4.6" customHeight="1" x14ac:dyDescent="0.4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4.6" customHeight="1" x14ac:dyDescent="0.4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4.6" customHeight="1" x14ac:dyDescent="0.4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4.6" customHeight="1" x14ac:dyDescent="0.4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4.6" customHeight="1" x14ac:dyDescent="0.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4.6" customHeight="1" x14ac:dyDescent="0.4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4.6" customHeight="1" x14ac:dyDescent="0.4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4.6" customHeight="1" x14ac:dyDescent="0.4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4.6" customHeight="1" x14ac:dyDescent="0.4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4.6" customHeight="1" x14ac:dyDescent="0.4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4.6" customHeight="1" x14ac:dyDescent="0.4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4.6" customHeight="1" x14ac:dyDescent="0.4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4.6" customHeight="1" x14ac:dyDescent="0.4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4.6" customHeight="1" x14ac:dyDescent="0.4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4.6" customHeight="1" x14ac:dyDescent="0.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4.6" customHeight="1" x14ac:dyDescent="0.4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4.6" customHeight="1" x14ac:dyDescent="0.4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4.6" customHeight="1" x14ac:dyDescent="0.4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4.6" customHeight="1" x14ac:dyDescent="0.4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4.6" customHeight="1" x14ac:dyDescent="0.4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4.6" customHeight="1" x14ac:dyDescent="0.4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4.6" customHeight="1" x14ac:dyDescent="0.4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4.6" customHeight="1" x14ac:dyDescent="0.4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4.6" customHeight="1" x14ac:dyDescent="0.4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4.6" customHeight="1" x14ac:dyDescent="0.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4.6" customHeight="1" x14ac:dyDescent="0.4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4.6" customHeight="1" x14ac:dyDescent="0.4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4.6" customHeight="1" x14ac:dyDescent="0.4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4.6" customHeight="1" x14ac:dyDescent="0.4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4.6" customHeight="1" x14ac:dyDescent="0.4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4.6" customHeight="1" x14ac:dyDescent="0.4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4.6" customHeight="1" x14ac:dyDescent="0.4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4.6" customHeight="1" x14ac:dyDescent="0.4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4.6" customHeight="1" x14ac:dyDescent="0.4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4.6" customHeight="1" x14ac:dyDescent="0.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4.6" customHeight="1" x14ac:dyDescent="0.4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4.6" customHeight="1" x14ac:dyDescent="0.4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4.6" customHeight="1" x14ac:dyDescent="0.4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4.6" customHeight="1" x14ac:dyDescent="0.4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4.6" customHeight="1" x14ac:dyDescent="0.4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4.6" customHeight="1" x14ac:dyDescent="0.4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4.6" customHeight="1" x14ac:dyDescent="0.4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4.6" customHeight="1" x14ac:dyDescent="0.4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4.6" customHeight="1" x14ac:dyDescent="0.4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4.6" customHeight="1" x14ac:dyDescent="0.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4.6" customHeight="1" x14ac:dyDescent="0.4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4.6" customHeight="1" x14ac:dyDescent="0.4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4.6" customHeight="1" x14ac:dyDescent="0.4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4.6" customHeight="1" x14ac:dyDescent="0.4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4.6" customHeight="1" x14ac:dyDescent="0.4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4.6" customHeight="1" x14ac:dyDescent="0.4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4.6" customHeight="1" x14ac:dyDescent="0.4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4.6" customHeight="1" x14ac:dyDescent="0.4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4.6" customHeight="1" x14ac:dyDescent="0.4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4.6" customHeight="1" x14ac:dyDescent="0.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4.6" customHeight="1" x14ac:dyDescent="0.4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4.6" customHeight="1" x14ac:dyDescent="0.4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4.6" customHeight="1" x14ac:dyDescent="0.4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4.6" customHeight="1" x14ac:dyDescent="0.4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4.6" customHeight="1" x14ac:dyDescent="0.4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4.6" customHeight="1" x14ac:dyDescent="0.4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4.6" customHeight="1" x14ac:dyDescent="0.4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4.6" customHeight="1" x14ac:dyDescent="0.4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4.6" customHeight="1" x14ac:dyDescent="0.4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4.6" customHeight="1" x14ac:dyDescent="0.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4.6" customHeight="1" x14ac:dyDescent="0.4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4.6" customHeight="1" x14ac:dyDescent="0.4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4.6" customHeight="1" x14ac:dyDescent="0.4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4.6" customHeight="1" x14ac:dyDescent="0.4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4.6" customHeight="1" x14ac:dyDescent="0.4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4.6" customHeight="1" x14ac:dyDescent="0.4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4.6" customHeight="1" x14ac:dyDescent="0.4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4.6" customHeight="1" x14ac:dyDescent="0.4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4.6" customHeight="1" x14ac:dyDescent="0.4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4.6" customHeight="1" x14ac:dyDescent="0.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4.6" customHeight="1" x14ac:dyDescent="0.4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4.6" customHeight="1" x14ac:dyDescent="0.4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4.6" customHeight="1" x14ac:dyDescent="0.4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4.6" customHeight="1" x14ac:dyDescent="0.4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4.6" customHeight="1" x14ac:dyDescent="0.4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4.6" customHeight="1" x14ac:dyDescent="0.4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4.6" customHeight="1" x14ac:dyDescent="0.4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4.6" customHeight="1" x14ac:dyDescent="0.4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4.6" customHeight="1" x14ac:dyDescent="0.4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4.6" customHeight="1" x14ac:dyDescent="0.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4.6" customHeight="1" x14ac:dyDescent="0.4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4.6" customHeight="1" x14ac:dyDescent="0.4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4.6" customHeight="1" x14ac:dyDescent="0.4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4.6" customHeight="1" x14ac:dyDescent="0.4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4.6" customHeight="1" x14ac:dyDescent="0.4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4.6" customHeight="1" x14ac:dyDescent="0.4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4.6" customHeight="1" x14ac:dyDescent="0.4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4.6" customHeight="1" x14ac:dyDescent="0.4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4.6" customHeight="1" x14ac:dyDescent="0.4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4.6" customHeight="1" x14ac:dyDescent="0.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4.6" customHeight="1" x14ac:dyDescent="0.4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4.6" customHeight="1" x14ac:dyDescent="0.4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4.6" customHeight="1" x14ac:dyDescent="0.4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4.6" customHeight="1" x14ac:dyDescent="0.4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4.6" customHeight="1" x14ac:dyDescent="0.4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4.6" customHeight="1" x14ac:dyDescent="0.4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4.6" customHeight="1" x14ac:dyDescent="0.4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4.6" customHeight="1" x14ac:dyDescent="0.4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4.6" customHeight="1" x14ac:dyDescent="0.4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4.6" customHeight="1" x14ac:dyDescent="0.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4.6" customHeight="1" x14ac:dyDescent="0.4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4.6" customHeight="1" x14ac:dyDescent="0.4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4.6" customHeight="1" x14ac:dyDescent="0.4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4.6" customHeight="1" x14ac:dyDescent="0.4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4.6" customHeight="1" x14ac:dyDescent="0.4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4.6" customHeight="1" x14ac:dyDescent="0.4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4.6" customHeight="1" x14ac:dyDescent="0.4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4.6" customHeight="1" x14ac:dyDescent="0.4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4.6" customHeight="1" x14ac:dyDescent="0.4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4.6" customHeight="1" x14ac:dyDescent="0.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4.6" customHeight="1" x14ac:dyDescent="0.4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4.6" customHeight="1" x14ac:dyDescent="0.4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4.6" customHeight="1" x14ac:dyDescent="0.4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4.6" customHeight="1" x14ac:dyDescent="0.4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4.6" customHeight="1" x14ac:dyDescent="0.4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4.6" customHeight="1" x14ac:dyDescent="0.4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4.6" customHeight="1" x14ac:dyDescent="0.4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4.6" customHeight="1" x14ac:dyDescent="0.4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4.6" customHeight="1" x14ac:dyDescent="0.4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4.6" customHeight="1" x14ac:dyDescent="0.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4.6" customHeight="1" x14ac:dyDescent="0.4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4.6" customHeight="1" x14ac:dyDescent="0.4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4.6" customHeight="1" x14ac:dyDescent="0.4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4.6" customHeight="1" x14ac:dyDescent="0.4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4.6" customHeight="1" x14ac:dyDescent="0.4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4.6" customHeight="1" x14ac:dyDescent="0.4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4.6" customHeight="1" x14ac:dyDescent="0.4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4.6" customHeight="1" x14ac:dyDescent="0.4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4.6" customHeight="1" x14ac:dyDescent="0.4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4.6" customHeight="1" x14ac:dyDescent="0.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4.6" customHeight="1" x14ac:dyDescent="0.4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4.6" customHeight="1" x14ac:dyDescent="0.4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4.6" customHeight="1" x14ac:dyDescent="0.4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4.6" customHeight="1" x14ac:dyDescent="0.4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4.6" customHeight="1" x14ac:dyDescent="0.4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4.6" customHeight="1" x14ac:dyDescent="0.4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4.6" customHeight="1" x14ac:dyDescent="0.4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4.6" customHeight="1" x14ac:dyDescent="0.4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4.6" customHeight="1" x14ac:dyDescent="0.4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4.6" customHeight="1" x14ac:dyDescent="0.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4.6" customHeight="1" x14ac:dyDescent="0.4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4.6" customHeight="1" x14ac:dyDescent="0.4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4.6" customHeight="1" x14ac:dyDescent="0.4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4.6" customHeight="1" x14ac:dyDescent="0.4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4.6" customHeight="1" x14ac:dyDescent="0.4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4.6" customHeight="1" x14ac:dyDescent="0.4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4.6" customHeight="1" x14ac:dyDescent="0.4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4.6" customHeight="1" x14ac:dyDescent="0.4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4.6" customHeight="1" x14ac:dyDescent="0.4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4.6" customHeight="1" x14ac:dyDescent="0.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4.6" customHeight="1" x14ac:dyDescent="0.4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4.6" customHeight="1" x14ac:dyDescent="0.4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4.6" customHeight="1" x14ac:dyDescent="0.4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4.6" customHeight="1" x14ac:dyDescent="0.4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4.6" customHeight="1" x14ac:dyDescent="0.4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4.6" customHeight="1" x14ac:dyDescent="0.4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4.6" customHeight="1" x14ac:dyDescent="0.4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4.6" customHeight="1" x14ac:dyDescent="0.4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4.6" customHeight="1" x14ac:dyDescent="0.4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4.6" customHeight="1" x14ac:dyDescent="0.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4.6" customHeight="1" x14ac:dyDescent="0.4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4.6" customHeight="1" x14ac:dyDescent="0.4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4.6" customHeight="1" x14ac:dyDescent="0.4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4.6" customHeight="1" x14ac:dyDescent="0.4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4.6" customHeight="1" x14ac:dyDescent="0.4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4.6" customHeight="1" x14ac:dyDescent="0.4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4.6" customHeight="1" x14ac:dyDescent="0.4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4.6" customHeight="1" x14ac:dyDescent="0.4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4.6" customHeight="1" x14ac:dyDescent="0.4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4.6" customHeight="1" x14ac:dyDescent="0.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4.6" customHeight="1" x14ac:dyDescent="0.4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4.6" customHeight="1" x14ac:dyDescent="0.4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4.6" customHeight="1" x14ac:dyDescent="0.4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4.6" customHeight="1" x14ac:dyDescent="0.4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4.6" customHeight="1" x14ac:dyDescent="0.4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4.6" customHeight="1" x14ac:dyDescent="0.4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4.6" customHeight="1" x14ac:dyDescent="0.4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4.6" customHeight="1" x14ac:dyDescent="0.4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4.6" customHeight="1" x14ac:dyDescent="0.4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4.6" customHeight="1" x14ac:dyDescent="0.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4.6" customHeight="1" x14ac:dyDescent="0.4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4.6" customHeight="1" x14ac:dyDescent="0.4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4.6" customHeight="1" x14ac:dyDescent="0.4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4.6" customHeight="1" x14ac:dyDescent="0.4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4.6" customHeight="1" x14ac:dyDescent="0.4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4.6" customHeight="1" x14ac:dyDescent="0.4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4.6" customHeight="1" x14ac:dyDescent="0.4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4.6" customHeight="1" x14ac:dyDescent="0.4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4.6" customHeight="1" x14ac:dyDescent="0.4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4.6" customHeight="1" x14ac:dyDescent="0.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4.6" customHeight="1" x14ac:dyDescent="0.4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4.6" customHeight="1" x14ac:dyDescent="0.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4.6" customHeight="1" x14ac:dyDescent="0.4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4.6" customHeight="1" x14ac:dyDescent="0.4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4.6" customHeight="1" x14ac:dyDescent="0.4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4.6" customHeight="1" x14ac:dyDescent="0.4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4.6" customHeight="1" x14ac:dyDescent="0.4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4.6" customHeight="1" x14ac:dyDescent="0.4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4.6" customHeight="1" x14ac:dyDescent="0.4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4.6" customHeight="1" x14ac:dyDescent="0.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4.6" customHeight="1" x14ac:dyDescent="0.4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4.6" customHeight="1" x14ac:dyDescent="0.4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4.6" customHeight="1" x14ac:dyDescent="0.4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4.6" customHeight="1" x14ac:dyDescent="0.4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4.6" customHeight="1" x14ac:dyDescent="0.4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4.6" customHeight="1" x14ac:dyDescent="0.4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4.6" customHeight="1" x14ac:dyDescent="0.4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4.6" customHeight="1" x14ac:dyDescent="0.4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4.6" customHeight="1" x14ac:dyDescent="0.4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4.6" customHeight="1" x14ac:dyDescent="0.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4.6" customHeight="1" x14ac:dyDescent="0.4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4.6" customHeight="1" x14ac:dyDescent="0.4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4.6" customHeight="1" x14ac:dyDescent="0.4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4.6" customHeight="1" x14ac:dyDescent="0.4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4.6" customHeight="1" x14ac:dyDescent="0.4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4.6" customHeight="1" x14ac:dyDescent="0.4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4.6" customHeight="1" x14ac:dyDescent="0.4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4.6" customHeight="1" x14ac:dyDescent="0.4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4.6" customHeight="1" x14ac:dyDescent="0.4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4.6" customHeight="1" x14ac:dyDescent="0.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4.6" customHeight="1" x14ac:dyDescent="0.4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4.6" customHeight="1" x14ac:dyDescent="0.4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4.6" customHeight="1" x14ac:dyDescent="0.4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4.6" customHeight="1" x14ac:dyDescent="0.4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4.6" customHeight="1" x14ac:dyDescent="0.4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4.6" customHeight="1" x14ac:dyDescent="0.4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4.6" customHeight="1" x14ac:dyDescent="0.4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4.6" customHeight="1" x14ac:dyDescent="0.4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4.6" customHeight="1" x14ac:dyDescent="0.4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4.6" customHeight="1" x14ac:dyDescent="0.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4.6" customHeight="1" x14ac:dyDescent="0.4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4.6" customHeight="1" x14ac:dyDescent="0.4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4.6" customHeight="1" x14ac:dyDescent="0.4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4.6" customHeight="1" x14ac:dyDescent="0.4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4.6" customHeight="1" x14ac:dyDescent="0.4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4.6" customHeight="1" x14ac:dyDescent="0.4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4.6" customHeight="1" x14ac:dyDescent="0.4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4.6" customHeight="1" x14ac:dyDescent="0.4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4.6" customHeight="1" x14ac:dyDescent="0.4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4.6" customHeight="1" x14ac:dyDescent="0.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4.6" customHeight="1" x14ac:dyDescent="0.4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4.6" customHeight="1" x14ac:dyDescent="0.4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4.6" customHeight="1" x14ac:dyDescent="0.4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4.6" customHeight="1" x14ac:dyDescent="0.4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4.6" customHeight="1" x14ac:dyDescent="0.4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4.6" customHeight="1" x14ac:dyDescent="0.4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4.6" customHeight="1" x14ac:dyDescent="0.4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4.6" customHeight="1" x14ac:dyDescent="0.4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4.6" customHeight="1" x14ac:dyDescent="0.4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4.6" customHeight="1" x14ac:dyDescent="0.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4.6" customHeight="1" x14ac:dyDescent="0.4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4.6" customHeight="1" x14ac:dyDescent="0.4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4.6" customHeight="1" x14ac:dyDescent="0.4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4.6" customHeight="1" x14ac:dyDescent="0.4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4.6" customHeight="1" x14ac:dyDescent="0.4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4.6" customHeight="1" x14ac:dyDescent="0.4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4.6" customHeight="1" x14ac:dyDescent="0.4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4.6" customHeight="1" x14ac:dyDescent="0.4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4.6" customHeight="1" x14ac:dyDescent="0.4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4.6" customHeight="1" x14ac:dyDescent="0.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4.6" customHeight="1" x14ac:dyDescent="0.4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4.6" customHeight="1" x14ac:dyDescent="0.4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4.6" customHeight="1" x14ac:dyDescent="0.4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4.6" customHeight="1" x14ac:dyDescent="0.4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4.6" customHeight="1" x14ac:dyDescent="0.4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4.6" customHeight="1" x14ac:dyDescent="0.4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4.6" customHeight="1" x14ac:dyDescent="0.4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4.6" customHeight="1" x14ac:dyDescent="0.4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4.6" customHeight="1" x14ac:dyDescent="0.4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4.6" customHeight="1" x14ac:dyDescent="0.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4.6" customHeight="1" x14ac:dyDescent="0.4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4.6" customHeight="1" x14ac:dyDescent="0.4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4.6" customHeight="1" x14ac:dyDescent="0.4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4.6" customHeight="1" x14ac:dyDescent="0.4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4.6" customHeight="1" x14ac:dyDescent="0.4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4.6" customHeight="1" x14ac:dyDescent="0.4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4.6" customHeight="1" x14ac:dyDescent="0.4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4.6" customHeight="1" x14ac:dyDescent="0.4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4.6" customHeight="1" x14ac:dyDescent="0.4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4.6" customHeight="1" x14ac:dyDescent="0.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4.6" customHeight="1" x14ac:dyDescent="0.4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4.6" customHeight="1" x14ac:dyDescent="0.4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4.6" customHeight="1" x14ac:dyDescent="0.4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4.6" customHeight="1" x14ac:dyDescent="0.4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4.6" customHeight="1" x14ac:dyDescent="0.4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4.6" customHeight="1" x14ac:dyDescent="0.4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4.6" customHeight="1" x14ac:dyDescent="0.4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4.6" customHeight="1" x14ac:dyDescent="0.4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4.6" customHeight="1" x14ac:dyDescent="0.4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4.6" customHeight="1" x14ac:dyDescent="0.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4.6" customHeight="1" x14ac:dyDescent="0.4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4.6" customHeight="1" x14ac:dyDescent="0.4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4.6" customHeight="1" x14ac:dyDescent="0.4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4.6" customHeight="1" x14ac:dyDescent="0.4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4.6" customHeight="1" x14ac:dyDescent="0.4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4.6" customHeight="1" x14ac:dyDescent="0.4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4.6" customHeight="1" x14ac:dyDescent="0.4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4.6" customHeight="1" x14ac:dyDescent="0.4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4.6" customHeight="1" x14ac:dyDescent="0.4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4.6" customHeight="1" x14ac:dyDescent="0.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4.6" customHeight="1" x14ac:dyDescent="0.4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4.6" customHeight="1" x14ac:dyDescent="0.4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4.6" customHeight="1" x14ac:dyDescent="0.4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4.6" customHeight="1" x14ac:dyDescent="0.4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4.6" customHeight="1" x14ac:dyDescent="0.4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4.6" customHeight="1" x14ac:dyDescent="0.4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4.6" customHeight="1" x14ac:dyDescent="0.4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4.6" customHeight="1" x14ac:dyDescent="0.4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4.6" customHeight="1" x14ac:dyDescent="0.4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4.6" customHeight="1" x14ac:dyDescent="0.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4.6" customHeight="1" x14ac:dyDescent="0.4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4.6" customHeight="1" x14ac:dyDescent="0.4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4.6" customHeight="1" x14ac:dyDescent="0.4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4.6" customHeight="1" x14ac:dyDescent="0.4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4.6" customHeight="1" x14ac:dyDescent="0.4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4.6" customHeight="1" x14ac:dyDescent="0.4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4.6" customHeight="1" x14ac:dyDescent="0.4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4.6" customHeight="1" x14ac:dyDescent="0.4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4.6" customHeight="1" x14ac:dyDescent="0.4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4.6" customHeight="1" x14ac:dyDescent="0.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4.6" customHeight="1" x14ac:dyDescent="0.4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4.6" customHeight="1" x14ac:dyDescent="0.4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4.6" customHeight="1" x14ac:dyDescent="0.4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4.6" customHeight="1" x14ac:dyDescent="0.4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4.6" customHeight="1" x14ac:dyDescent="0.4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4.6" customHeight="1" x14ac:dyDescent="0.4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4.6" customHeight="1" x14ac:dyDescent="0.4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4.6" customHeight="1" x14ac:dyDescent="0.4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4.6" customHeight="1" x14ac:dyDescent="0.4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4.6" customHeight="1" x14ac:dyDescent="0.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4.6" customHeight="1" x14ac:dyDescent="0.4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4.6" customHeight="1" x14ac:dyDescent="0.4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4.6" customHeight="1" x14ac:dyDescent="0.4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4.6" customHeight="1" x14ac:dyDescent="0.4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4.6" customHeight="1" x14ac:dyDescent="0.4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4.6" customHeight="1" x14ac:dyDescent="0.4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4.6" customHeight="1" x14ac:dyDescent="0.4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4.6" customHeight="1" x14ac:dyDescent="0.4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4.6" customHeight="1" x14ac:dyDescent="0.4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4.6" customHeight="1" x14ac:dyDescent="0.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4.6" customHeight="1" x14ac:dyDescent="0.4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4.6" customHeight="1" x14ac:dyDescent="0.4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4.6" customHeight="1" x14ac:dyDescent="0.4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4.6" customHeight="1" x14ac:dyDescent="0.4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4.6" customHeight="1" x14ac:dyDescent="0.4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4.6" customHeight="1" x14ac:dyDescent="0.4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4.6" customHeight="1" x14ac:dyDescent="0.4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4.6" customHeight="1" x14ac:dyDescent="0.4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4.6" customHeight="1" x14ac:dyDescent="0.4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4.6" customHeight="1" x14ac:dyDescent="0.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4.6" customHeight="1" x14ac:dyDescent="0.4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4.6" customHeight="1" x14ac:dyDescent="0.4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4.6" customHeight="1" x14ac:dyDescent="0.4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4.6" customHeight="1" x14ac:dyDescent="0.4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4.6" customHeight="1" x14ac:dyDescent="0.4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4.6" customHeight="1" x14ac:dyDescent="0.4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4.6" customHeight="1" x14ac:dyDescent="0.4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4.6" customHeight="1" x14ac:dyDescent="0.4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4.6" customHeight="1" x14ac:dyDescent="0.4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4.6" customHeight="1" x14ac:dyDescent="0.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4.6" customHeight="1" x14ac:dyDescent="0.4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4.6" customHeight="1" x14ac:dyDescent="0.4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4.6" customHeight="1" x14ac:dyDescent="0.4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4.6" customHeight="1" x14ac:dyDescent="0.4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4.6" customHeight="1" x14ac:dyDescent="0.4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4.6" customHeight="1" x14ac:dyDescent="0.4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4.6" customHeight="1" x14ac:dyDescent="0.4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4.6" customHeight="1" x14ac:dyDescent="0.4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4.6" customHeight="1" x14ac:dyDescent="0.4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4.6" customHeight="1" x14ac:dyDescent="0.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4.6" customHeight="1" x14ac:dyDescent="0.4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4.6" customHeight="1" x14ac:dyDescent="0.4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4.6" customHeight="1" x14ac:dyDescent="0.4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4.6" customHeight="1" x14ac:dyDescent="0.4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4.6" customHeight="1" x14ac:dyDescent="0.4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4.6" customHeight="1" x14ac:dyDescent="0.4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4.6" customHeight="1" x14ac:dyDescent="0.4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4.6" customHeight="1" x14ac:dyDescent="0.4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4.6" customHeight="1" x14ac:dyDescent="0.4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4.6" customHeight="1" x14ac:dyDescent="0.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4.6" customHeight="1" x14ac:dyDescent="0.4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4.6" customHeight="1" x14ac:dyDescent="0.4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4.6" customHeight="1" x14ac:dyDescent="0.4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4.6" customHeight="1" x14ac:dyDescent="0.4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4.6" customHeight="1" x14ac:dyDescent="0.4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4.6" customHeight="1" x14ac:dyDescent="0.4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4.6" customHeight="1" x14ac:dyDescent="0.4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4.6" customHeight="1" x14ac:dyDescent="0.4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4.6" customHeight="1" x14ac:dyDescent="0.4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4.6" customHeight="1" x14ac:dyDescent="0.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4.6" customHeight="1" x14ac:dyDescent="0.4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4.6" customHeight="1" x14ac:dyDescent="0.4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4.6" customHeight="1" x14ac:dyDescent="0.4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4.6" customHeight="1" x14ac:dyDescent="0.4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4.6" customHeight="1" x14ac:dyDescent="0.4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4.6" customHeight="1" x14ac:dyDescent="0.4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4.6" customHeight="1" x14ac:dyDescent="0.4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4.6" customHeight="1" x14ac:dyDescent="0.4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4.6" customHeight="1" x14ac:dyDescent="0.4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4.6" customHeight="1" x14ac:dyDescent="0.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4.6" customHeight="1" x14ac:dyDescent="0.4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4.6" customHeight="1" x14ac:dyDescent="0.4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4.6" customHeight="1" x14ac:dyDescent="0.4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4.6" customHeight="1" x14ac:dyDescent="0.4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4.6" customHeight="1" x14ac:dyDescent="0.4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4.6" customHeight="1" x14ac:dyDescent="0.4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4.6" customHeight="1" x14ac:dyDescent="0.4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4.6" customHeight="1" x14ac:dyDescent="0.4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4.6" customHeight="1" x14ac:dyDescent="0.4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4.6" customHeight="1" x14ac:dyDescent="0.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4.6" customHeight="1" x14ac:dyDescent="0.4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4.6" customHeight="1" x14ac:dyDescent="0.4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4.6" customHeight="1" x14ac:dyDescent="0.4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4.6" customHeight="1" x14ac:dyDescent="0.4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4.6" customHeight="1" x14ac:dyDescent="0.4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4.6" customHeight="1" x14ac:dyDescent="0.4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4.6" customHeight="1" x14ac:dyDescent="0.4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4.6" customHeight="1" x14ac:dyDescent="0.4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4.6" customHeight="1" x14ac:dyDescent="0.4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4.6" customHeight="1" x14ac:dyDescent="0.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4.6" customHeight="1" x14ac:dyDescent="0.4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4.6" customHeight="1" x14ac:dyDescent="0.4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4.6" customHeight="1" x14ac:dyDescent="0.4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4.6" customHeight="1" x14ac:dyDescent="0.4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4.6" customHeight="1" x14ac:dyDescent="0.4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4.6" customHeight="1" x14ac:dyDescent="0.4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4.6" customHeight="1" x14ac:dyDescent="0.4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4.6" customHeight="1" x14ac:dyDescent="0.4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4.6" customHeight="1" x14ac:dyDescent="0.4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4.6" customHeight="1" x14ac:dyDescent="0.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4.6" customHeight="1" x14ac:dyDescent="0.4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4.6" customHeight="1" x14ac:dyDescent="0.4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4.6" customHeight="1" x14ac:dyDescent="0.4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4.6" customHeight="1" x14ac:dyDescent="0.4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4.6" customHeight="1" x14ac:dyDescent="0.4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4.6" customHeight="1" x14ac:dyDescent="0.4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4.6" customHeight="1" x14ac:dyDescent="0.4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4.6" customHeight="1" x14ac:dyDescent="0.4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4.6" customHeight="1" x14ac:dyDescent="0.4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4.6" customHeight="1" x14ac:dyDescent="0.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4.6" customHeight="1" x14ac:dyDescent="0.4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4.6" customHeight="1" x14ac:dyDescent="0.4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4.6" customHeight="1" x14ac:dyDescent="0.4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4.6" customHeight="1" x14ac:dyDescent="0.4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4.6" customHeight="1" x14ac:dyDescent="0.4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4.6" customHeight="1" x14ac:dyDescent="0.4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4.6" customHeight="1" x14ac:dyDescent="0.4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4.6" customHeight="1" x14ac:dyDescent="0.4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4.6" customHeight="1" x14ac:dyDescent="0.4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4.6" customHeight="1" x14ac:dyDescent="0.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4.6" customHeight="1" x14ac:dyDescent="0.4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4.6" customHeight="1" x14ac:dyDescent="0.4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4.6" customHeight="1" x14ac:dyDescent="0.4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4.6" customHeight="1" x14ac:dyDescent="0.4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4.6" customHeight="1" x14ac:dyDescent="0.4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4.6" customHeight="1" x14ac:dyDescent="0.4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4.6" customHeight="1" x14ac:dyDescent="0.4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4.6" customHeight="1" x14ac:dyDescent="0.4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4.6" customHeight="1" x14ac:dyDescent="0.4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4.6" customHeight="1" x14ac:dyDescent="0.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4.6" customHeight="1" x14ac:dyDescent="0.4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4.6" customHeight="1" x14ac:dyDescent="0.4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4.6" customHeight="1" x14ac:dyDescent="0.4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4.6" customHeight="1" x14ac:dyDescent="0.4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4.6" customHeight="1" x14ac:dyDescent="0.4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4.6" customHeight="1" x14ac:dyDescent="0.4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4.6" customHeight="1" x14ac:dyDescent="0.4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4.6" customHeight="1" x14ac:dyDescent="0.4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4.6" customHeight="1" x14ac:dyDescent="0.4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4.6" customHeight="1" x14ac:dyDescent="0.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4.6" customHeight="1" x14ac:dyDescent="0.4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4.6" customHeight="1" x14ac:dyDescent="0.4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4.6" customHeight="1" x14ac:dyDescent="0.4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4.6" customHeight="1" x14ac:dyDescent="0.4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4.6" customHeight="1" x14ac:dyDescent="0.4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4.6" customHeight="1" x14ac:dyDescent="0.4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4.6" customHeight="1" x14ac:dyDescent="0.4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4.6" customHeight="1" x14ac:dyDescent="0.4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4.6" customHeight="1" x14ac:dyDescent="0.4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4.6" customHeight="1" x14ac:dyDescent="0.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4.6" customHeight="1" x14ac:dyDescent="0.4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4.6" customHeight="1" x14ac:dyDescent="0.4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4.6" customHeight="1" x14ac:dyDescent="0.4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4.6" customHeight="1" x14ac:dyDescent="0.4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4.6" customHeight="1" x14ac:dyDescent="0.4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4.6" customHeight="1" x14ac:dyDescent="0.4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mergeCells count="1">
    <mergeCell ref="K11:L11"/>
  </mergeCells>
  <conditionalFormatting sqref="H5:H23 H26:H104 H107:H146 H149:H178">
    <cfRule type="cellIs" dxfId="16" priority="30" operator="equal">
      <formula>1</formula>
    </cfRule>
  </conditionalFormatting>
  <conditionalFormatting sqref="B5:B23 B26:B104 B107:B146 B149:B159 B161:B178">
    <cfRule type="cellIs" dxfId="15" priority="29" operator="greaterThan">
      <formula>$B$2</formula>
    </cfRule>
  </conditionalFormatting>
  <conditionalFormatting sqref="C5:C23 C26:C104 C107:C146 C156 C170:C178 C168 C163 C160">
    <cfRule type="cellIs" dxfId="14" priority="28" operator="lessThan">
      <formula>$B$2</formula>
    </cfRule>
  </conditionalFormatting>
  <conditionalFormatting sqref="E5:E23 E26:E104 E107:E146 E150 E170:E174 E176:E178 E162:E167 E158:E160 E152:E156">
    <cfRule type="cellIs" dxfId="13" priority="27" operator="greaterThan">
      <formula>$C$2</formula>
    </cfRule>
  </conditionalFormatting>
  <conditionalFormatting sqref="F5:F23 F26:F104 F107:F146 F149:F155 F166:F168 F170:F175 F157:F164">
    <cfRule type="cellIs" dxfId="12" priority="26" operator="lessThan">
      <formula>$C$2</formula>
    </cfRule>
  </conditionalFormatting>
  <conditionalFormatting sqref="D5:D23 D26:D104 D107:D146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{D85B224D-FEAB-4325-B0F6-44623A646C32}</x14:id>
        </ext>
      </extLst>
    </cfRule>
  </conditionalFormatting>
  <conditionalFormatting sqref="G5:G23 G26:G104 G107:G14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{9FD3187E-C600-4D8D-8D39-144FE75C4326}</x14:id>
        </ext>
      </extLst>
    </cfRule>
  </conditionalFormatting>
  <conditionalFormatting sqref="F165">
    <cfRule type="cellIs" dxfId="6" priority="7" operator="lessThan">
      <formula>$B$2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5B224D-FEAB-4325-B0F6-44623A646C3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D5:D23 D26:D104 D107:D146</xm:sqref>
        </x14:conditionalFormatting>
        <x14:conditionalFormatting xmlns:xm="http://schemas.microsoft.com/office/excel/2006/main">
          <x14:cfRule type="dataBar" id="{9FD3187E-C600-4D8D-8D39-144FE75C43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G5:G23 G26:G104 G107:G146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Rowan</dc:creator>
  <cp:lastModifiedBy>Nathan Rowan</cp:lastModifiedBy>
  <dcterms:created xsi:type="dcterms:W3CDTF">2022-12-22T22:26:46Z</dcterms:created>
  <dcterms:modified xsi:type="dcterms:W3CDTF">2022-12-23T05:57:50Z</dcterms:modified>
</cp:coreProperties>
</file>