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iz Rangel\Desktop\"/>
    </mc:Choice>
  </mc:AlternateContent>
  <xr:revisionPtr revIDLastSave="0" documentId="13_ncr:1_{389982E3-CA40-455F-982C-F92DEDB18E8D}" xr6:coauthVersionLast="47" xr6:coauthVersionMax="47" xr10:uidLastSave="{00000000-0000-0000-0000-000000000000}"/>
  <bookViews>
    <workbookView xWindow="-108" yWindow="-108" windowWidth="23256" windowHeight="1245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<sst xmlns="http://schemas.openxmlformats.org/spreadsheetml/2006/main" count="64" uniqueCount="48">
  <si>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</si>
  <si>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</si>
  <si>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</si>
  <si>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</si>
  <si>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</si>
  <si>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</si>
  <si>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</si>
  <si>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</si>
  <si>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</si>
  <si>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</si>
  <si>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</si>
  <si>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</si>
  <si>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</si>
  <si>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</si>
  <si>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</si>
  <si>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</si>
  <si>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</si>
  <si>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</si>
  <si>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</si>
  <si>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</si>
  <si>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</si>
  <si>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</si>
  <si>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</si>
  <si>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</si>
  <si>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</si>
  <si>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</si>
  <si>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</si>
  <si>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</si>
  <si>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</si>
  <si>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</si>
  <si>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</si>
  <si>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Erick Aldair Velazquez García 21133</t>
  </si>
  <si>
    <t>Alexandra Lizeth Rodriguez Rangel 21120</t>
  </si>
  <si>
    <t>Ricardo Gael Briones Cantu 20970</t>
  </si>
  <si>
    <t>Ernesto Lopez Mota</t>
  </si>
  <si>
    <t>Terminado</t>
  </si>
  <si>
    <t>En Progreso</t>
  </si>
  <si>
    <t>Ernesto</t>
  </si>
  <si>
    <t>Alexandra</t>
  </si>
  <si>
    <t>Crear la narrativa principal del videojuego, diseñar estilo visual y personajes del juego</t>
  </si>
  <si>
    <t>Desarrollar la historia, programación de de mecánicas y jugabilidad, creación de dinámicas y escenas clave.</t>
  </si>
  <si>
    <t>Realizar pruebas de juego en diferentes fases del desarrollo, detectar errores, fallos, y posibles mejoras en la jugabilidad.</t>
  </si>
  <si>
    <t>Documentar el desempeño del juego para retroalimentar al equipo.</t>
  </si>
  <si>
    <t>Creación y gestión de la banda sonora del juego, conseguir y adaptar efectos de sonido inmersivos.</t>
  </si>
  <si>
    <t>Asegurar que la experiencia auditiva complemente la narrativa y la jugabilidad.</t>
  </si>
  <si>
    <t>Erick y Ricardo</t>
  </si>
  <si>
    <t>Ricardo y Erick</t>
  </si>
  <si>
    <t>Marina Network - Creación de Videojuegos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</si>
</sst>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  <font>
      <b/>
      <sz val="8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13" xfId="0" applyBorder="1" applyAlignment="1">
      <alignment vertical="top" wrapText="1"/>
    </xf>
    <xf numFmtId="0" fontId="0" fillId="0" borderId="1" xfId="0" applyBorder="1" applyAlignment="1">
      <alignment vertical="top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F9" sqref="F9"/>
    </sheetView>
  </sheetViews>
  <sheetFormatPr baseColWidth="10" defaultColWidth="8.88671875" defaultRowHeight="14.4"/>
  <cols>
    <col min="1" max="1" width="13" bestFit="1" customWidth="1"/>
    <col min="2" max="2" width="13.5546875" bestFit="1" customWidth="1"/>
    <col min="3" max="3" width="9.3320312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21" t="s">
        <v>12</v>
      </c>
      <c r="B2" s="22">
        <v>45929</v>
      </c>
      <c r="C2" s="22">
        <v>45940</v>
      </c>
      <c r="D2" s="5">
        <f>COUNTIF(Backlog!$E$12:$E$54,'Información Sprints'!A2)</f>
        <v>1</v>
      </c>
      <c r="E2" s="5">
        <f>SUMIF(Backlog!$E$12:$E$54,'Información Sprints'!A2,Backlog!$D$12:$D$54)</f>
        <v>20</v>
      </c>
      <c r="F2" s="5">
        <f>IF(COUNTA(Backlog!$C$2:$C$7)=0,0,E2/COUNTA(Backlog!$C$2:$C$7))</f>
        <v>5</v>
      </c>
    </row>
    <row r="3" spans="1:6">
      <c r="A3" s="21" t="s">
        <v>13</v>
      </c>
      <c r="B3" s="22">
        <f>B2+14</f>
        <v>45943</v>
      </c>
      <c r="C3" s="22">
        <f>C2+14</f>
        <v>45954</v>
      </c>
      <c r="D3" s="5">
        <f>COUNTIF(Backlog!$E$12:$E$54,'Información Sprints'!A3)</f>
        <v>1</v>
      </c>
      <c r="E3" s="5">
        <f>SUMIF(Backlog!$E$12:$E$54,'Información Sprints'!A3,Backlog!$D$12:$D$54)</f>
        <v>25</v>
      </c>
      <c r="F3" s="5">
        <f>IF(COUNTA(Backlog!$C$2:$C$7)=0,0,E3/COUNTA(Backlog!$C$2:$C$7))</f>
        <v>6.25</v>
      </c>
    </row>
    <row r="4" spans="1:6">
      <c r="A4" s="21" t="s">
        <v>14</v>
      </c>
      <c r="B4" s="22">
        <f t="shared" ref="B4:B6" si="0">B3+14</f>
        <v>45957</v>
      </c>
      <c r="C4" s="22">
        <f t="shared" ref="C4:C6" si="1">C3+14</f>
        <v>45968</v>
      </c>
      <c r="D4" s="5">
        <f>COUNTIF(Backlog!$E$12:$E$54,'Información Sprints'!A4)</f>
        <v>1</v>
      </c>
      <c r="E4" s="5">
        <f>SUMIF(Backlog!$E$12:$E$54,'Información Sprints'!A4,Backlog!$D$12:$D$54)</f>
        <v>30</v>
      </c>
      <c r="F4" s="5">
        <f>IF(COUNTA(Backlog!$C$2:$C$7)=0,0,E4/COUNTA(Backlog!$C$2:$C$7))</f>
        <v>7.5</v>
      </c>
    </row>
    <row r="5" spans="1:6">
      <c r="A5" s="24" t="s">
        <v>15</v>
      </c>
      <c r="B5" s="25">
        <f t="shared" si="0"/>
        <v>45971</v>
      </c>
      <c r="C5" s="25">
        <f t="shared" si="1"/>
        <v>45982</v>
      </c>
      <c r="D5" s="23">
        <f>COUNTIF(Backlog!$E$12:$E$54,'Información Sprints'!A5)</f>
        <v>1</v>
      </c>
      <c r="E5" s="23">
        <f>SUMIF(Backlog!$E$12:$E$54,'Información Sprints'!A5,Backlog!$D$12:$D$54)</f>
        <v>15</v>
      </c>
      <c r="F5" s="23">
        <f>IF(COUNTA(Backlog!$C$2:$C$7)=0,0,E5/COUNTA(Backlog!$C$2:$C$7))</f>
        <v>3.75</v>
      </c>
    </row>
    <row r="6" spans="1:6">
      <c r="A6" s="21" t="s">
        <v>16</v>
      </c>
      <c r="B6" s="22">
        <f t="shared" si="0"/>
        <v>45985</v>
      </c>
      <c r="C6" s="22">
        <f t="shared" si="1"/>
        <v>45996</v>
      </c>
      <c r="D6" s="5">
        <f>COUNTIF(Backlog!$E$12:$E$54,'Información Sprints'!A6)</f>
        <v>1</v>
      </c>
      <c r="E6" s="5">
        <f>SUMIF(Backlog!$E$12:$E$54,'Información Sprints'!A6,Backlog!$D$12:$D$54)</f>
        <v>25</v>
      </c>
      <c r="F6" s="5">
        <f>IF(COUNTA(Backlog!$C$2:$C$7)=0,0,E6/COUNTA(Backlog!$C$2:$C$7))</f>
        <v>6.25</v>
      </c>
    </row>
    <row r="7" spans="1:6">
      <c r="A7" s="21" t="s">
        <v>17</v>
      </c>
      <c r="B7" s="22">
        <f t="shared" ref="B7" si="2">B6+14</f>
        <v>45999</v>
      </c>
      <c r="C7" s="22">
        <f t="shared" ref="C7" si="3">C6+14</f>
        <v>46010</v>
      </c>
      <c r="D7" s="5">
        <f>COUNTIF(Backlog!$E$12:$E$54,'Información Sprints'!A7)</f>
        <v>1</v>
      </c>
      <c r="E7" s="5">
        <f>SUMIF(Backlog!$E$12:$E$54,'Información Sprints'!A7,Backlog!$D$12:$D$54)</f>
        <v>15</v>
      </c>
      <c r="F7" s="5">
        <f>IF(COUNTA(Backlog!$C$2:$C$7)=0,0,E7/COUNTA(Backlog!$C$2:$C$7))</f>
        <v>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54"/>
  <sheetViews>
    <sheetView showGridLines="0" tabSelected="1" topLeftCell="A12" workbookViewId="0">
      <selection activeCell="E14" sqref="E14"/>
    </sheetView>
  </sheetViews>
  <sheetFormatPr baseColWidth="10" defaultColWidth="8.88671875" defaultRowHeight="14.4"/>
  <cols>
    <col min="1" max="1" width="11.5546875" bestFit="1" customWidth="1"/>
    <col min="2" max="2" width="32.21875" customWidth="1"/>
    <col min="3" max="3" width="10.77734375" customWidth="1"/>
    <col min="4" max="4" width="25.21875" customWidth="1"/>
    <col min="5" max="5" width="18.5546875" customWidth="1"/>
    <col min="6" max="7" width="13.5546875" customWidth="1"/>
    <col min="8" max="8" width="32.5546875" customWidth="1"/>
  </cols>
  <sheetData>
    <row r="1" spans="1:8">
      <c r="A1" s="3"/>
      <c r="B1" s="6" t="s">
        <v>25</v>
      </c>
      <c r="C1" s="10" t="s">
        <v>47</v>
      </c>
      <c r="D1" s="11"/>
      <c r="E1" s="11"/>
      <c r="F1" s="12"/>
    </row>
    <row r="2" spans="1:8">
      <c r="A2" s="3"/>
      <c r="B2" s="7" t="s">
        <v>19</v>
      </c>
      <c r="C2" s="26" t="s">
        <v>31</v>
      </c>
      <c r="D2" s="13"/>
      <c r="E2" s="13"/>
      <c r="F2" s="14"/>
    </row>
    <row r="3" spans="1:8">
      <c r="B3" s="8"/>
      <c r="C3" s="26" t="s">
        <v>32</v>
      </c>
      <c r="F3" s="16"/>
    </row>
    <row r="4" spans="1:8">
      <c r="B4" s="8"/>
      <c r="C4" s="26" t="s">
        <v>33</v>
      </c>
      <c r="F4" s="16"/>
    </row>
    <row r="5" spans="1:8">
      <c r="B5" s="8"/>
      <c r="C5" s="27" t="s">
        <v>34</v>
      </c>
      <c r="F5" s="16"/>
    </row>
    <row r="6" spans="1:8">
      <c r="B6" s="8"/>
      <c r="C6" s="15"/>
      <c r="F6" s="16"/>
    </row>
    <row r="7" spans="1:8">
      <c r="B7" s="9"/>
      <c r="C7" s="17"/>
      <c r="D7" s="18"/>
      <c r="E7" s="18"/>
      <c r="F7" s="19"/>
    </row>
    <row r="9" spans="1:8">
      <c r="A9" s="3"/>
      <c r="B9" s="6" t="s">
        <v>18</v>
      </c>
      <c r="C9" s="20">
        <f>IF(SUM(D12:D54)=0,0,SUMIF(C12:C54,"Terminado",D12:D54)/SUM(D12:D54))</f>
        <v>0.15384615384615385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ht="43.2">
      <c r="A12" s="2" t="s">
        <v>20</v>
      </c>
      <c r="B12" s="2" t="s">
        <v>39</v>
      </c>
      <c r="C12" s="2" t="s">
        <v>35</v>
      </c>
      <c r="D12" s="2">
        <v>20</v>
      </c>
      <c r="E12" s="2" t="s">
        <v>12</v>
      </c>
      <c r="F12" s="2" t="s">
        <v>30</v>
      </c>
      <c r="G12" s="2" t="s">
        <v>45</v>
      </c>
      <c r="H12" s="2"/>
    </row>
    <row r="13" spans="1:8" ht="57.6">
      <c r="A13" s="2" t="s">
        <v>22</v>
      </c>
      <c r="B13" s="2" t="s">
        <v>40</v>
      </c>
      <c r="C13" s="2" t="s">
        <v>36</v>
      </c>
      <c r="D13" s="2">
        <v>25</v>
      </c>
      <c r="E13" s="2" t="s">
        <v>13</v>
      </c>
      <c r="F13" s="2" t="s">
        <v>30</v>
      </c>
      <c r="G13" s="2" t="s">
        <v>46</v>
      </c>
      <c r="H13" s="2"/>
    </row>
    <row r="14" spans="1:8" ht="57.6">
      <c r="A14" s="2" t="s">
        <v>26</v>
      </c>
      <c r="B14" s="2" t="s">
        <v>41</v>
      </c>
      <c r="C14" s="2" t="s">
        <v>21</v>
      </c>
      <c r="D14" s="2">
        <v>30</v>
      </c>
      <c r="E14" s="29" t="s">
        <v>14</v>
      </c>
      <c r="F14" s="2" t="s">
        <v>30</v>
      </c>
      <c r="G14" s="2" t="s">
        <v>37</v>
      </c>
      <c r="H14" s="2"/>
    </row>
    <row r="15" spans="1:8" ht="28.8">
      <c r="A15" s="2" t="s">
        <v>27</v>
      </c>
      <c r="B15" s="2" t="s">
        <v>42</v>
      </c>
      <c r="C15" s="2" t="s">
        <v>21</v>
      </c>
      <c r="D15" s="2">
        <v>15</v>
      </c>
      <c r="E15" s="2" t="s">
        <v>15</v>
      </c>
      <c r="F15" s="2" t="s">
        <v>30</v>
      </c>
      <c r="G15" s="2" t="s">
        <v>37</v>
      </c>
      <c r="H15" s="2"/>
    </row>
    <row r="16" spans="1:8" ht="43.2">
      <c r="A16" s="2" t="s">
        <v>28</v>
      </c>
      <c r="B16" s="2" t="s">
        <v>43</v>
      </c>
      <c r="C16" s="2" t="s">
        <v>21</v>
      </c>
      <c r="D16" s="2">
        <v>25</v>
      </c>
      <c r="E16" s="2" t="s">
        <v>16</v>
      </c>
      <c r="F16" s="2" t="s">
        <v>30</v>
      </c>
      <c r="G16" s="2" t="s">
        <v>38</v>
      </c>
      <c r="H16" s="2"/>
    </row>
    <row r="17" spans="1:8" ht="43.2">
      <c r="A17" s="2" t="s">
        <v>29</v>
      </c>
      <c r="B17" s="28" t="s">
        <v>44</v>
      </c>
      <c r="C17" s="2" t="s">
        <v>21</v>
      </c>
      <c r="D17" s="2">
        <v>15</v>
      </c>
      <c r="E17" s="2" t="s">
        <v>17</v>
      </c>
      <c r="F17" s="2" t="s">
        <v>30</v>
      </c>
      <c r="G17" s="2" t="s">
        <v>38</v>
      </c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c0387a-86ce-4ed1-a4a4-c80090aa48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DE9B222D840A42B6383EE710F70D14" ma:contentTypeVersion="1" ma:contentTypeDescription="Crear nuevo documento." ma:contentTypeScope="" ma:versionID="0e7c2f7590d4f183b4ab4ae12cbbaa35">
  <xsd:schema xmlns:xsd="http://www.w3.org/2001/XMLSchema" xmlns:xs="http://www.w3.org/2001/XMLSchema" xmlns:p="http://schemas.microsoft.com/office/2006/metadata/properties" xmlns:ns2="d5c0387a-86ce-4ed1-a4a4-c80090aa481a" targetNamespace="http://schemas.microsoft.com/office/2006/metadata/properties" ma:root="true" ma:fieldsID="543e10a22c90b47deeac75aa8473072d" ns2:_="">
    <xsd:import namespace="d5c0387a-86ce-4ed1-a4a4-c80090aa481a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0387a-86ce-4ed1-a4a4-c80090aa481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d5c0387a-86ce-4ed1-a4a4-c80090aa481a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A07BAA-8DB1-4393-9D47-E413DA2356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c0387a-86ce-4ed1-a4a4-c80090aa4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Lizeth Rodriguez</cp:lastModifiedBy>
  <cp:revision/>
  <dcterms:created xsi:type="dcterms:W3CDTF">2024-06-10T23:39:25Z</dcterms:created>
  <dcterms:modified xsi:type="dcterms:W3CDTF">2025-10-09T04:35:13Z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0x0101006EDE9B222D840A42B6383EE710F70D14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