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59366cd3114b90/Documenti/"/>
    </mc:Choice>
  </mc:AlternateContent>
  <xr:revisionPtr revIDLastSave="4" documentId="8_{4206A87B-B95F-4156-974B-D7504D14D65C}" xr6:coauthVersionLast="47" xr6:coauthVersionMax="47" xr10:uidLastSave="{26E4C481-47DD-4D89-B677-AC7002ADD1AB}"/>
  <bookViews>
    <workbookView xWindow="-108" yWindow="-108" windowWidth="23256" windowHeight="12456" xr2:uid="{9033ADE6-6EAB-4813-94D3-D6DE2AD1FE8F}"/>
  </bookViews>
  <sheets>
    <sheet name="Boeing 19158" sheetId="67" r:id="rId1"/>
    <sheet name="Foglio2" sheetId="2" state="hidden" r:id="rId2"/>
  </sheets>
  <definedNames>
    <definedName name="solver_adj" localSheetId="0" hidden="1">'Boeing 19158'!$B$18:$B$152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'Boeing 19158'!$AA$3:$AA$14</definedName>
    <definedName name="solver_lhs10" localSheetId="0" hidden="1">'Boeing 19158'!$B$28:$B$87</definedName>
    <definedName name="solver_lhs11" localSheetId="0" hidden="1">'Boeing 19158'!$B$88:$B$147</definedName>
    <definedName name="solver_lhs12" localSheetId="0" hidden="1">'Boeing 19158'!$L$3:$L$7</definedName>
    <definedName name="solver_lhs13" localSheetId="0" hidden="1">'Boeing 19158'!$O$3:$O$14</definedName>
    <definedName name="solver_lhs14" localSheetId="0" hidden="1">'Boeing 19158'!$R$3:$R$7</definedName>
    <definedName name="solver_lhs15" localSheetId="0" hidden="1">'Boeing 19158'!$R$8:$R$12</definedName>
    <definedName name="solver_lhs16" localSheetId="0" hidden="1">'Boeing 19158'!$U$3:$U$14</definedName>
    <definedName name="solver_lhs17" localSheetId="0" hidden="1">'Boeing 19158'!$X$3:$X$14</definedName>
    <definedName name="solver_lhs18" localSheetId="0" hidden="1">'Boeing 19158'!$X$3:$X$14</definedName>
    <definedName name="solver_lhs19" localSheetId="0" hidden="1">'Boeing 19158'!$X$3:$X$14</definedName>
    <definedName name="solver_lhs2" localSheetId="0" hidden="1">'Boeing 19158'!$AD$3:$AD$14</definedName>
    <definedName name="solver_lhs3" localSheetId="0" hidden="1">'Boeing 19158'!$AG$3:$AG$14</definedName>
    <definedName name="solver_lhs4" localSheetId="0" hidden="1">'Boeing 19158'!$B$148:$B$152</definedName>
    <definedName name="solver_lhs5" localSheetId="0" hidden="1">'Boeing 19158'!$B$18:$B$22</definedName>
    <definedName name="solver_lhs6" localSheetId="0" hidden="1">'Boeing 19158'!$B$18:$B$22</definedName>
    <definedName name="solver_lhs7" localSheetId="0" hidden="1">'Boeing 19158'!$B$23:$B$27</definedName>
    <definedName name="solver_lhs8" localSheetId="0" hidden="1">'Boeing 19158'!$B$23:$B$27</definedName>
    <definedName name="solver_lhs9" localSheetId="0" hidden="1">'Boeing 19158'!$B$28:$B$87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'Boeing 19158'!$D$23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2</definedName>
    <definedName name="solver_rel14" localSheetId="0" hidden="1">1</definedName>
    <definedName name="solver_rel15" localSheetId="0" hidden="1">3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3" localSheetId="0" hidden="1">1</definedName>
    <definedName name="solver_rel4" localSheetId="0" hidden="1">5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4</definedName>
    <definedName name="solver_rhs1" localSheetId="0" hidden="1">'Boeing 19158'!$AC$3:$AC$14</definedName>
    <definedName name="solver_rhs10" localSheetId="0" hidden="1">0</definedName>
    <definedName name="solver_rhs11" localSheetId="0" hidden="1">0</definedName>
    <definedName name="solver_rhs12" localSheetId="0" hidden="1">'Boeing 19158'!$N$3:$N$7</definedName>
    <definedName name="solver_rhs13" localSheetId="0" hidden="1">'Boeing 19158'!$Q$3:$Q$14</definedName>
    <definedName name="solver_rhs14" localSheetId="0" hidden="1">'Boeing 19158'!$T$3:$T$7</definedName>
    <definedName name="solver_rhs15" localSheetId="0" hidden="1">'Boeing 19158'!$T$8:$T$12</definedName>
    <definedName name="solver_rhs16" localSheetId="0" hidden="1">'Boeing 19158'!$W$3:$W$14</definedName>
    <definedName name="solver_rhs17" localSheetId="0" hidden="1">'Boeing 19158'!$Z$3:$Z$14</definedName>
    <definedName name="solver_rhs18" localSheetId="0" hidden="1">'Boeing 19158'!$Z$3:$Z$14</definedName>
    <definedName name="solver_rhs19" localSheetId="0" hidden="1">'Boeing 19158'!$Z$3:$Z$14</definedName>
    <definedName name="solver_rhs2" localSheetId="0" hidden="1">'Boeing 19158'!$AF$3:$AF$14</definedName>
    <definedName name="solver_rhs3" localSheetId="0" hidden="1">'Boeing 19158'!$AI$3:$AI$14</definedName>
    <definedName name="solver_rhs4" localSheetId="0" hidden="1">"binario"</definedName>
    <definedName name="solver_rhs5" localSheetId="0" hidden="1">90</definedName>
    <definedName name="solver_rhs6" localSheetId="0" hidden="1">-90</definedName>
    <definedName name="solver_rhs7" localSheetId="0" hidden="1">160</definedName>
    <definedName name="solver_rhs8" localSheetId="0" hidden="1">-20</definedName>
    <definedName name="solver_rhs9" localSheetId="0" hidden="1">"intero"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67" l="1"/>
  <c r="K12" i="67"/>
  <c r="K11" i="67"/>
  <c r="K10" i="67"/>
  <c r="K9" i="67"/>
  <c r="K8" i="67"/>
  <c r="K7" i="67"/>
  <c r="K6" i="67"/>
  <c r="K5" i="67"/>
  <c r="K4" i="67"/>
  <c r="K3" i="67"/>
  <c r="J13" i="67"/>
  <c r="J12" i="67"/>
  <c r="J11" i="67"/>
  <c r="J10" i="67"/>
  <c r="J9" i="67"/>
  <c r="J8" i="67"/>
  <c r="J7" i="67"/>
  <c r="J6" i="67"/>
  <c r="J5" i="67"/>
  <c r="J4" i="67"/>
  <c r="I13" i="67"/>
  <c r="I11" i="67"/>
  <c r="I10" i="67"/>
  <c r="I9" i="67"/>
  <c r="I8" i="67"/>
  <c r="I7" i="67"/>
  <c r="I6" i="67"/>
  <c r="I5" i="67"/>
  <c r="H13" i="67"/>
  <c r="H11" i="67"/>
  <c r="H10" i="67"/>
  <c r="H9" i="67"/>
  <c r="H8" i="67"/>
  <c r="H6" i="67"/>
  <c r="H5" i="67"/>
  <c r="G13" i="67"/>
  <c r="G12" i="67"/>
  <c r="G11" i="67"/>
  <c r="G10" i="67"/>
  <c r="G9" i="67"/>
  <c r="G8" i="67"/>
  <c r="G7" i="67"/>
  <c r="G6" i="67"/>
  <c r="G5" i="67"/>
  <c r="K36" i="67"/>
  <c r="J36" i="67"/>
  <c r="I36" i="67"/>
  <c r="H36" i="67"/>
  <c r="G36" i="67"/>
  <c r="K35" i="67"/>
  <c r="J35" i="67"/>
  <c r="I35" i="67"/>
  <c r="H35" i="67"/>
  <c r="G35" i="67"/>
  <c r="K34" i="67"/>
  <c r="J34" i="67"/>
  <c r="I34" i="67"/>
  <c r="H34" i="67"/>
  <c r="G34" i="67"/>
  <c r="K33" i="67"/>
  <c r="J33" i="67"/>
  <c r="I33" i="67"/>
  <c r="H33" i="67"/>
  <c r="G33" i="67"/>
  <c r="K32" i="67"/>
  <c r="J32" i="67"/>
  <c r="I32" i="67"/>
  <c r="H32" i="67"/>
  <c r="G32" i="67"/>
  <c r="K31" i="67"/>
  <c r="J31" i="67"/>
  <c r="I31" i="67"/>
  <c r="H31" i="67"/>
  <c r="G31" i="67"/>
  <c r="K30" i="67"/>
  <c r="J30" i="67"/>
  <c r="I30" i="67"/>
  <c r="H30" i="67"/>
  <c r="G30" i="67"/>
  <c r="K29" i="67"/>
  <c r="J29" i="67"/>
  <c r="I29" i="67"/>
  <c r="H29" i="67"/>
  <c r="G29" i="67"/>
  <c r="K28" i="67"/>
  <c r="J28" i="67"/>
  <c r="I28" i="67"/>
  <c r="H28" i="67"/>
  <c r="G28" i="67"/>
  <c r="K27" i="67"/>
  <c r="J27" i="67"/>
  <c r="I27" i="67"/>
  <c r="H27" i="67"/>
  <c r="G27" i="67"/>
  <c r="K26" i="67"/>
  <c r="J26" i="67"/>
  <c r="I26" i="67"/>
  <c r="H26" i="67"/>
  <c r="G26" i="67"/>
  <c r="K25" i="67"/>
  <c r="J25" i="67"/>
  <c r="I25" i="67"/>
  <c r="H25" i="67"/>
  <c r="G25" i="67"/>
  <c r="AI14" i="67"/>
  <c r="AG14" i="67"/>
  <c r="AF14" i="67"/>
  <c r="AD14" i="67"/>
  <c r="AC14" i="67"/>
  <c r="AA14" i="67"/>
  <c r="Z14" i="67"/>
  <c r="X14" i="67"/>
  <c r="W14" i="67"/>
  <c r="U14" i="67"/>
  <c r="Q14" i="67"/>
  <c r="O14" i="67"/>
  <c r="K14" i="67"/>
  <c r="J14" i="67"/>
  <c r="I14" i="67"/>
  <c r="H14" i="67"/>
  <c r="G14" i="67"/>
  <c r="AI13" i="67"/>
  <c r="AG13" i="67"/>
  <c r="AF13" i="67"/>
  <c r="AD13" i="67"/>
  <c r="AC13" i="67"/>
  <c r="AA13" i="67"/>
  <c r="Z13" i="67"/>
  <c r="X13" i="67"/>
  <c r="W13" i="67"/>
  <c r="U13" i="67"/>
  <c r="Q13" i="67"/>
  <c r="O13" i="67"/>
  <c r="AI12" i="67"/>
  <c r="AG12" i="67"/>
  <c r="AF12" i="67"/>
  <c r="AD12" i="67"/>
  <c r="AC12" i="67"/>
  <c r="AA12" i="67"/>
  <c r="Z12" i="67"/>
  <c r="X12" i="67"/>
  <c r="W12" i="67"/>
  <c r="U12" i="67"/>
  <c r="Q12" i="67"/>
  <c r="O12" i="67"/>
  <c r="I12" i="67"/>
  <c r="H12" i="67"/>
  <c r="AI11" i="67"/>
  <c r="AG11" i="67"/>
  <c r="AF11" i="67"/>
  <c r="AD11" i="67"/>
  <c r="AC11" i="67"/>
  <c r="AA11" i="67"/>
  <c r="Z11" i="67"/>
  <c r="X11" i="67"/>
  <c r="W11" i="67"/>
  <c r="U11" i="67"/>
  <c r="Q11" i="67"/>
  <c r="O11" i="67"/>
  <c r="AI10" i="67"/>
  <c r="AG10" i="67"/>
  <c r="AF10" i="67"/>
  <c r="AD10" i="67"/>
  <c r="AC10" i="67"/>
  <c r="AA10" i="67"/>
  <c r="Z10" i="67"/>
  <c r="X10" i="67"/>
  <c r="W10" i="67"/>
  <c r="U10" i="67"/>
  <c r="Q10" i="67"/>
  <c r="O10" i="67"/>
  <c r="AI9" i="67"/>
  <c r="AG9" i="67"/>
  <c r="AF9" i="67"/>
  <c r="AD9" i="67"/>
  <c r="AC9" i="67"/>
  <c r="AA9" i="67"/>
  <c r="Z9" i="67"/>
  <c r="X9" i="67"/>
  <c r="W9" i="67"/>
  <c r="U9" i="67"/>
  <c r="Q9" i="67"/>
  <c r="O9" i="67"/>
  <c r="AI8" i="67"/>
  <c r="AG8" i="67"/>
  <c r="AF8" i="67"/>
  <c r="AD8" i="67"/>
  <c r="AC8" i="67"/>
  <c r="AA8" i="67"/>
  <c r="Z8" i="67"/>
  <c r="X8" i="67"/>
  <c r="W8" i="67"/>
  <c r="U8" i="67"/>
  <c r="Q8" i="67"/>
  <c r="O8" i="67"/>
  <c r="AI7" i="67"/>
  <c r="AG7" i="67"/>
  <c r="AF7" i="67"/>
  <c r="AD7" i="67"/>
  <c r="AC7" i="67"/>
  <c r="AA7" i="67"/>
  <c r="Z7" i="67"/>
  <c r="X7" i="67"/>
  <c r="W7" i="67"/>
  <c r="U7" i="67"/>
  <c r="Q7" i="67"/>
  <c r="O7" i="67"/>
  <c r="N7" i="67"/>
  <c r="L7" i="67"/>
  <c r="H7" i="67"/>
  <c r="F7" i="67"/>
  <c r="E7" i="67"/>
  <c r="AI6" i="67"/>
  <c r="AG6" i="67"/>
  <c r="AF6" i="67"/>
  <c r="AD6" i="67"/>
  <c r="AC6" i="67"/>
  <c r="AA6" i="67"/>
  <c r="Z6" i="67"/>
  <c r="X6" i="67"/>
  <c r="W6" i="67"/>
  <c r="U6" i="67"/>
  <c r="Q6" i="67"/>
  <c r="O6" i="67"/>
  <c r="N6" i="67"/>
  <c r="L6" i="67"/>
  <c r="F6" i="67"/>
  <c r="E6" i="67"/>
  <c r="AI5" i="67"/>
  <c r="AG5" i="67"/>
  <c r="AF5" i="67"/>
  <c r="AD5" i="67"/>
  <c r="AC5" i="67"/>
  <c r="AA5" i="67"/>
  <c r="Z5" i="67"/>
  <c r="X5" i="67"/>
  <c r="W5" i="67"/>
  <c r="U5" i="67"/>
  <c r="Q5" i="67"/>
  <c r="O5" i="67"/>
  <c r="N5" i="67"/>
  <c r="L5" i="67"/>
  <c r="F5" i="67"/>
  <c r="R5" i="67" s="1"/>
  <c r="E5" i="67"/>
  <c r="AI4" i="67"/>
  <c r="AG4" i="67"/>
  <c r="AF4" i="67"/>
  <c r="AD4" i="67"/>
  <c r="AC4" i="67"/>
  <c r="AA4" i="67"/>
  <c r="Z4" i="67"/>
  <c r="X4" i="67"/>
  <c r="W4" i="67"/>
  <c r="U4" i="67"/>
  <c r="Q4" i="67"/>
  <c r="O4" i="67"/>
  <c r="N4" i="67"/>
  <c r="L4" i="67"/>
  <c r="I4" i="67"/>
  <c r="H4" i="67"/>
  <c r="G4" i="67"/>
  <c r="F4" i="67"/>
  <c r="R9" i="67" s="1"/>
  <c r="E4" i="67"/>
  <c r="AI3" i="67"/>
  <c r="AG3" i="67"/>
  <c r="AF3" i="67"/>
  <c r="AD3" i="67"/>
  <c r="AC3" i="67"/>
  <c r="AA3" i="67"/>
  <c r="Z3" i="67"/>
  <c r="X3" i="67"/>
  <c r="W3" i="67"/>
  <c r="U3" i="67"/>
  <c r="Q3" i="67"/>
  <c r="O3" i="67"/>
  <c r="N3" i="67"/>
  <c r="L3" i="67"/>
  <c r="J3" i="67"/>
  <c r="I3" i="67"/>
  <c r="H3" i="67"/>
  <c r="G3" i="67"/>
  <c r="F3" i="67"/>
  <c r="R3" i="67" s="1"/>
  <c r="E3" i="67"/>
  <c r="R4" i="67" l="1"/>
  <c r="R7" i="67"/>
  <c r="R12" i="67"/>
  <c r="T7" i="67"/>
  <c r="T12" i="67"/>
  <c r="T6" i="67"/>
  <c r="T11" i="67"/>
  <c r="T8" i="67"/>
  <c r="T3" i="67"/>
  <c r="R11" i="67"/>
  <c r="R8" i="67"/>
  <c r="R10" i="67"/>
  <c r="R6" i="67"/>
  <c r="T10" i="67" l="1"/>
  <c r="T5" i="67"/>
  <c r="T4" i="67"/>
  <c r="T9" i="67"/>
  <c r="D23" i="67"/>
</calcChain>
</file>

<file path=xl/sharedStrings.xml><?xml version="1.0" encoding="utf-8"?>
<sst xmlns="http://schemas.openxmlformats.org/spreadsheetml/2006/main" count="265" uniqueCount="185">
  <si>
    <t>AEROPORTO</t>
  </si>
  <si>
    <t>London Hearthrow</t>
  </si>
  <si>
    <t>Frankfurt</t>
  </si>
  <si>
    <t>Lisboa</t>
  </si>
  <si>
    <t>Zurich</t>
  </si>
  <si>
    <t>Roma Fiumicino</t>
  </si>
  <si>
    <t>Abu Dhabi</t>
  </si>
  <si>
    <t>Moskva Sheremetyevo</t>
  </si>
  <si>
    <t>Vladivostok</t>
  </si>
  <si>
    <t>Sydney</t>
  </si>
  <si>
    <t>Tokyo</t>
  </si>
  <si>
    <t>Johannesburg</t>
  </si>
  <si>
    <t>New Dehli</t>
  </si>
  <si>
    <t>N.Aviogetti</t>
  </si>
  <si>
    <t>(il meno indica il fatto che si abbia latitudine Sud o longitudine ovest)</t>
  </si>
  <si>
    <t>Variabili</t>
  </si>
  <si>
    <t>COORD.Latitudine δ (N, S)</t>
  </si>
  <si>
    <t>COORD.Longitudine φ (W,E)</t>
  </si>
  <si>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</si>
  <si>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</si>
  <si>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</si>
  <si>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</si>
  <si>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</si>
  <si>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</si>
  <si>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</si>
  <si>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</si>
  <si>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</si>
  <si>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</si>
  <si>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w1,1</t>
  </si>
  <si>
    <t>w1,2</t>
  </si>
  <si>
    <t>w1,3</t>
  </si>
  <si>
    <t>w1,4</t>
  </si>
  <si>
    <t>w1,5</t>
  </si>
  <si>
    <t>w1,6</t>
  </si>
  <si>
    <t>w1,7</t>
  </si>
  <si>
    <t>w1,8</t>
  </si>
  <si>
    <t>w1,9</t>
  </si>
  <si>
    <t>w1,10</t>
  </si>
  <si>
    <t>w1,11</t>
  </si>
  <si>
    <t>w2,1</t>
  </si>
  <si>
    <t>w2,2</t>
  </si>
  <si>
    <t>w2,3</t>
  </si>
  <si>
    <t>w2,4</t>
  </si>
  <si>
    <t>w2,5</t>
  </si>
  <si>
    <t>w2,6</t>
  </si>
  <si>
    <t>w2,7</t>
  </si>
  <si>
    <t>w2,8</t>
  </si>
  <si>
    <t>w2,9</t>
  </si>
  <si>
    <t>w2,10</t>
  </si>
  <si>
    <t>w2,11</t>
  </si>
  <si>
    <t>w3,1</t>
  </si>
  <si>
    <t>w3,2</t>
  </si>
  <si>
    <t>w3,3</t>
  </si>
  <si>
    <t>w3,4</t>
  </si>
  <si>
    <t>w3,5</t>
  </si>
  <si>
    <t>w3,6</t>
  </si>
  <si>
    <t>w3,7</t>
  </si>
  <si>
    <t>w3,8</t>
  </si>
  <si>
    <t>w3,9</t>
  </si>
  <si>
    <t>w3,10</t>
  </si>
  <si>
    <t>w3,11</t>
  </si>
  <si>
    <t>w4,1</t>
  </si>
  <si>
    <t>w4,2</t>
  </si>
  <si>
    <t>w4,3</t>
  </si>
  <si>
    <t>w4,4</t>
  </si>
  <si>
    <t>w4,5</t>
  </si>
  <si>
    <t>w4,6</t>
  </si>
  <si>
    <t>w4,7</t>
  </si>
  <si>
    <t>w4,8</t>
  </si>
  <si>
    <t>w4,9</t>
  </si>
  <si>
    <t>w4,10</t>
  </si>
  <si>
    <t>w4,11</t>
  </si>
  <si>
    <t>w5,1</t>
  </si>
  <si>
    <t>w5,2</t>
  </si>
  <si>
    <t>w5,3</t>
  </si>
  <si>
    <t>w5,4</t>
  </si>
  <si>
    <t>w5,5</t>
  </si>
  <si>
    <t>w5,6</t>
  </si>
  <si>
    <t>w5,7</t>
  </si>
  <si>
    <t>w5,8</t>
  </si>
  <si>
    <t>w5,9</t>
  </si>
  <si>
    <t>w5,10</t>
  </si>
  <si>
    <t>w5,11</t>
  </si>
  <si>
    <t>d1,1</t>
  </si>
  <si>
    <t>d1,2</t>
  </si>
  <si>
    <t>d1,3</t>
  </si>
  <si>
    <t>d1,4</t>
  </si>
  <si>
    <t>d1,5</t>
  </si>
  <si>
    <t>d1,6</t>
  </si>
  <si>
    <t>d1,7</t>
  </si>
  <si>
    <t>d1,8</t>
  </si>
  <si>
    <t>d1,9</t>
  </si>
  <si>
    <t>d1,10</t>
  </si>
  <si>
    <t>d1,11</t>
  </si>
  <si>
    <t>d2,1</t>
  </si>
  <si>
    <t>d2,2</t>
  </si>
  <si>
    <t>d2,3</t>
  </si>
  <si>
    <t>d2,4</t>
  </si>
  <si>
    <t>d2,5</t>
  </si>
  <si>
    <t>d2,6</t>
  </si>
  <si>
    <t>d2,7</t>
  </si>
  <si>
    <t>d2,8</t>
  </si>
  <si>
    <t>d2,9</t>
  </si>
  <si>
    <t>d2,10</t>
  </si>
  <si>
    <t>d2,11</t>
  </si>
  <si>
    <t>d3,1</t>
  </si>
  <si>
    <t>d3,2</t>
  </si>
  <si>
    <t>d3,3</t>
  </si>
  <si>
    <t>d3,4</t>
  </si>
  <si>
    <t>d3,5</t>
  </si>
  <si>
    <t>d3,6</t>
  </si>
  <si>
    <t>d3,7</t>
  </si>
  <si>
    <t>d3,8</t>
  </si>
  <si>
    <t>d3,9</t>
  </si>
  <si>
    <t>d3,10</t>
  </si>
  <si>
    <t>d3,11</t>
  </si>
  <si>
    <t>d4,1</t>
  </si>
  <si>
    <t>d4,2</t>
  </si>
  <si>
    <t>d4,3</t>
  </si>
  <si>
    <t>d4,4</t>
  </si>
  <si>
    <t>d4,5</t>
  </si>
  <si>
    <t>d4,6</t>
  </si>
  <si>
    <t>d4,7</t>
  </si>
  <si>
    <t>d4,8</t>
  </si>
  <si>
    <t>d4,9</t>
  </si>
  <si>
    <t>d4,10</t>
  </si>
  <si>
    <t>d4,11</t>
  </si>
  <si>
    <t>d5,1</t>
  </si>
  <si>
    <t>d5,2</t>
  </si>
  <si>
    <t>d5,3</t>
  </si>
  <si>
    <t>d5,4</t>
  </si>
  <si>
    <t>d5,5</t>
  </si>
  <si>
    <t>d5,6</t>
  </si>
  <si>
    <t>d5,7</t>
  </si>
  <si>
    <t>d5,8</t>
  </si>
  <si>
    <t>d5,9</t>
  </si>
  <si>
    <t>d5,10</t>
  </si>
  <si>
    <t>d5,11</t>
  </si>
  <si>
    <t>z1</t>
  </si>
  <si>
    <t>z2</t>
  </si>
  <si>
    <t>z3</t>
  </si>
  <si>
    <t>z4</t>
  </si>
  <si>
    <t>z5</t>
  </si>
  <si>
    <t>latitudine centro</t>
  </si>
  <si>
    <t>longitudine centro</t>
  </si>
  <si>
    <t>vincolo calcolo distanze geogediche</t>
  </si>
  <si>
    <t>n.aviogetti max</t>
  </si>
  <si>
    <t>&lt;=</t>
  </si>
  <si>
    <t>vincolo sulla manutenzione aviogetti</t>
  </si>
  <si>
    <t>=</t>
  </si>
  <si>
    <t>w1,12</t>
  </si>
  <si>
    <t>w2,12</t>
  </si>
  <si>
    <t>w3,12</t>
  </si>
  <si>
    <t>w4.12</t>
  </si>
  <si>
    <t>w5,12</t>
  </si>
  <si>
    <t>d1,12</t>
  </si>
  <si>
    <t>d2,12</t>
  </si>
  <si>
    <t>d3,12</t>
  </si>
  <si>
    <t>d4,12</t>
  </si>
  <si>
    <t>d5,12</t>
  </si>
  <si>
    <t xml:space="preserve">                              numero di aviogetti destinati ai centri i e provenienti dagli aeroporti j</t>
  </si>
  <si>
    <t>vincolo sulla capienza dei centri</t>
  </si>
  <si>
    <t>d1,1 fino a d1,12</t>
  </si>
  <si>
    <t>d2,1 fino a d2,12</t>
  </si>
  <si>
    <t>d3,1 fino a d3,12</t>
  </si>
  <si>
    <t>d4,1 fino a d4,12</t>
  </si>
  <si>
    <t>d5,1 fino a d5,12</t>
  </si>
  <si>
    <t>x1 fino a x5</t>
  </si>
  <si>
    <t>y1 fino a y5</t>
  </si>
  <si>
    <t>w1,1 fino a w1,12</t>
  </si>
  <si>
    <t>w2,1 fino a w2,12</t>
  </si>
  <si>
    <t xml:space="preserve">                          vincolo per z</t>
  </si>
  <si>
    <t>&gt;=</t>
  </si>
  <si>
    <t>vincoli per aviogetti centro1</t>
  </si>
  <si>
    <t>vincoli per aviogetti centro2</t>
  </si>
  <si>
    <t>vincoli per aviogetti centro3</t>
  </si>
  <si>
    <t>vincoli per aviogetti centro4</t>
  </si>
  <si>
    <t>vincoli per aviogetti centro5</t>
  </si>
  <si>
    <t>raggio (Km)</t>
  </si>
  <si>
    <t>Costo Europa (mln euro)</t>
  </si>
  <si>
    <t>costo Asia (mln euro)</t>
  </si>
  <si>
    <t>cost.prop. (euro/Km)</t>
  </si>
  <si>
    <t xml:space="preserve">           FUNZIONE OBIETTIVO (mln euro)</t>
  </si>
  <si>
    <t xml:space="preserve">                                                   DATI DEL PROBLEMA</t>
  </si>
  <si>
    <t>BOEING progetto Gaetano Albano 19158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</si>
</sst>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7"/>
      <name val="Calibri"/>
      <family val="2"/>
      <scheme val="minor"/>
    </font>
    <font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2" fillId="0" borderId="1" xfId="0" applyFont="1" applyBorder="1"/>
    <xf numFmtId="0" fontId="0" fillId="0" borderId="6" xfId="0" applyBorder="1"/>
    <xf numFmtId="0" fontId="0" fillId="3" borderId="0" xfId="0" applyFill="1"/>
    <xf numFmtId="2" fontId="0" fillId="0" borderId="1" xfId="0" applyNumberFormat="1" applyBorder="1"/>
    <xf numFmtId="1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7" borderId="1" xfId="0" applyFill="1" applyBorder="1"/>
    <xf numFmtId="0" fontId="0" fillId="7" borderId="3" xfId="0" applyFill="1" applyBorder="1"/>
    <xf numFmtId="0" fontId="0" fillId="8" borderId="1" xfId="0" applyFill="1" applyBorder="1"/>
    <xf numFmtId="2" fontId="0" fillId="0" borderId="0" xfId="0" applyNumberFormat="1"/>
    <xf numFmtId="2" fontId="3" fillId="9" borderId="1" xfId="0" applyNumberFormat="1" applyFont="1" applyFill="1" applyBorder="1"/>
    <xf numFmtId="0" fontId="3" fillId="9" borderId="1" xfId="0" applyFont="1" applyFill="1" applyBorder="1"/>
    <xf numFmtId="0" fontId="0" fillId="11" borderId="1" xfId="0" applyFill="1" applyBorder="1"/>
    <xf numFmtId="1" fontId="0" fillId="10" borderId="1" xfId="0" applyNumberFormat="1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0" borderId="1" xfId="0" quotePrefix="1" applyFill="1" applyBorder="1"/>
    <xf numFmtId="0" fontId="0" fillId="11" borderId="3" xfId="0" applyFill="1" applyBorder="1"/>
    <xf numFmtId="0" fontId="0" fillId="10" borderId="3" xfId="0" applyFill="1" applyBorder="1"/>
    <xf numFmtId="1" fontId="0" fillId="14" borderId="1" xfId="0" applyNumberFormat="1" applyFill="1" applyBorder="1"/>
    <xf numFmtId="0" fontId="0" fillId="14" borderId="1" xfId="0" applyFill="1" applyBorder="1"/>
    <xf numFmtId="0" fontId="0" fillId="16" borderId="1" xfId="0" applyFill="1" applyBorder="1"/>
    <xf numFmtId="0" fontId="0" fillId="18" borderId="0" xfId="0" applyFill="1"/>
    <xf numFmtId="1" fontId="0" fillId="17" borderId="1" xfId="0" applyNumberFormat="1" applyFill="1" applyBorder="1"/>
    <xf numFmtId="1" fontId="0" fillId="6" borderId="1" xfId="0" applyNumberFormat="1" applyFill="1" applyBorder="1"/>
    <xf numFmtId="1" fontId="0" fillId="6" borderId="3" xfId="0" applyNumberFormat="1" applyFill="1" applyBorder="1"/>
    <xf numFmtId="0" fontId="0" fillId="19" borderId="1" xfId="0" applyFill="1" applyBorder="1"/>
    <xf numFmtId="0" fontId="0" fillId="6" borderId="1" xfId="0" applyFill="1" applyBorder="1"/>
    <xf numFmtId="0" fontId="0" fillId="6" borderId="3" xfId="0" applyFill="1" applyBorder="1"/>
    <xf numFmtId="0" fontId="0" fillId="20" borderId="1" xfId="0" applyFill="1" applyBorder="1"/>
    <xf numFmtId="1" fontId="0" fillId="20" borderId="1" xfId="0" applyNumberFormat="1" applyFill="1" applyBorder="1"/>
    <xf numFmtId="1" fontId="0" fillId="19" borderId="1" xfId="0" applyNumberFormat="1" applyFill="1" applyBorder="1"/>
    <xf numFmtId="1" fontId="0" fillId="3" borderId="1" xfId="0" applyNumberFormat="1" applyFill="1" applyBorder="1"/>
    <xf numFmtId="1" fontId="0" fillId="2" borderId="1" xfId="0" applyNumberFormat="1" applyFill="1" applyBorder="1"/>
    <xf numFmtId="1" fontId="0" fillId="16" borderId="1" xfId="0" applyNumberFormat="1" applyFill="1" applyBorder="1"/>
    <xf numFmtId="1" fontId="0" fillId="17" borderId="3" xfId="0" applyNumberFormat="1" applyFill="1" applyBorder="1"/>
    <xf numFmtId="1" fontId="0" fillId="0" borderId="0" xfId="0" applyNumberFormat="1"/>
    <xf numFmtId="0" fontId="4" fillId="0" borderId="0" xfId="0" applyFont="1"/>
    <xf numFmtId="0" fontId="0" fillId="21" borderId="2" xfId="0" applyFill="1" applyBorder="1"/>
    <xf numFmtId="0" fontId="0" fillId="21" borderId="5" xfId="0" applyFill="1" applyBorder="1"/>
    <xf numFmtId="0" fontId="0" fillId="10" borderId="1" xfId="0" applyFill="1" applyBorder="1"/>
    <xf numFmtId="1" fontId="0" fillId="6" borderId="5" xfId="0" applyNumberFormat="1" applyFill="1" applyBorder="1"/>
    <xf numFmtId="0" fontId="3" fillId="9" borderId="3" xfId="0" applyFont="1" applyFill="1" applyBorder="1"/>
    <xf numFmtId="0" fontId="4" fillId="21" borderId="3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242955</xdr:colOff>
      <xdr:row>7</xdr:row>
      <xdr:rowOff>33129</xdr:rowOff>
    </xdr:from>
    <xdr:to>
      <xdr:col>13</xdr:col>
      <xdr:colOff>496955</xdr:colOff>
      <xdr:row>10</xdr:row>
      <xdr:rowOff>110435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7083452-9953-4433-B7DA-21A7F3A7AB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71" t="25641" r="7084"/>
        <a:stretch/>
      </xdr:blipFill>
      <xdr:spPr>
        <a:xfrm>
          <a:off x="15612495" y="1313289"/>
          <a:ext cx="1922780" cy="62594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14</xdr:row>
      <xdr:rowOff>55216</xdr:rowOff>
    </xdr:from>
    <xdr:to>
      <xdr:col>17</xdr:col>
      <xdr:colOff>33131</xdr:colOff>
      <xdr:row>19</xdr:row>
      <xdr:rowOff>77304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A1E36447-CDBD-49A5-BC36-90C40AF6EF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777" t="17647" r="8374" b="9244"/>
        <a:stretch/>
      </xdr:blipFill>
      <xdr:spPr>
        <a:xfrm>
          <a:off x="17853660" y="2615536"/>
          <a:ext cx="2730611" cy="936488"/>
        </a:xfrm>
        <a:prstGeom prst="rect">
          <a:avLst/>
        </a:prstGeom>
      </xdr:spPr>
    </xdr:pic>
    <xdr:clientData/>
  </xdr:twoCellAnchor>
  <xdr:twoCellAnchor editAs="oneCell">
    <xdr:from>
      <xdr:col>17</xdr:col>
      <xdr:colOff>66261</xdr:colOff>
      <xdr:row>12</xdr:row>
      <xdr:rowOff>22087</xdr:rowOff>
    </xdr:from>
    <xdr:to>
      <xdr:col>19</xdr:col>
      <xdr:colOff>541130</xdr:colOff>
      <xdr:row>14</xdr:row>
      <xdr:rowOff>88349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7A906E78-ADB8-4A76-8A97-F15BEA72C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38" t="17857" r="4285" b="10714"/>
        <a:stretch/>
      </xdr:blipFill>
      <xdr:spPr>
        <a:xfrm>
          <a:off x="20617401" y="2216647"/>
          <a:ext cx="2105549" cy="432022"/>
        </a:xfrm>
        <a:prstGeom prst="rect">
          <a:avLst/>
        </a:prstGeom>
      </xdr:spPr>
    </xdr:pic>
    <xdr:clientData/>
  </xdr:twoCellAnchor>
  <xdr:twoCellAnchor editAs="oneCell">
    <xdr:from>
      <xdr:col>23</xdr:col>
      <xdr:colOff>397565</xdr:colOff>
      <xdr:row>14</xdr:row>
      <xdr:rowOff>22087</xdr:rowOff>
    </xdr:from>
    <xdr:to>
      <xdr:col>29</xdr:col>
      <xdr:colOff>508000</xdr:colOff>
      <xdr:row>23</xdr:row>
      <xdr:rowOff>139393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EF020EF9-150A-47B7-B2E9-2DAF20C655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840" r="13053"/>
        <a:stretch/>
      </xdr:blipFill>
      <xdr:spPr>
        <a:xfrm>
          <a:off x="25162565" y="2582407"/>
          <a:ext cx="4095695" cy="1763226"/>
        </a:xfrm>
        <a:prstGeom prst="rect">
          <a:avLst/>
        </a:prstGeom>
      </xdr:spPr>
    </xdr:pic>
    <xdr:clientData/>
  </xdr:twoCellAnchor>
  <xdr:twoCellAnchor editAs="oneCell">
    <xdr:from>
      <xdr:col>2</xdr:col>
      <xdr:colOff>1424608</xdr:colOff>
      <xdr:row>23</xdr:row>
      <xdr:rowOff>33131</xdr:rowOff>
    </xdr:from>
    <xdr:to>
      <xdr:col>5</xdr:col>
      <xdr:colOff>276086</xdr:colOff>
      <xdr:row>26</xdr:row>
      <xdr:rowOff>36168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12869581-58B9-4ED0-8E81-C18429ADD9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7" t="10477" r="3292"/>
        <a:stretch/>
      </xdr:blipFill>
      <xdr:spPr>
        <a:xfrm>
          <a:off x="4556428" y="4239371"/>
          <a:ext cx="3444019" cy="551677"/>
        </a:xfrm>
        <a:prstGeom prst="rect">
          <a:avLst/>
        </a:prstGeom>
      </xdr:spPr>
    </xdr:pic>
    <xdr:clientData/>
  </xdr:twoCellAnchor>
  <xdr:twoCellAnchor editAs="oneCell">
    <xdr:from>
      <xdr:col>7</xdr:col>
      <xdr:colOff>1071216</xdr:colOff>
      <xdr:row>15</xdr:row>
      <xdr:rowOff>14465</xdr:rowOff>
    </xdr:from>
    <xdr:to>
      <xdr:col>11</xdr:col>
      <xdr:colOff>298174</xdr:colOff>
      <xdr:row>17</xdr:row>
      <xdr:rowOff>83558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5739BF6A-AF74-4665-82E2-B4EACB22C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2056" y="2757665"/>
          <a:ext cx="4065658" cy="434853"/>
        </a:xfrm>
        <a:prstGeom prst="rect">
          <a:avLst/>
        </a:prstGeom>
      </xdr:spPr>
    </xdr:pic>
    <xdr:clientData/>
  </xdr:twoCellAnchor>
  <xdr:twoCellAnchor editAs="oneCell">
    <xdr:from>
      <xdr:col>2</xdr:col>
      <xdr:colOff>121478</xdr:colOff>
      <xdr:row>45</xdr:row>
      <xdr:rowOff>99393</xdr:rowOff>
    </xdr:from>
    <xdr:to>
      <xdr:col>5</xdr:col>
      <xdr:colOff>1303130</xdr:colOff>
      <xdr:row>55</xdr:row>
      <xdr:rowOff>33132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9BCA784-3185-4B79-8639-C93227142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3298" y="8328993"/>
          <a:ext cx="5774193" cy="1762539"/>
        </a:xfrm>
        <a:prstGeom prst="rect">
          <a:avLst/>
        </a:prstGeom>
      </xdr:spPr>
    </xdr:pic>
    <xdr:clientData/>
  </xdr:twoCellAnchor>
  <xdr:twoCellAnchor editAs="oneCell">
    <xdr:from>
      <xdr:col>2</xdr:col>
      <xdr:colOff>496955</xdr:colOff>
      <xdr:row>25</xdr:row>
      <xdr:rowOff>77305</xdr:rowOff>
    </xdr:from>
    <xdr:to>
      <xdr:col>5</xdr:col>
      <xdr:colOff>1393565</xdr:colOff>
      <xdr:row>30</xdr:row>
      <xdr:rowOff>99392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444FA105-EB0D-4F97-B58E-19303DAE4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8775" y="4649305"/>
          <a:ext cx="5489151" cy="936487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165653</xdr:colOff>
      <xdr:row>104</xdr:row>
      <xdr:rowOff>22086</xdr:rowOff>
    </xdr:from>
    <xdr:to>
      <xdr:col>6</xdr:col>
      <xdr:colOff>1137479</xdr:colOff>
      <xdr:row>110</xdr:row>
      <xdr:rowOff>140463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7BA5474B-E4E0-4714-876D-04C5A9DE0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7473" y="19041606"/>
          <a:ext cx="7050267" cy="1215657"/>
        </a:xfrm>
        <a:prstGeom prst="rect">
          <a:avLst/>
        </a:prstGeom>
      </xdr:spPr>
    </xdr:pic>
    <xdr:clientData/>
  </xdr:twoCellAnchor>
  <xdr:twoCellAnchor editAs="oneCell">
    <xdr:from>
      <xdr:col>2</xdr:col>
      <xdr:colOff>242958</xdr:colOff>
      <xdr:row>148</xdr:row>
      <xdr:rowOff>169074</xdr:rowOff>
    </xdr:from>
    <xdr:to>
      <xdr:col>4</xdr:col>
      <xdr:colOff>1192202</xdr:colOff>
      <xdr:row>152</xdr:row>
      <xdr:rowOff>22086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5D54753A-7CEC-4C1B-7E1F-9268E2FAA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306" y="27954465"/>
          <a:ext cx="3986200" cy="603969"/>
        </a:xfrm>
        <a:prstGeom prst="rect">
          <a:avLst/>
        </a:prstGeom>
      </xdr:spPr>
    </xdr:pic>
    <xdr:clientData/>
  </xdr:twoCellAnchor>
  <xdr:twoCellAnchor editAs="oneCell">
    <xdr:from>
      <xdr:col>2</xdr:col>
      <xdr:colOff>88348</xdr:colOff>
      <xdr:row>146</xdr:row>
      <xdr:rowOff>143565</xdr:rowOff>
    </xdr:from>
    <xdr:to>
      <xdr:col>5</xdr:col>
      <xdr:colOff>1210720</xdr:colOff>
      <xdr:row>148</xdr:row>
      <xdr:rowOff>154609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F56059AE-58E1-85D7-CB88-76D5496DF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696" y="27553478"/>
          <a:ext cx="5716459" cy="386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6396-B44D-405A-96AE-86723BBFE0DB}">
  <dimension ref="A1:AI153"/>
  <sheetViews>
    <sheetView tabSelected="1" zoomScale="69" zoomScaleNormal="70" workbookViewId="0"/>
  </sheetViews>
  <sheetFormatPr defaultRowHeight="14.4" x14ac:dyDescent="0.3"/>
  <cols>
    <col min="1" max="1" width="36.88671875" customWidth="1"/>
    <col min="2" max="2" width="23" customWidth="1"/>
    <col min="3" max="3" width="25" customWidth="1"/>
    <col min="4" max="4" width="19.33203125" customWidth="1"/>
    <col min="5" max="5" width="22.6640625" customWidth="1"/>
    <col min="6" max="6" width="21.6640625" customWidth="1"/>
    <col min="7" max="7" width="20.21875" customWidth="1"/>
    <col min="8" max="8" width="15.77734375" customWidth="1"/>
    <col min="9" max="9" width="16.6640625" customWidth="1"/>
    <col min="10" max="10" width="16.21875" customWidth="1"/>
    <col min="11" max="11" width="21.88671875" customWidth="1"/>
    <col min="12" max="12" width="12.109375" customWidth="1"/>
    <col min="13" max="13" width="12.21875" customWidth="1"/>
    <col min="14" max="14" width="11.88671875" customWidth="1"/>
    <col min="15" max="15" width="13.77734375" customWidth="1"/>
    <col min="16" max="16" width="16.6640625" customWidth="1"/>
    <col min="18" max="18" width="14.88671875" customWidth="1"/>
    <col min="23" max="23" width="11" customWidth="1"/>
    <col min="26" max="26" width="11.21875" customWidth="1"/>
    <col min="29" max="29" width="11.33203125" customWidth="1"/>
    <col min="32" max="32" width="10.33203125" customWidth="1"/>
    <col min="35" max="35" width="10.44140625" customWidth="1"/>
  </cols>
  <sheetData>
    <row r="1" spans="1:35" x14ac:dyDescent="0.3">
      <c r="A1" s="49" t="s">
        <v>184</v>
      </c>
      <c r="B1" s="5" t="s">
        <v>183</v>
      </c>
      <c r="C1" s="6"/>
      <c r="D1" s="7"/>
      <c r="G1" s="5"/>
      <c r="H1" s="6"/>
      <c r="I1" s="6"/>
      <c r="J1" s="6"/>
      <c r="K1" s="7"/>
    </row>
    <row r="2" spans="1:35" x14ac:dyDescent="0.3">
      <c r="A2" s="3" t="s">
        <v>0</v>
      </c>
      <c r="B2" s="3" t="s">
        <v>16</v>
      </c>
      <c r="C2" s="3" t="s">
        <v>17</v>
      </c>
      <c r="D2" s="3" t="s">
        <v>13</v>
      </c>
      <c r="E2" s="16" t="s">
        <v>143</v>
      </c>
      <c r="F2" s="17" t="s">
        <v>144</v>
      </c>
      <c r="G2" s="18"/>
      <c r="H2" s="18"/>
      <c r="I2" s="18" t="s">
        <v>145</v>
      </c>
      <c r="J2" s="18"/>
      <c r="K2" s="18"/>
      <c r="L2" s="22" t="s">
        <v>161</v>
      </c>
      <c r="M2" s="22"/>
      <c r="N2" s="29"/>
      <c r="O2" s="33" t="s">
        <v>148</v>
      </c>
      <c r="P2" s="33"/>
      <c r="Q2" s="33"/>
      <c r="R2" s="39" t="s">
        <v>171</v>
      </c>
      <c r="S2" s="39"/>
      <c r="T2" s="40"/>
      <c r="U2" s="41" t="s">
        <v>173</v>
      </c>
      <c r="V2" s="41"/>
      <c r="W2" s="41"/>
      <c r="X2" s="38" t="s">
        <v>174</v>
      </c>
      <c r="Y2" s="38"/>
      <c r="Z2" s="38"/>
      <c r="AA2" s="3" t="s">
        <v>175</v>
      </c>
      <c r="AB2" s="3"/>
      <c r="AC2" s="3"/>
      <c r="AD2" s="2" t="s">
        <v>176</v>
      </c>
      <c r="AE2" s="2"/>
      <c r="AF2" s="2"/>
      <c r="AG2" s="33" t="s">
        <v>177</v>
      </c>
      <c r="AH2" s="33"/>
      <c r="AI2" s="33"/>
    </row>
    <row r="3" spans="1:35" x14ac:dyDescent="0.3">
      <c r="A3" s="2" t="s">
        <v>1</v>
      </c>
      <c r="B3" s="2">
        <v>51</v>
      </c>
      <c r="C3" s="2">
        <v>0</v>
      </c>
      <c r="D3" s="2">
        <v>30</v>
      </c>
      <c r="E3" s="36">
        <f>B18</f>
        <v>34</v>
      </c>
      <c r="F3" s="37">
        <f>B23</f>
        <v>22.748346964388496</v>
      </c>
      <c r="G3" s="20">
        <f t="shared" ref="G3:G14" si="0">B88</f>
        <v>0</v>
      </c>
      <c r="H3" s="21">
        <f t="shared" ref="H3:H14" si="1">B100</f>
        <v>0</v>
      </c>
      <c r="I3" s="21">
        <f t="shared" ref="I3:I14" si="2">B112</f>
        <v>0</v>
      </c>
      <c r="J3" s="21">
        <f t="shared" ref="J3:J14" si="3">B124</f>
        <v>0</v>
      </c>
      <c r="K3" s="21">
        <f t="shared" ref="K3:K14" si="4">B136</f>
        <v>0</v>
      </c>
      <c r="L3" s="23">
        <f>SUM(B28,B29,B30,B31,B32,B33,B34,B35,B36,B37,B38,B39)</f>
        <v>30</v>
      </c>
      <c r="M3" s="28" t="s">
        <v>147</v>
      </c>
      <c r="N3" s="30">
        <f>$H$19</f>
        <v>60</v>
      </c>
      <c r="O3" s="31">
        <f>SUM(B28,B40,B52,B64,B76)</f>
        <v>30</v>
      </c>
      <c r="P3" s="32" t="s">
        <v>149</v>
      </c>
      <c r="Q3" s="32">
        <f t="shared" ref="Q3:Q14" si="5">D3</f>
        <v>30</v>
      </c>
      <c r="R3" s="36">
        <f>F3-40</f>
        <v>-17.251653035611504</v>
      </c>
      <c r="S3" s="39" t="s">
        <v>147</v>
      </c>
      <c r="T3" s="40">
        <f>360*B148</f>
        <v>0</v>
      </c>
      <c r="U3" s="42">
        <f t="shared" ref="U3:U14" si="6">B28</f>
        <v>0</v>
      </c>
      <c r="V3" s="41" t="s">
        <v>147</v>
      </c>
      <c r="W3" s="41">
        <f t="shared" ref="W3:W14" si="7">D3</f>
        <v>30</v>
      </c>
      <c r="X3" s="43">
        <f t="shared" ref="X3:X14" si="8">B40</f>
        <v>5</v>
      </c>
      <c r="Y3" s="38" t="s">
        <v>147</v>
      </c>
      <c r="Z3" s="38">
        <f t="shared" ref="Z3:Z14" si="9">D3</f>
        <v>30</v>
      </c>
      <c r="AA3" s="44">
        <f t="shared" ref="AA3:AA14" si="10">B52</f>
        <v>15</v>
      </c>
      <c r="AB3" s="3" t="s">
        <v>147</v>
      </c>
      <c r="AC3" s="3">
        <f t="shared" ref="AC3:AC14" si="11">D3</f>
        <v>30</v>
      </c>
      <c r="AD3" s="45">
        <f t="shared" ref="AD3:AD14" si="12">B64</f>
        <v>0</v>
      </c>
      <c r="AE3" s="2" t="s">
        <v>147</v>
      </c>
      <c r="AF3" s="2">
        <f t="shared" ref="AF3:AF14" si="13">D3</f>
        <v>30</v>
      </c>
      <c r="AG3" s="46">
        <f t="shared" ref="AG3:AG14" si="14">B76</f>
        <v>10</v>
      </c>
      <c r="AH3" s="33" t="s">
        <v>147</v>
      </c>
      <c r="AI3" s="33">
        <f t="shared" ref="AI3:AI14" si="15">D3</f>
        <v>30</v>
      </c>
    </row>
    <row r="4" spans="1:35" x14ac:dyDescent="0.3">
      <c r="A4" s="2" t="s">
        <v>2</v>
      </c>
      <c r="B4" s="2">
        <v>51</v>
      </c>
      <c r="C4" s="2">
        <v>8</v>
      </c>
      <c r="D4" s="2">
        <v>35</v>
      </c>
      <c r="E4" s="36">
        <f>B19</f>
        <v>-34</v>
      </c>
      <c r="F4" s="37">
        <f>B24</f>
        <v>-4.9845679011195898</v>
      </c>
      <c r="G4" s="20">
        <f t="shared" si="0"/>
        <v>0</v>
      </c>
      <c r="H4" s="21">
        <f t="shared" si="1"/>
        <v>0</v>
      </c>
      <c r="I4" s="21">
        <f t="shared" si="2"/>
        <v>0</v>
      </c>
      <c r="J4" s="21">
        <f t="shared" si="3"/>
        <v>0</v>
      </c>
      <c r="K4" s="21">
        <f t="shared" si="4"/>
        <v>0</v>
      </c>
      <c r="L4" s="23">
        <f>SUM(B40,B41,B42,B43,B44,B45,B46,B47,B48,B49,B50,B51)</f>
        <v>54</v>
      </c>
      <c r="M4" s="28" t="s">
        <v>147</v>
      </c>
      <c r="N4" s="30">
        <f t="shared" ref="N4:N7" si="16">$H$19</f>
        <v>60</v>
      </c>
      <c r="O4" s="31">
        <f t="shared" ref="O4:O14" si="17">SUM(B29,B41,B53,B65,B77)</f>
        <v>35</v>
      </c>
      <c r="P4" s="32" t="s">
        <v>149</v>
      </c>
      <c r="Q4" s="32">
        <f t="shared" si="5"/>
        <v>35</v>
      </c>
      <c r="R4" s="36">
        <f>F4-40</f>
        <v>-44.98456790111959</v>
      </c>
      <c r="S4" s="39" t="s">
        <v>147</v>
      </c>
      <c r="T4" s="40">
        <f>360*B149</f>
        <v>0</v>
      </c>
      <c r="U4" s="42">
        <f t="shared" si="6"/>
        <v>0</v>
      </c>
      <c r="V4" s="41" t="s">
        <v>147</v>
      </c>
      <c r="W4" s="41">
        <f t="shared" si="7"/>
        <v>35</v>
      </c>
      <c r="X4" s="43">
        <f t="shared" si="8"/>
        <v>0</v>
      </c>
      <c r="Y4" s="38" t="s">
        <v>147</v>
      </c>
      <c r="Z4" s="38">
        <f t="shared" si="9"/>
        <v>35</v>
      </c>
      <c r="AA4" s="44">
        <f t="shared" si="10"/>
        <v>22</v>
      </c>
      <c r="AB4" s="3" t="s">
        <v>147</v>
      </c>
      <c r="AC4" s="3">
        <f t="shared" si="11"/>
        <v>35</v>
      </c>
      <c r="AD4" s="45">
        <f t="shared" si="12"/>
        <v>1</v>
      </c>
      <c r="AE4" s="2" t="s">
        <v>147</v>
      </c>
      <c r="AF4" s="2">
        <f t="shared" si="13"/>
        <v>35</v>
      </c>
      <c r="AG4" s="46">
        <f t="shared" si="14"/>
        <v>12</v>
      </c>
      <c r="AH4" s="33" t="s">
        <v>147</v>
      </c>
      <c r="AI4" s="33">
        <f t="shared" si="15"/>
        <v>35</v>
      </c>
    </row>
    <row r="5" spans="1:35" x14ac:dyDescent="0.3">
      <c r="A5" s="2" t="s">
        <v>3</v>
      </c>
      <c r="B5" s="2">
        <v>38</v>
      </c>
      <c r="C5" s="2">
        <v>-9</v>
      </c>
      <c r="D5" s="2">
        <v>12</v>
      </c>
      <c r="E5" s="36">
        <f>B20</f>
        <v>4</v>
      </c>
      <c r="F5" s="37">
        <f>B25</f>
        <v>43.055555555555557</v>
      </c>
      <c r="G5" s="20">
        <f t="shared" si="0"/>
        <v>0</v>
      </c>
      <c r="H5" s="21">
        <f t="shared" si="1"/>
        <v>0</v>
      </c>
      <c r="I5" s="21">
        <f t="shared" si="2"/>
        <v>6464.1742321740303</v>
      </c>
      <c r="J5" s="21">
        <f t="shared" si="3"/>
        <v>0</v>
      </c>
      <c r="K5" s="21">
        <f t="shared" si="4"/>
        <v>0</v>
      </c>
      <c r="L5" s="23">
        <f>SUM(B52,B53,B54,B55,B56,B57,B58,B59,B60,B61,B62,B63)</f>
        <v>60</v>
      </c>
      <c r="M5" s="28" t="s">
        <v>147</v>
      </c>
      <c r="N5" s="30">
        <f t="shared" si="16"/>
        <v>60</v>
      </c>
      <c r="O5" s="31">
        <f t="shared" si="17"/>
        <v>12</v>
      </c>
      <c r="P5" s="32" t="s">
        <v>149</v>
      </c>
      <c r="Q5" s="32">
        <f t="shared" si="5"/>
        <v>12</v>
      </c>
      <c r="R5" s="36">
        <f>F5-40</f>
        <v>3.0555555555555571</v>
      </c>
      <c r="S5" s="39" t="s">
        <v>147</v>
      </c>
      <c r="T5" s="40">
        <f>360*B150</f>
        <v>360</v>
      </c>
      <c r="U5" s="42">
        <f t="shared" si="6"/>
        <v>0</v>
      </c>
      <c r="V5" s="41" t="s">
        <v>147</v>
      </c>
      <c r="W5" s="41">
        <f t="shared" si="7"/>
        <v>12</v>
      </c>
      <c r="X5" s="43">
        <f t="shared" si="8"/>
        <v>1</v>
      </c>
      <c r="Y5" s="38" t="s">
        <v>147</v>
      </c>
      <c r="Z5" s="38">
        <f t="shared" si="9"/>
        <v>12</v>
      </c>
      <c r="AA5" s="44">
        <f t="shared" si="10"/>
        <v>0</v>
      </c>
      <c r="AB5" s="3" t="s">
        <v>147</v>
      </c>
      <c r="AC5" s="3">
        <f t="shared" si="11"/>
        <v>12</v>
      </c>
      <c r="AD5" s="45">
        <f t="shared" si="12"/>
        <v>5</v>
      </c>
      <c r="AE5" s="2" t="s">
        <v>147</v>
      </c>
      <c r="AF5" s="2">
        <f t="shared" si="13"/>
        <v>12</v>
      </c>
      <c r="AG5" s="46">
        <f t="shared" si="14"/>
        <v>6</v>
      </c>
      <c r="AH5" s="33" t="s">
        <v>147</v>
      </c>
      <c r="AI5" s="33">
        <f t="shared" si="15"/>
        <v>12</v>
      </c>
    </row>
    <row r="6" spans="1:35" x14ac:dyDescent="0.3">
      <c r="A6" s="2" t="s">
        <v>4</v>
      </c>
      <c r="B6" s="2">
        <v>47</v>
      </c>
      <c r="C6" s="2">
        <v>8</v>
      </c>
      <c r="D6" s="2">
        <v>18</v>
      </c>
      <c r="E6" s="36">
        <f>B21</f>
        <v>15</v>
      </c>
      <c r="F6" s="37">
        <f>B26</f>
        <v>-7.9629629618591729</v>
      </c>
      <c r="G6" s="20">
        <f t="shared" si="0"/>
        <v>5452.0091129926177</v>
      </c>
      <c r="H6" s="21">
        <f t="shared" si="1"/>
        <v>0</v>
      </c>
      <c r="I6" s="21">
        <f t="shared" si="2"/>
        <v>898.04779611153742</v>
      </c>
      <c r="J6" s="21">
        <f t="shared" si="3"/>
        <v>1035.2171509164052</v>
      </c>
      <c r="K6" s="21">
        <f t="shared" si="4"/>
        <v>6089.7943055361129</v>
      </c>
      <c r="L6" s="23">
        <f>SUM(B64,B65,B66,B67,B68,B69,B70,B71,B72,B73,B74,B75)</f>
        <v>37</v>
      </c>
      <c r="M6" s="28" t="s">
        <v>147</v>
      </c>
      <c r="N6" s="30">
        <f t="shared" si="16"/>
        <v>60</v>
      </c>
      <c r="O6" s="31">
        <f t="shared" si="17"/>
        <v>18</v>
      </c>
      <c r="P6" s="32" t="s">
        <v>149</v>
      </c>
      <c r="Q6" s="32">
        <f t="shared" si="5"/>
        <v>18</v>
      </c>
      <c r="R6" s="36">
        <f>F6-40</f>
        <v>-47.962962961859176</v>
      </c>
      <c r="S6" s="39" t="s">
        <v>147</v>
      </c>
      <c r="T6" s="40">
        <f>360*B151</f>
        <v>0</v>
      </c>
      <c r="U6" s="42">
        <f t="shared" si="6"/>
        <v>0</v>
      </c>
      <c r="V6" s="41" t="s">
        <v>147</v>
      </c>
      <c r="W6" s="41">
        <f t="shared" si="7"/>
        <v>18</v>
      </c>
      <c r="X6" s="43">
        <f t="shared" si="8"/>
        <v>18</v>
      </c>
      <c r="Y6" s="38" t="s">
        <v>147</v>
      </c>
      <c r="Z6" s="38">
        <f t="shared" si="9"/>
        <v>18</v>
      </c>
      <c r="AA6" s="44">
        <f t="shared" si="10"/>
        <v>0</v>
      </c>
      <c r="AB6" s="3" t="s">
        <v>147</v>
      </c>
      <c r="AC6" s="3">
        <f t="shared" si="11"/>
        <v>18</v>
      </c>
      <c r="AD6" s="45">
        <f t="shared" si="12"/>
        <v>0</v>
      </c>
      <c r="AE6" s="2" t="s">
        <v>147</v>
      </c>
      <c r="AF6" s="2">
        <f t="shared" si="13"/>
        <v>18</v>
      </c>
      <c r="AG6" s="46">
        <f t="shared" si="14"/>
        <v>0</v>
      </c>
      <c r="AH6" s="33" t="s">
        <v>147</v>
      </c>
      <c r="AI6" s="33">
        <f t="shared" si="15"/>
        <v>18</v>
      </c>
    </row>
    <row r="7" spans="1:35" x14ac:dyDescent="0.3">
      <c r="A7" s="2" t="s">
        <v>5</v>
      </c>
      <c r="B7" s="2">
        <v>41</v>
      </c>
      <c r="C7" s="2">
        <v>12</v>
      </c>
      <c r="D7" s="2">
        <v>13</v>
      </c>
      <c r="E7" s="36">
        <f>B22</f>
        <v>10</v>
      </c>
      <c r="F7" s="37">
        <f>B27</f>
        <v>93.401801435280802</v>
      </c>
      <c r="G7" s="20">
        <f t="shared" si="0"/>
        <v>0</v>
      </c>
      <c r="H7" s="21">
        <f t="shared" si="1"/>
        <v>0</v>
      </c>
      <c r="I7" s="21">
        <f t="shared" si="2"/>
        <v>0</v>
      </c>
      <c r="J7" s="21">
        <f t="shared" si="3"/>
        <v>0</v>
      </c>
      <c r="K7" s="21">
        <f t="shared" si="4"/>
        <v>5097.1692701035108</v>
      </c>
      <c r="L7" s="23">
        <f>SUM(B76,B77,B78,B79,B80,B81,B82,B83,B84,B85,B86,B87)</f>
        <v>60</v>
      </c>
      <c r="M7" s="28" t="s">
        <v>147</v>
      </c>
      <c r="N7" s="52">
        <f t="shared" si="16"/>
        <v>60</v>
      </c>
      <c r="O7" s="31">
        <f t="shared" si="17"/>
        <v>13</v>
      </c>
      <c r="P7" s="32" t="s">
        <v>149</v>
      </c>
      <c r="Q7" s="32">
        <f t="shared" si="5"/>
        <v>13</v>
      </c>
      <c r="R7" s="36">
        <f>F7-40</f>
        <v>53.401801435280802</v>
      </c>
      <c r="S7" s="39" t="s">
        <v>147</v>
      </c>
      <c r="T7" s="40">
        <f>360*B152</f>
        <v>360</v>
      </c>
      <c r="U7" s="42">
        <f t="shared" si="6"/>
        <v>0</v>
      </c>
      <c r="V7" s="41" t="s">
        <v>147</v>
      </c>
      <c r="W7" s="41">
        <f t="shared" si="7"/>
        <v>13</v>
      </c>
      <c r="X7" s="43">
        <f t="shared" si="8"/>
        <v>11</v>
      </c>
      <c r="Y7" s="38" t="s">
        <v>147</v>
      </c>
      <c r="Z7" s="38">
        <f t="shared" si="9"/>
        <v>13</v>
      </c>
      <c r="AA7" s="44">
        <f t="shared" si="10"/>
        <v>0</v>
      </c>
      <c r="AB7" s="3" t="s">
        <v>147</v>
      </c>
      <c r="AC7" s="3">
        <f t="shared" si="11"/>
        <v>13</v>
      </c>
      <c r="AD7" s="45">
        <f t="shared" si="12"/>
        <v>2</v>
      </c>
      <c r="AE7" s="2" t="s">
        <v>147</v>
      </c>
      <c r="AF7" s="2">
        <f t="shared" si="13"/>
        <v>13</v>
      </c>
      <c r="AG7" s="46">
        <f t="shared" si="14"/>
        <v>0</v>
      </c>
      <c r="AH7" s="33" t="s">
        <v>147</v>
      </c>
      <c r="AI7" s="33">
        <f t="shared" si="15"/>
        <v>13</v>
      </c>
    </row>
    <row r="8" spans="1:35" x14ac:dyDescent="0.3">
      <c r="A8" s="2" t="s">
        <v>6</v>
      </c>
      <c r="B8" s="2">
        <v>24</v>
      </c>
      <c r="C8" s="2">
        <v>54</v>
      </c>
      <c r="D8" s="2">
        <v>8</v>
      </c>
      <c r="E8" t="s">
        <v>167</v>
      </c>
      <c r="F8" t="s">
        <v>168</v>
      </c>
      <c r="G8" s="20">
        <f t="shared" si="0"/>
        <v>0</v>
      </c>
      <c r="H8" s="21">
        <f t="shared" si="1"/>
        <v>0</v>
      </c>
      <c r="I8" s="21">
        <f t="shared" si="2"/>
        <v>0</v>
      </c>
      <c r="J8" s="21">
        <f t="shared" si="3"/>
        <v>0</v>
      </c>
      <c r="K8" s="54">
        <f t="shared" si="4"/>
        <v>0</v>
      </c>
      <c r="L8" s="48"/>
      <c r="O8" s="31">
        <f t="shared" si="17"/>
        <v>8</v>
      </c>
      <c r="P8" s="32"/>
      <c r="Q8" s="32">
        <f t="shared" si="5"/>
        <v>8</v>
      </c>
      <c r="R8" s="53">
        <f>F3-40</f>
        <v>-17.251653035611504</v>
      </c>
      <c r="S8" s="39" t="s">
        <v>172</v>
      </c>
      <c r="T8" s="40">
        <f>-360*(1-B148)</f>
        <v>-360</v>
      </c>
      <c r="U8" s="42">
        <f t="shared" si="6"/>
        <v>0</v>
      </c>
      <c r="V8" s="41" t="s">
        <v>147</v>
      </c>
      <c r="W8" s="41">
        <f t="shared" si="7"/>
        <v>8</v>
      </c>
      <c r="X8" s="43">
        <f t="shared" si="8"/>
        <v>0</v>
      </c>
      <c r="Y8" s="38" t="s">
        <v>147</v>
      </c>
      <c r="Z8" s="38">
        <f t="shared" si="9"/>
        <v>8</v>
      </c>
      <c r="AA8" s="44">
        <f t="shared" si="10"/>
        <v>1</v>
      </c>
      <c r="AB8" s="3" t="s">
        <v>147</v>
      </c>
      <c r="AC8" s="3">
        <f t="shared" si="11"/>
        <v>8</v>
      </c>
      <c r="AD8" s="45">
        <f t="shared" si="12"/>
        <v>2</v>
      </c>
      <c r="AE8" s="2" t="s">
        <v>147</v>
      </c>
      <c r="AF8" s="2">
        <f t="shared" si="13"/>
        <v>8</v>
      </c>
      <c r="AG8" s="46">
        <f t="shared" si="14"/>
        <v>5</v>
      </c>
      <c r="AH8" s="33" t="s">
        <v>147</v>
      </c>
      <c r="AI8" s="33">
        <f t="shared" si="15"/>
        <v>8</v>
      </c>
    </row>
    <row r="9" spans="1:35" x14ac:dyDescent="0.3">
      <c r="A9" s="2" t="s">
        <v>7</v>
      </c>
      <c r="B9" s="2">
        <v>55</v>
      </c>
      <c r="C9" s="2">
        <v>37</v>
      </c>
      <c r="D9" s="2">
        <v>15</v>
      </c>
      <c r="G9" s="20">
        <f t="shared" si="0"/>
        <v>0</v>
      </c>
      <c r="H9" s="21">
        <f t="shared" si="1"/>
        <v>0</v>
      </c>
      <c r="I9" s="21">
        <f t="shared" si="2"/>
        <v>0</v>
      </c>
      <c r="J9" s="21">
        <f t="shared" si="3"/>
        <v>0</v>
      </c>
      <c r="K9" s="54">
        <f t="shared" si="4"/>
        <v>0</v>
      </c>
      <c r="L9" s="48"/>
      <c r="O9" s="31">
        <f t="shared" si="17"/>
        <v>15</v>
      </c>
      <c r="P9" s="32"/>
      <c r="Q9" s="32">
        <f t="shared" si="5"/>
        <v>15</v>
      </c>
      <c r="R9" s="53">
        <f>F4-40</f>
        <v>-44.98456790111959</v>
      </c>
      <c r="S9" s="39" t="s">
        <v>172</v>
      </c>
      <c r="T9" s="40">
        <f>-360*(1-B149)</f>
        <v>-360</v>
      </c>
      <c r="U9" s="42">
        <f t="shared" si="6"/>
        <v>6</v>
      </c>
      <c r="V9" s="41" t="s">
        <v>147</v>
      </c>
      <c r="W9" s="41">
        <f t="shared" si="7"/>
        <v>15</v>
      </c>
      <c r="X9" s="43">
        <f t="shared" si="8"/>
        <v>0</v>
      </c>
      <c r="Y9" s="38" t="s">
        <v>147</v>
      </c>
      <c r="Z9" s="38">
        <f t="shared" si="9"/>
        <v>15</v>
      </c>
      <c r="AA9" s="44">
        <f t="shared" si="10"/>
        <v>0</v>
      </c>
      <c r="AB9" s="3" t="s">
        <v>147</v>
      </c>
      <c r="AC9" s="3">
        <f t="shared" si="11"/>
        <v>15</v>
      </c>
      <c r="AD9" s="45">
        <f t="shared" si="12"/>
        <v>7</v>
      </c>
      <c r="AE9" s="2" t="s">
        <v>147</v>
      </c>
      <c r="AF9" s="2">
        <f t="shared" si="13"/>
        <v>15</v>
      </c>
      <c r="AG9" s="46">
        <f t="shared" si="14"/>
        <v>2</v>
      </c>
      <c r="AH9" s="33" t="s">
        <v>147</v>
      </c>
      <c r="AI9" s="33">
        <f t="shared" si="15"/>
        <v>15</v>
      </c>
    </row>
    <row r="10" spans="1:35" x14ac:dyDescent="0.3">
      <c r="A10" s="2" t="s">
        <v>8</v>
      </c>
      <c r="B10" s="2">
        <v>43</v>
      </c>
      <c r="C10" s="2">
        <v>132</v>
      </c>
      <c r="D10" s="2">
        <v>7</v>
      </c>
      <c r="G10" s="20">
        <f t="shared" si="0"/>
        <v>0</v>
      </c>
      <c r="H10" s="21">
        <f t="shared" si="1"/>
        <v>0</v>
      </c>
      <c r="I10" s="21">
        <f t="shared" si="2"/>
        <v>7140.6520654092183</v>
      </c>
      <c r="J10" s="21">
        <f t="shared" si="3"/>
        <v>0</v>
      </c>
      <c r="K10" s="54">
        <f t="shared" si="4"/>
        <v>0</v>
      </c>
      <c r="L10" s="48"/>
      <c r="O10" s="31">
        <f t="shared" si="17"/>
        <v>7</v>
      </c>
      <c r="P10" s="32"/>
      <c r="Q10" s="32">
        <f t="shared" si="5"/>
        <v>7</v>
      </c>
      <c r="R10" s="53">
        <f>F5-40</f>
        <v>3.0555555555555571</v>
      </c>
      <c r="S10" s="39" t="s">
        <v>172</v>
      </c>
      <c r="T10" s="40">
        <f>-360*(1-B150)</f>
        <v>0</v>
      </c>
      <c r="U10" s="42">
        <f t="shared" si="6"/>
        <v>5</v>
      </c>
      <c r="V10" s="41" t="s">
        <v>147</v>
      </c>
      <c r="W10" s="41">
        <f t="shared" si="7"/>
        <v>7</v>
      </c>
      <c r="X10" s="43">
        <f t="shared" si="8"/>
        <v>0</v>
      </c>
      <c r="Y10" s="38" t="s">
        <v>147</v>
      </c>
      <c r="Z10" s="38">
        <f t="shared" si="9"/>
        <v>7</v>
      </c>
      <c r="AA10" s="44">
        <f t="shared" si="10"/>
        <v>0</v>
      </c>
      <c r="AB10" s="3" t="s">
        <v>147</v>
      </c>
      <c r="AC10" s="3">
        <f t="shared" si="11"/>
        <v>7</v>
      </c>
      <c r="AD10" s="45">
        <f t="shared" si="12"/>
        <v>2</v>
      </c>
      <c r="AE10" s="2" t="s">
        <v>147</v>
      </c>
      <c r="AF10" s="2">
        <f t="shared" si="13"/>
        <v>7</v>
      </c>
      <c r="AG10" s="46">
        <f t="shared" si="14"/>
        <v>0</v>
      </c>
      <c r="AH10" s="33" t="s">
        <v>147</v>
      </c>
      <c r="AI10" s="33">
        <f t="shared" si="15"/>
        <v>7</v>
      </c>
    </row>
    <row r="11" spans="1:35" x14ac:dyDescent="0.3">
      <c r="A11" s="2" t="s">
        <v>9</v>
      </c>
      <c r="B11" s="2">
        <v>-33</v>
      </c>
      <c r="C11" s="2">
        <v>151</v>
      </c>
      <c r="D11" s="2">
        <v>32</v>
      </c>
      <c r="G11" s="20">
        <f t="shared" si="0"/>
        <v>0</v>
      </c>
      <c r="H11" s="21">
        <f t="shared" si="1"/>
        <v>0</v>
      </c>
      <c r="I11" s="21">
        <f t="shared" si="2"/>
        <v>0</v>
      </c>
      <c r="J11" s="21">
        <f t="shared" si="3"/>
        <v>0</v>
      </c>
      <c r="K11" s="54">
        <f t="shared" si="4"/>
        <v>0</v>
      </c>
      <c r="L11" s="48"/>
      <c r="O11" s="31">
        <f t="shared" si="17"/>
        <v>32</v>
      </c>
      <c r="P11" s="32"/>
      <c r="Q11" s="32">
        <f t="shared" si="5"/>
        <v>32</v>
      </c>
      <c r="R11" s="53">
        <f>F6-40</f>
        <v>-47.962962961859176</v>
      </c>
      <c r="S11" s="39" t="s">
        <v>172</v>
      </c>
      <c r="T11" s="40">
        <f>-360*(1-B151)</f>
        <v>-360</v>
      </c>
      <c r="U11" s="42">
        <f t="shared" si="6"/>
        <v>17</v>
      </c>
      <c r="V11" s="41" t="s">
        <v>147</v>
      </c>
      <c r="W11" s="41">
        <f t="shared" si="7"/>
        <v>32</v>
      </c>
      <c r="X11" s="43">
        <f t="shared" si="8"/>
        <v>1</v>
      </c>
      <c r="Y11" s="38" t="s">
        <v>147</v>
      </c>
      <c r="Z11" s="38">
        <f t="shared" si="9"/>
        <v>32</v>
      </c>
      <c r="AA11" s="44">
        <f t="shared" si="10"/>
        <v>2</v>
      </c>
      <c r="AB11" s="3" t="s">
        <v>147</v>
      </c>
      <c r="AC11" s="3">
        <f t="shared" si="11"/>
        <v>32</v>
      </c>
      <c r="AD11" s="45">
        <f t="shared" si="12"/>
        <v>8</v>
      </c>
      <c r="AE11" s="2" t="s">
        <v>147</v>
      </c>
      <c r="AF11" s="2">
        <f t="shared" si="13"/>
        <v>32</v>
      </c>
      <c r="AG11" s="46">
        <f t="shared" si="14"/>
        <v>4</v>
      </c>
      <c r="AH11" s="33" t="s">
        <v>147</v>
      </c>
      <c r="AI11" s="33">
        <f t="shared" si="15"/>
        <v>32</v>
      </c>
    </row>
    <row r="12" spans="1:35" x14ac:dyDescent="0.3">
      <c r="A12" s="2" t="s">
        <v>10</v>
      </c>
      <c r="B12" s="2">
        <v>35</v>
      </c>
      <c r="C12" s="2">
        <v>139</v>
      </c>
      <c r="D12" s="2">
        <v>40</v>
      </c>
      <c r="F12" s="19"/>
      <c r="G12" s="20">
        <f t="shared" si="0"/>
        <v>0</v>
      </c>
      <c r="H12" s="21">
        <f t="shared" si="1"/>
        <v>0</v>
      </c>
      <c r="I12" s="21">
        <f t="shared" si="2"/>
        <v>0</v>
      </c>
      <c r="J12" s="21">
        <f t="shared" si="3"/>
        <v>0</v>
      </c>
      <c r="K12" s="54">
        <f t="shared" si="4"/>
        <v>0</v>
      </c>
      <c r="L12" s="48"/>
      <c r="O12" s="31">
        <f t="shared" si="17"/>
        <v>40</v>
      </c>
      <c r="P12" s="32"/>
      <c r="Q12" s="32">
        <f t="shared" si="5"/>
        <v>40</v>
      </c>
      <c r="R12" s="53">
        <f>F7-40</f>
        <v>53.401801435280802</v>
      </c>
      <c r="S12" s="39" t="s">
        <v>172</v>
      </c>
      <c r="T12" s="39">
        <f>-360*(1-B152)</f>
        <v>0</v>
      </c>
      <c r="U12" s="42">
        <f t="shared" si="6"/>
        <v>0</v>
      </c>
      <c r="V12" s="41" t="s">
        <v>147</v>
      </c>
      <c r="W12" s="41">
        <f t="shared" si="7"/>
        <v>40</v>
      </c>
      <c r="X12" s="43">
        <f t="shared" si="8"/>
        <v>9</v>
      </c>
      <c r="Y12" s="38" t="s">
        <v>147</v>
      </c>
      <c r="Z12" s="38">
        <f t="shared" si="9"/>
        <v>40</v>
      </c>
      <c r="AA12" s="44">
        <f t="shared" si="10"/>
        <v>20</v>
      </c>
      <c r="AB12" s="3" t="s">
        <v>147</v>
      </c>
      <c r="AC12" s="3">
        <f t="shared" si="11"/>
        <v>40</v>
      </c>
      <c r="AD12" s="45">
        <f t="shared" si="12"/>
        <v>1</v>
      </c>
      <c r="AE12" s="2" t="s">
        <v>147</v>
      </c>
      <c r="AF12" s="2">
        <f t="shared" si="13"/>
        <v>40</v>
      </c>
      <c r="AG12" s="46">
        <f t="shared" si="14"/>
        <v>10</v>
      </c>
      <c r="AH12" s="33" t="s">
        <v>147</v>
      </c>
      <c r="AI12" s="33">
        <f t="shared" si="15"/>
        <v>40</v>
      </c>
    </row>
    <row r="13" spans="1:35" x14ac:dyDescent="0.3">
      <c r="A13" s="2" t="s">
        <v>11</v>
      </c>
      <c r="B13" s="2">
        <v>-26</v>
      </c>
      <c r="C13" s="2">
        <v>28</v>
      </c>
      <c r="D13" s="2">
        <v>11</v>
      </c>
      <c r="G13" s="20">
        <f t="shared" si="0"/>
        <v>0</v>
      </c>
      <c r="H13" s="21">
        <f t="shared" si="1"/>
        <v>0</v>
      </c>
      <c r="I13" s="21">
        <f t="shared" si="2"/>
        <v>1554.805766899784</v>
      </c>
      <c r="J13" s="21">
        <f t="shared" si="3"/>
        <v>0</v>
      </c>
      <c r="K13" s="54">
        <f t="shared" si="4"/>
        <v>0</v>
      </c>
      <c r="L13" s="48"/>
      <c r="O13" s="31">
        <f t="shared" si="17"/>
        <v>11</v>
      </c>
      <c r="P13" s="32"/>
      <c r="Q13" s="32">
        <f t="shared" si="5"/>
        <v>11</v>
      </c>
      <c r="U13" s="42">
        <f t="shared" si="6"/>
        <v>1</v>
      </c>
      <c r="V13" s="41" t="s">
        <v>147</v>
      </c>
      <c r="W13" s="41">
        <f t="shared" si="7"/>
        <v>11</v>
      </c>
      <c r="X13" s="43">
        <f t="shared" si="8"/>
        <v>4</v>
      </c>
      <c r="Y13" s="38" t="s">
        <v>147</v>
      </c>
      <c r="Z13" s="38">
        <f t="shared" si="9"/>
        <v>11</v>
      </c>
      <c r="AA13" s="44">
        <f t="shared" si="10"/>
        <v>0</v>
      </c>
      <c r="AB13" s="3" t="s">
        <v>147</v>
      </c>
      <c r="AC13" s="3">
        <f t="shared" si="11"/>
        <v>11</v>
      </c>
      <c r="AD13" s="45">
        <f t="shared" si="12"/>
        <v>1</v>
      </c>
      <c r="AE13" s="2" t="s">
        <v>147</v>
      </c>
      <c r="AF13" s="2">
        <f t="shared" si="13"/>
        <v>11</v>
      </c>
      <c r="AG13" s="46">
        <f t="shared" si="14"/>
        <v>5</v>
      </c>
      <c r="AH13" s="33" t="s">
        <v>147</v>
      </c>
      <c r="AI13" s="33">
        <f t="shared" si="15"/>
        <v>11</v>
      </c>
    </row>
    <row r="14" spans="1:35" x14ac:dyDescent="0.3">
      <c r="A14" s="2" t="s">
        <v>12</v>
      </c>
      <c r="B14" s="4">
        <v>28</v>
      </c>
      <c r="C14" s="4">
        <v>77</v>
      </c>
      <c r="D14" s="4">
        <v>20</v>
      </c>
      <c r="G14" s="20">
        <f t="shared" si="0"/>
        <v>0</v>
      </c>
      <c r="H14" s="21">
        <f t="shared" si="1"/>
        <v>0</v>
      </c>
      <c r="I14" s="21">
        <f t="shared" si="2"/>
        <v>3144.4702114262714</v>
      </c>
      <c r="J14" s="21">
        <f t="shared" si="3"/>
        <v>0</v>
      </c>
      <c r="K14" s="54">
        <f t="shared" si="4"/>
        <v>0</v>
      </c>
      <c r="L14" s="48"/>
      <c r="O14" s="31">
        <f t="shared" si="17"/>
        <v>20</v>
      </c>
      <c r="P14" s="32"/>
      <c r="Q14" s="32">
        <f t="shared" si="5"/>
        <v>20</v>
      </c>
      <c r="U14" s="42">
        <f t="shared" si="6"/>
        <v>1</v>
      </c>
      <c r="V14" s="41" t="s">
        <v>147</v>
      </c>
      <c r="W14" s="41">
        <f t="shared" si="7"/>
        <v>20</v>
      </c>
      <c r="X14" s="43">
        <f t="shared" si="8"/>
        <v>5</v>
      </c>
      <c r="Y14" s="38" t="s">
        <v>147</v>
      </c>
      <c r="Z14" s="38">
        <f t="shared" si="9"/>
        <v>20</v>
      </c>
      <c r="AA14" s="44">
        <f t="shared" si="10"/>
        <v>0</v>
      </c>
      <c r="AB14" s="3" t="s">
        <v>147</v>
      </c>
      <c r="AC14" s="3">
        <f t="shared" si="11"/>
        <v>20</v>
      </c>
      <c r="AD14" s="45">
        <f t="shared" si="12"/>
        <v>8</v>
      </c>
      <c r="AE14" s="2" t="s">
        <v>147</v>
      </c>
      <c r="AF14" s="2">
        <f t="shared" si="13"/>
        <v>20</v>
      </c>
      <c r="AG14" s="46">
        <f t="shared" si="14"/>
        <v>6</v>
      </c>
      <c r="AH14" s="33" t="s">
        <v>147</v>
      </c>
      <c r="AI14" s="33">
        <f t="shared" si="15"/>
        <v>20</v>
      </c>
    </row>
    <row r="15" spans="1:35" x14ac:dyDescent="0.3">
      <c r="B15" s="5" t="s">
        <v>14</v>
      </c>
      <c r="C15" s="6"/>
      <c r="D15" s="7"/>
      <c r="G15" t="s">
        <v>162</v>
      </c>
      <c r="H15" t="s">
        <v>163</v>
      </c>
      <c r="I15" t="s">
        <v>164</v>
      </c>
      <c r="J15" t="s">
        <v>165</v>
      </c>
      <c r="K15" t="s">
        <v>166</v>
      </c>
      <c r="U15" s="48"/>
      <c r="X15" s="48"/>
      <c r="AA15" s="48"/>
      <c r="AD15" s="48"/>
      <c r="AG15" s="48"/>
    </row>
    <row r="16" spans="1:35" x14ac:dyDescent="0.3">
      <c r="U16" s="48"/>
      <c r="X16" s="48"/>
      <c r="AA16" s="48"/>
      <c r="AD16" s="48"/>
      <c r="AG16" s="48"/>
    </row>
    <row r="17" spans="1:33" x14ac:dyDescent="0.3">
      <c r="A17" s="11" t="s">
        <v>15</v>
      </c>
      <c r="U17" s="48"/>
      <c r="X17" s="48"/>
      <c r="AA17" s="48"/>
      <c r="AD17" s="48"/>
      <c r="AG17" s="48"/>
    </row>
    <row r="18" spans="1:33" x14ac:dyDescent="0.3">
      <c r="A18" s="9" t="s">
        <v>18</v>
      </c>
      <c r="B18" s="13">
        <v>34</v>
      </c>
      <c r="D18" s="3" t="s">
        <v>178</v>
      </c>
      <c r="E18" s="24" t="s">
        <v>179</v>
      </c>
      <c r="F18" s="24" t="s">
        <v>180</v>
      </c>
      <c r="G18" s="25" t="s">
        <v>181</v>
      </c>
      <c r="H18" s="26" t="s">
        <v>146</v>
      </c>
      <c r="U18" s="48"/>
      <c r="X18" s="48"/>
      <c r="AA18" s="48"/>
      <c r="AD18" s="48"/>
      <c r="AG18" s="48"/>
    </row>
    <row r="19" spans="1:33" x14ac:dyDescent="0.3">
      <c r="A19" s="8" t="s">
        <v>19</v>
      </c>
      <c r="B19" s="13">
        <v>-34</v>
      </c>
      <c r="D19" s="1">
        <v>6371</v>
      </c>
      <c r="E19" s="14">
        <v>300</v>
      </c>
      <c r="F19" s="14">
        <v>150</v>
      </c>
      <c r="G19" s="15">
        <v>50</v>
      </c>
      <c r="H19" s="27">
        <v>60</v>
      </c>
      <c r="U19" s="48"/>
      <c r="X19" s="48"/>
      <c r="AA19" s="48"/>
      <c r="AD19" s="48"/>
      <c r="AG19" s="48"/>
    </row>
    <row r="20" spans="1:33" x14ac:dyDescent="0.3">
      <c r="A20" s="1" t="s">
        <v>20</v>
      </c>
      <c r="B20" s="13">
        <v>4</v>
      </c>
      <c r="U20" s="48"/>
      <c r="X20" s="48"/>
      <c r="AA20" s="48"/>
      <c r="AD20" s="48"/>
      <c r="AG20" s="48"/>
    </row>
    <row r="21" spans="1:33" x14ac:dyDescent="0.3">
      <c r="A21" s="1" t="s">
        <v>21</v>
      </c>
      <c r="B21" s="13">
        <v>15</v>
      </c>
      <c r="U21" s="48"/>
      <c r="X21" s="48"/>
      <c r="AA21" s="48"/>
      <c r="AD21" s="48"/>
      <c r="AG21" s="48"/>
    </row>
    <row r="22" spans="1:33" x14ac:dyDescent="0.3">
      <c r="A22" s="1" t="s">
        <v>22</v>
      </c>
      <c r="B22" s="13">
        <v>10</v>
      </c>
      <c r="D22" s="50" t="s">
        <v>182</v>
      </c>
      <c r="E22" s="50"/>
      <c r="U22" s="48"/>
      <c r="X22" s="48"/>
      <c r="AA22" s="48"/>
      <c r="AD22" s="48"/>
      <c r="AG22" s="48"/>
    </row>
    <row r="23" spans="1:33" x14ac:dyDescent="0.3">
      <c r="A23" s="9" t="s">
        <v>23</v>
      </c>
      <c r="B23" s="13">
        <v>22.748346964388496</v>
      </c>
      <c r="D23" s="55">
        <f>SUM(E19*B148,E19*B149,E19*B150,E19*B151,E19*B152,F19*(1-B148),F19*(1-B149),F19*(1-B150),F19*(1-B151),F19*(1-B152),G19*SUM(SUMPRODUCT(B28:B39,B88:B99),SUMPRODUCT(B40:B51,B100:B111),SUMPRODUCT(B52:B63,B112:B123),SUMPRODUCT(B64:B75,B124:B135),SUMPRODUCT(B76:B87,B136:B147)))</f>
        <v>1050</v>
      </c>
      <c r="E23" s="51"/>
      <c r="U23" s="48"/>
      <c r="X23" s="48"/>
      <c r="AA23" s="48"/>
      <c r="AD23" s="48"/>
      <c r="AG23" s="48"/>
    </row>
    <row r="24" spans="1:33" x14ac:dyDescent="0.3">
      <c r="A24" s="1" t="s">
        <v>24</v>
      </c>
      <c r="B24" s="13">
        <v>-4.9845679011195898</v>
      </c>
      <c r="G24" s="34" t="s">
        <v>160</v>
      </c>
      <c r="H24" s="34"/>
      <c r="I24" s="34"/>
      <c r="J24" s="34"/>
      <c r="K24" s="34"/>
      <c r="U24" s="48"/>
      <c r="X24" s="48"/>
      <c r="AA24" s="48"/>
      <c r="AD24" s="48"/>
      <c r="AG24" s="48"/>
    </row>
    <row r="25" spans="1:33" x14ac:dyDescent="0.3">
      <c r="A25" s="1" t="s">
        <v>25</v>
      </c>
      <c r="B25" s="13">
        <v>43.055555555555557</v>
      </c>
      <c r="G25" s="35">
        <f t="shared" ref="G25:G36" si="18">B28</f>
        <v>0</v>
      </c>
      <c r="H25" s="35">
        <f t="shared" ref="H25:H36" si="19">B40</f>
        <v>5</v>
      </c>
      <c r="I25" s="35">
        <f t="shared" ref="I25:I36" si="20">B52</f>
        <v>15</v>
      </c>
      <c r="J25" s="35">
        <f t="shared" ref="J25:J36" si="21">B64</f>
        <v>0</v>
      </c>
      <c r="K25" s="35">
        <f t="shared" ref="K25:K36" si="22">B76</f>
        <v>10</v>
      </c>
      <c r="N25" s="48"/>
      <c r="U25" s="48"/>
      <c r="X25" s="48"/>
      <c r="AA25" s="48"/>
      <c r="AD25" s="48"/>
      <c r="AG25" s="48"/>
    </row>
    <row r="26" spans="1:33" x14ac:dyDescent="0.3">
      <c r="A26" s="1" t="s">
        <v>26</v>
      </c>
      <c r="B26" s="13">
        <v>-7.9629629618591729</v>
      </c>
      <c r="G26" s="35">
        <f t="shared" si="18"/>
        <v>0</v>
      </c>
      <c r="H26" s="35">
        <f t="shared" si="19"/>
        <v>0</v>
      </c>
      <c r="I26" s="35">
        <f t="shared" si="20"/>
        <v>22</v>
      </c>
      <c r="J26" s="35">
        <f t="shared" si="21"/>
        <v>1</v>
      </c>
      <c r="K26" s="35">
        <f t="shared" si="22"/>
        <v>12</v>
      </c>
      <c r="N26" s="48"/>
      <c r="U26" s="48"/>
      <c r="X26" s="48"/>
      <c r="AA26" s="48"/>
      <c r="AD26" s="48"/>
      <c r="AG26" s="48"/>
    </row>
    <row r="27" spans="1:33" x14ac:dyDescent="0.3">
      <c r="A27" s="1" t="s">
        <v>27</v>
      </c>
      <c r="B27" s="13">
        <v>93.401801435280802</v>
      </c>
      <c r="G27" s="35">
        <f t="shared" si="18"/>
        <v>0</v>
      </c>
      <c r="H27" s="35">
        <f t="shared" si="19"/>
        <v>1</v>
      </c>
      <c r="I27" s="35">
        <f t="shared" si="20"/>
        <v>0</v>
      </c>
      <c r="J27" s="35">
        <f t="shared" si="21"/>
        <v>5</v>
      </c>
      <c r="K27" s="35">
        <f t="shared" si="22"/>
        <v>6</v>
      </c>
      <c r="N27" s="48"/>
    </row>
    <row r="28" spans="1:33" x14ac:dyDescent="0.3">
      <c r="A28" s="1" t="s">
        <v>28</v>
      </c>
      <c r="B28" s="13">
        <v>0</v>
      </c>
      <c r="G28" s="35">
        <f t="shared" si="18"/>
        <v>0</v>
      </c>
      <c r="H28" s="35">
        <f t="shared" si="19"/>
        <v>18</v>
      </c>
      <c r="I28" s="35">
        <f t="shared" si="20"/>
        <v>0</v>
      </c>
      <c r="J28" s="35">
        <f t="shared" si="21"/>
        <v>0</v>
      </c>
      <c r="K28" s="35">
        <f t="shared" si="22"/>
        <v>0</v>
      </c>
      <c r="N28" s="48"/>
    </row>
    <row r="29" spans="1:33" x14ac:dyDescent="0.3">
      <c r="A29" s="1" t="s">
        <v>29</v>
      </c>
      <c r="B29" s="13">
        <v>0</v>
      </c>
      <c r="G29" s="35">
        <f t="shared" si="18"/>
        <v>0</v>
      </c>
      <c r="H29" s="35">
        <f t="shared" si="19"/>
        <v>11</v>
      </c>
      <c r="I29" s="35">
        <f t="shared" si="20"/>
        <v>0</v>
      </c>
      <c r="J29" s="35">
        <f t="shared" si="21"/>
        <v>2</v>
      </c>
      <c r="K29" s="35">
        <f t="shared" si="22"/>
        <v>0</v>
      </c>
      <c r="N29" s="48"/>
    </row>
    <row r="30" spans="1:33" x14ac:dyDescent="0.3">
      <c r="A30" s="1" t="s">
        <v>30</v>
      </c>
      <c r="B30" s="13">
        <v>0</v>
      </c>
      <c r="G30" s="35">
        <f t="shared" si="18"/>
        <v>0</v>
      </c>
      <c r="H30" s="35">
        <f t="shared" si="19"/>
        <v>0</v>
      </c>
      <c r="I30" s="35">
        <f t="shared" si="20"/>
        <v>1</v>
      </c>
      <c r="J30" s="35">
        <f t="shared" si="21"/>
        <v>2</v>
      </c>
      <c r="K30" s="35">
        <f t="shared" si="22"/>
        <v>5</v>
      </c>
      <c r="N30" s="48"/>
    </row>
    <row r="31" spans="1:33" x14ac:dyDescent="0.3">
      <c r="A31" s="1" t="s">
        <v>31</v>
      </c>
      <c r="B31" s="13">
        <v>0</v>
      </c>
      <c r="G31" s="35">
        <f t="shared" si="18"/>
        <v>6</v>
      </c>
      <c r="H31" s="35">
        <f t="shared" si="19"/>
        <v>0</v>
      </c>
      <c r="I31" s="35">
        <f t="shared" si="20"/>
        <v>0</v>
      </c>
      <c r="J31" s="35">
        <f t="shared" si="21"/>
        <v>7</v>
      </c>
      <c r="K31" s="35">
        <f t="shared" si="22"/>
        <v>2</v>
      </c>
      <c r="N31" s="48"/>
    </row>
    <row r="32" spans="1:33" x14ac:dyDescent="0.3">
      <c r="A32" s="1" t="s">
        <v>32</v>
      </c>
      <c r="B32" s="13">
        <v>0</v>
      </c>
      <c r="G32" s="35">
        <f t="shared" si="18"/>
        <v>5</v>
      </c>
      <c r="H32" s="35">
        <f t="shared" si="19"/>
        <v>0</v>
      </c>
      <c r="I32" s="35">
        <f t="shared" si="20"/>
        <v>0</v>
      </c>
      <c r="J32" s="35">
        <f t="shared" si="21"/>
        <v>2</v>
      </c>
      <c r="K32" s="35">
        <f t="shared" si="22"/>
        <v>0</v>
      </c>
      <c r="N32" s="48"/>
    </row>
    <row r="33" spans="1:15" x14ac:dyDescent="0.3">
      <c r="A33" s="1" t="s">
        <v>33</v>
      </c>
      <c r="B33" s="13">
        <v>0</v>
      </c>
      <c r="G33" s="35">
        <f t="shared" si="18"/>
        <v>17</v>
      </c>
      <c r="H33" s="35">
        <f t="shared" si="19"/>
        <v>1</v>
      </c>
      <c r="I33" s="35">
        <f t="shared" si="20"/>
        <v>2</v>
      </c>
      <c r="J33" s="35">
        <f t="shared" si="21"/>
        <v>8</v>
      </c>
      <c r="K33" s="35">
        <f t="shared" si="22"/>
        <v>4</v>
      </c>
      <c r="N33" s="48"/>
    </row>
    <row r="34" spans="1:15" x14ac:dyDescent="0.3">
      <c r="A34" s="1" t="s">
        <v>34</v>
      </c>
      <c r="B34" s="13">
        <v>6</v>
      </c>
      <c r="G34" s="35">
        <f t="shared" si="18"/>
        <v>0</v>
      </c>
      <c r="H34" s="35">
        <f t="shared" si="19"/>
        <v>9</v>
      </c>
      <c r="I34" s="35">
        <f t="shared" si="20"/>
        <v>20</v>
      </c>
      <c r="J34" s="35">
        <f t="shared" si="21"/>
        <v>1</v>
      </c>
      <c r="K34" s="35">
        <f t="shared" si="22"/>
        <v>10</v>
      </c>
      <c r="N34" s="48"/>
    </row>
    <row r="35" spans="1:15" x14ac:dyDescent="0.3">
      <c r="A35" s="1" t="s">
        <v>35</v>
      </c>
      <c r="B35" s="13">
        <v>5</v>
      </c>
      <c r="G35" s="35">
        <f t="shared" si="18"/>
        <v>1</v>
      </c>
      <c r="H35" s="35">
        <f t="shared" si="19"/>
        <v>4</v>
      </c>
      <c r="I35" s="35">
        <f t="shared" si="20"/>
        <v>0</v>
      </c>
      <c r="J35" s="35">
        <f t="shared" si="21"/>
        <v>1</v>
      </c>
      <c r="K35" s="35">
        <f t="shared" si="22"/>
        <v>5</v>
      </c>
    </row>
    <row r="36" spans="1:15" x14ac:dyDescent="0.3">
      <c r="A36" s="1" t="s">
        <v>36</v>
      </c>
      <c r="B36" s="13">
        <v>17</v>
      </c>
      <c r="G36" s="35">
        <f t="shared" si="18"/>
        <v>1</v>
      </c>
      <c r="H36" s="35">
        <f t="shared" si="19"/>
        <v>5</v>
      </c>
      <c r="I36" s="35">
        <f t="shared" si="20"/>
        <v>0</v>
      </c>
      <c r="J36" s="35">
        <f t="shared" si="21"/>
        <v>8</v>
      </c>
      <c r="K36" s="47">
        <f t="shared" si="22"/>
        <v>6</v>
      </c>
    </row>
    <row r="37" spans="1:15" x14ac:dyDescent="0.3">
      <c r="A37" s="1" t="s">
        <v>37</v>
      </c>
      <c r="B37" s="13">
        <v>0</v>
      </c>
      <c r="G37" t="s">
        <v>169</v>
      </c>
      <c r="H37" t="s">
        <v>170</v>
      </c>
      <c r="I37" t="s">
        <v>164</v>
      </c>
      <c r="J37" t="s">
        <v>165</v>
      </c>
      <c r="K37" t="s">
        <v>166</v>
      </c>
      <c r="N37" s="48"/>
      <c r="O37" s="48"/>
    </row>
    <row r="38" spans="1:15" x14ac:dyDescent="0.3">
      <c r="A38" s="1" t="s">
        <v>38</v>
      </c>
      <c r="B38" s="13">
        <v>1</v>
      </c>
      <c r="N38" s="48"/>
      <c r="O38" s="48"/>
    </row>
    <row r="39" spans="1:15" x14ac:dyDescent="0.3">
      <c r="A39" s="1" t="s">
        <v>150</v>
      </c>
      <c r="B39" s="13">
        <v>1</v>
      </c>
      <c r="N39" s="48"/>
      <c r="O39" s="48"/>
    </row>
    <row r="40" spans="1:15" x14ac:dyDescent="0.3">
      <c r="A40" s="1" t="s">
        <v>39</v>
      </c>
      <c r="B40" s="13">
        <v>5</v>
      </c>
      <c r="N40" s="48"/>
      <c r="O40" s="48"/>
    </row>
    <row r="41" spans="1:15" x14ac:dyDescent="0.3">
      <c r="A41" s="1" t="s">
        <v>40</v>
      </c>
      <c r="B41" s="13">
        <v>0</v>
      </c>
      <c r="N41" s="48"/>
      <c r="O41" s="48"/>
    </row>
    <row r="42" spans="1:15" x14ac:dyDescent="0.3">
      <c r="A42" s="1" t="s">
        <v>41</v>
      </c>
      <c r="B42" s="13">
        <v>1</v>
      </c>
      <c r="N42" s="48"/>
      <c r="O42" s="48"/>
    </row>
    <row r="43" spans="1:15" x14ac:dyDescent="0.3">
      <c r="A43" s="1" t="s">
        <v>42</v>
      </c>
      <c r="B43" s="13">
        <v>18</v>
      </c>
      <c r="N43" s="48"/>
      <c r="O43" s="48"/>
    </row>
    <row r="44" spans="1:15" x14ac:dyDescent="0.3">
      <c r="A44" s="1" t="s">
        <v>43</v>
      </c>
      <c r="B44" s="13">
        <v>11</v>
      </c>
      <c r="N44" s="48"/>
      <c r="O44" s="48"/>
    </row>
    <row r="45" spans="1:15" x14ac:dyDescent="0.3">
      <c r="A45" s="1" t="s">
        <v>44</v>
      </c>
      <c r="B45" s="13">
        <v>0</v>
      </c>
      <c r="N45" s="48"/>
      <c r="O45" s="48"/>
    </row>
    <row r="46" spans="1:15" x14ac:dyDescent="0.3">
      <c r="A46" s="1" t="s">
        <v>45</v>
      </c>
      <c r="B46" s="13">
        <v>0</v>
      </c>
      <c r="N46" s="48"/>
      <c r="O46" s="48"/>
    </row>
    <row r="47" spans="1:15" x14ac:dyDescent="0.3">
      <c r="A47" s="1" t="s">
        <v>46</v>
      </c>
      <c r="B47" s="13">
        <v>0</v>
      </c>
    </row>
    <row r="48" spans="1:15" x14ac:dyDescent="0.3">
      <c r="A48" s="1" t="s">
        <v>47</v>
      </c>
      <c r="B48" s="13">
        <v>1</v>
      </c>
    </row>
    <row r="49" spans="1:5" x14ac:dyDescent="0.3">
      <c r="A49" s="1" t="s">
        <v>48</v>
      </c>
      <c r="B49" s="13">
        <v>9</v>
      </c>
    </row>
    <row r="50" spans="1:5" x14ac:dyDescent="0.3">
      <c r="A50" s="1" t="s">
        <v>49</v>
      </c>
      <c r="B50" s="13">
        <v>4</v>
      </c>
    </row>
    <row r="51" spans="1:5" x14ac:dyDescent="0.3">
      <c r="A51" s="1" t="s">
        <v>151</v>
      </c>
      <c r="B51" s="13">
        <v>5</v>
      </c>
    </row>
    <row r="52" spans="1:5" x14ac:dyDescent="0.3">
      <c r="A52" s="1" t="s">
        <v>50</v>
      </c>
      <c r="B52" s="13">
        <v>15</v>
      </c>
    </row>
    <row r="53" spans="1:5" x14ac:dyDescent="0.3">
      <c r="A53" s="1" t="s">
        <v>51</v>
      </c>
      <c r="B53" s="13">
        <v>22</v>
      </c>
      <c r="E53" s="19"/>
    </row>
    <row r="54" spans="1:5" x14ac:dyDescent="0.3">
      <c r="A54" s="1" t="s">
        <v>52</v>
      </c>
      <c r="B54" s="13">
        <v>0</v>
      </c>
      <c r="E54" s="19"/>
    </row>
    <row r="55" spans="1:5" x14ac:dyDescent="0.3">
      <c r="A55" s="1" t="s">
        <v>53</v>
      </c>
      <c r="B55" s="13">
        <v>0</v>
      </c>
      <c r="E55" s="19"/>
    </row>
    <row r="56" spans="1:5" x14ac:dyDescent="0.3">
      <c r="A56" s="1" t="s">
        <v>54</v>
      </c>
      <c r="B56" s="13">
        <v>0</v>
      </c>
      <c r="E56" s="19"/>
    </row>
    <row r="57" spans="1:5" x14ac:dyDescent="0.3">
      <c r="A57" s="1" t="s">
        <v>55</v>
      </c>
      <c r="B57" s="13">
        <v>1</v>
      </c>
      <c r="E57" s="19"/>
    </row>
    <row r="58" spans="1:5" x14ac:dyDescent="0.3">
      <c r="A58" s="1" t="s">
        <v>56</v>
      </c>
      <c r="B58" s="13">
        <v>0</v>
      </c>
      <c r="E58" s="19"/>
    </row>
    <row r="59" spans="1:5" x14ac:dyDescent="0.3">
      <c r="A59" s="1" t="s">
        <v>57</v>
      </c>
      <c r="B59" s="13">
        <v>0</v>
      </c>
      <c r="E59" s="19"/>
    </row>
    <row r="60" spans="1:5" x14ac:dyDescent="0.3">
      <c r="A60" s="1" t="s">
        <v>58</v>
      </c>
      <c r="B60" s="13">
        <v>2</v>
      </c>
      <c r="E60" s="19"/>
    </row>
    <row r="61" spans="1:5" x14ac:dyDescent="0.3">
      <c r="A61" s="1" t="s">
        <v>59</v>
      </c>
      <c r="B61" s="13">
        <v>20</v>
      </c>
      <c r="E61" s="19"/>
    </row>
    <row r="62" spans="1:5" x14ac:dyDescent="0.3">
      <c r="A62" s="1" t="s">
        <v>60</v>
      </c>
      <c r="B62" s="13">
        <v>0</v>
      </c>
      <c r="E62" s="19"/>
    </row>
    <row r="63" spans="1:5" x14ac:dyDescent="0.3">
      <c r="A63" s="1" t="s">
        <v>152</v>
      </c>
      <c r="B63" s="13">
        <v>0</v>
      </c>
      <c r="E63" s="19"/>
    </row>
    <row r="64" spans="1:5" x14ac:dyDescent="0.3">
      <c r="A64" s="1" t="s">
        <v>61</v>
      </c>
      <c r="B64" s="13">
        <v>0</v>
      </c>
      <c r="E64" s="19"/>
    </row>
    <row r="65" spans="1:5" x14ac:dyDescent="0.3">
      <c r="A65" s="1" t="s">
        <v>62</v>
      </c>
      <c r="B65" s="13">
        <v>1</v>
      </c>
      <c r="E65" s="19"/>
    </row>
    <row r="66" spans="1:5" x14ac:dyDescent="0.3">
      <c r="A66" s="1" t="s">
        <v>63</v>
      </c>
      <c r="B66" s="13">
        <v>5</v>
      </c>
      <c r="E66" s="19"/>
    </row>
    <row r="67" spans="1:5" x14ac:dyDescent="0.3">
      <c r="A67" s="1" t="s">
        <v>64</v>
      </c>
      <c r="B67" s="13">
        <v>0</v>
      </c>
      <c r="E67" s="19"/>
    </row>
    <row r="68" spans="1:5" x14ac:dyDescent="0.3">
      <c r="A68" s="1" t="s">
        <v>65</v>
      </c>
      <c r="B68" s="13">
        <v>2</v>
      </c>
    </row>
    <row r="69" spans="1:5" x14ac:dyDescent="0.3">
      <c r="A69" s="1" t="s">
        <v>66</v>
      </c>
      <c r="B69" s="13">
        <v>2</v>
      </c>
    </row>
    <row r="70" spans="1:5" x14ac:dyDescent="0.3">
      <c r="A70" s="1" t="s">
        <v>67</v>
      </c>
      <c r="B70" s="13">
        <v>7</v>
      </c>
    </row>
    <row r="71" spans="1:5" x14ac:dyDescent="0.3">
      <c r="A71" s="1" t="s">
        <v>68</v>
      </c>
      <c r="B71" s="13">
        <v>2</v>
      </c>
    </row>
    <row r="72" spans="1:5" x14ac:dyDescent="0.3">
      <c r="A72" s="1" t="s">
        <v>69</v>
      </c>
      <c r="B72" s="13">
        <v>8</v>
      </c>
    </row>
    <row r="73" spans="1:5" x14ac:dyDescent="0.3">
      <c r="A73" s="1" t="s">
        <v>70</v>
      </c>
      <c r="B73" s="13">
        <v>1</v>
      </c>
    </row>
    <row r="74" spans="1:5" x14ac:dyDescent="0.3">
      <c r="A74" s="1" t="s">
        <v>71</v>
      </c>
      <c r="B74" s="13">
        <v>1</v>
      </c>
    </row>
    <row r="75" spans="1:5" x14ac:dyDescent="0.3">
      <c r="A75" s="1" t="s">
        <v>153</v>
      </c>
      <c r="B75" s="13">
        <v>8</v>
      </c>
    </row>
    <row r="76" spans="1:5" x14ac:dyDescent="0.3">
      <c r="A76" s="1" t="s">
        <v>72</v>
      </c>
      <c r="B76" s="13">
        <v>10</v>
      </c>
    </row>
    <row r="77" spans="1:5" x14ac:dyDescent="0.3">
      <c r="A77" s="1" t="s">
        <v>73</v>
      </c>
      <c r="B77" s="13">
        <v>12</v>
      </c>
    </row>
    <row r="78" spans="1:5" x14ac:dyDescent="0.3">
      <c r="A78" s="1" t="s">
        <v>74</v>
      </c>
      <c r="B78" s="13">
        <v>6</v>
      </c>
    </row>
    <row r="79" spans="1:5" x14ac:dyDescent="0.3">
      <c r="A79" s="1" t="s">
        <v>75</v>
      </c>
      <c r="B79" s="13">
        <v>0</v>
      </c>
    </row>
    <row r="80" spans="1:5" x14ac:dyDescent="0.3">
      <c r="A80" s="1" t="s">
        <v>76</v>
      </c>
      <c r="B80" s="13">
        <v>0</v>
      </c>
    </row>
    <row r="81" spans="1:2" x14ac:dyDescent="0.3">
      <c r="A81" s="1" t="s">
        <v>77</v>
      </c>
      <c r="B81" s="13">
        <v>5</v>
      </c>
    </row>
    <row r="82" spans="1:2" x14ac:dyDescent="0.3">
      <c r="A82" s="1" t="s">
        <v>78</v>
      </c>
      <c r="B82" s="13">
        <v>2</v>
      </c>
    </row>
    <row r="83" spans="1:2" x14ac:dyDescent="0.3">
      <c r="A83" s="1" t="s">
        <v>79</v>
      </c>
      <c r="B83" s="13">
        <v>0</v>
      </c>
    </row>
    <row r="84" spans="1:2" x14ac:dyDescent="0.3">
      <c r="A84" s="1" t="s">
        <v>80</v>
      </c>
      <c r="B84" s="13">
        <v>4</v>
      </c>
    </row>
    <row r="85" spans="1:2" x14ac:dyDescent="0.3">
      <c r="A85" s="1" t="s">
        <v>81</v>
      </c>
      <c r="B85" s="13">
        <v>10</v>
      </c>
    </row>
    <row r="86" spans="1:2" x14ac:dyDescent="0.3">
      <c r="A86" s="1" t="s">
        <v>82</v>
      </c>
      <c r="B86" s="13">
        <v>5</v>
      </c>
    </row>
    <row r="87" spans="1:2" x14ac:dyDescent="0.3">
      <c r="A87" s="1" t="s">
        <v>154</v>
      </c>
      <c r="B87" s="13">
        <v>6</v>
      </c>
    </row>
    <row r="88" spans="1:2" x14ac:dyDescent="0.3">
      <c r="A88" s="1" t="s">
        <v>83</v>
      </c>
      <c r="B88" s="12">
        <v>0</v>
      </c>
    </row>
    <row r="89" spans="1:2" x14ac:dyDescent="0.3">
      <c r="A89" s="1" t="s">
        <v>84</v>
      </c>
      <c r="B89" s="12">
        <v>0</v>
      </c>
    </row>
    <row r="90" spans="1:2" x14ac:dyDescent="0.3">
      <c r="A90" s="1" t="s">
        <v>85</v>
      </c>
      <c r="B90" s="12">
        <v>0</v>
      </c>
    </row>
    <row r="91" spans="1:2" x14ac:dyDescent="0.3">
      <c r="A91" s="1" t="s">
        <v>86</v>
      </c>
      <c r="B91" s="12">
        <v>5452.0091129926177</v>
      </c>
    </row>
    <row r="92" spans="1:2" x14ac:dyDescent="0.3">
      <c r="A92" s="1" t="s">
        <v>87</v>
      </c>
      <c r="B92" s="12">
        <v>0</v>
      </c>
    </row>
    <row r="93" spans="1:2" x14ac:dyDescent="0.3">
      <c r="A93" s="1" t="s">
        <v>88</v>
      </c>
      <c r="B93" s="12">
        <v>0</v>
      </c>
    </row>
    <row r="94" spans="1:2" x14ac:dyDescent="0.3">
      <c r="A94" s="1" t="s">
        <v>89</v>
      </c>
      <c r="B94" s="12">
        <v>0</v>
      </c>
    </row>
    <row r="95" spans="1:2" x14ac:dyDescent="0.3">
      <c r="A95" s="1" t="s">
        <v>90</v>
      </c>
      <c r="B95" s="12">
        <v>0</v>
      </c>
    </row>
    <row r="96" spans="1:2" x14ac:dyDescent="0.3">
      <c r="A96" s="1" t="s">
        <v>91</v>
      </c>
      <c r="B96" s="12">
        <v>0</v>
      </c>
    </row>
    <row r="97" spans="1:2" x14ac:dyDescent="0.3">
      <c r="A97" s="1" t="s">
        <v>92</v>
      </c>
      <c r="B97" s="12">
        <v>0</v>
      </c>
    </row>
    <row r="98" spans="1:2" x14ac:dyDescent="0.3">
      <c r="A98" s="1" t="s">
        <v>93</v>
      </c>
      <c r="B98" s="12">
        <v>0</v>
      </c>
    </row>
    <row r="99" spans="1:2" x14ac:dyDescent="0.3">
      <c r="A99" s="1" t="s">
        <v>155</v>
      </c>
      <c r="B99" s="12">
        <v>0</v>
      </c>
    </row>
    <row r="100" spans="1:2" x14ac:dyDescent="0.3">
      <c r="A100" s="1" t="s">
        <v>94</v>
      </c>
      <c r="B100" s="1">
        <v>0</v>
      </c>
    </row>
    <row r="101" spans="1:2" x14ac:dyDescent="0.3">
      <c r="A101" s="1" t="s">
        <v>95</v>
      </c>
      <c r="B101" s="1">
        <v>0</v>
      </c>
    </row>
    <row r="102" spans="1:2" x14ac:dyDescent="0.3">
      <c r="A102" s="1" t="s">
        <v>96</v>
      </c>
      <c r="B102" s="1">
        <v>0</v>
      </c>
    </row>
    <row r="103" spans="1:2" x14ac:dyDescent="0.3">
      <c r="A103" s="1" t="s">
        <v>97</v>
      </c>
      <c r="B103" s="1">
        <v>0</v>
      </c>
    </row>
    <row r="104" spans="1:2" x14ac:dyDescent="0.3">
      <c r="A104" s="1" t="s">
        <v>98</v>
      </c>
      <c r="B104" s="1">
        <v>0</v>
      </c>
    </row>
    <row r="105" spans="1:2" x14ac:dyDescent="0.3">
      <c r="A105" s="1" t="s">
        <v>99</v>
      </c>
      <c r="B105" s="1">
        <v>0</v>
      </c>
    </row>
    <row r="106" spans="1:2" x14ac:dyDescent="0.3">
      <c r="A106" s="1" t="s">
        <v>100</v>
      </c>
      <c r="B106" s="1">
        <v>0</v>
      </c>
    </row>
    <row r="107" spans="1:2" x14ac:dyDescent="0.3">
      <c r="A107" s="1" t="s">
        <v>101</v>
      </c>
      <c r="B107" s="1">
        <v>0</v>
      </c>
    </row>
    <row r="108" spans="1:2" x14ac:dyDescent="0.3">
      <c r="A108" s="1" t="s">
        <v>102</v>
      </c>
      <c r="B108" s="1">
        <v>0</v>
      </c>
    </row>
    <row r="109" spans="1:2" x14ac:dyDescent="0.3">
      <c r="A109" s="1" t="s">
        <v>103</v>
      </c>
      <c r="B109" s="1">
        <v>0</v>
      </c>
    </row>
    <row r="110" spans="1:2" x14ac:dyDescent="0.3">
      <c r="A110" s="1" t="s">
        <v>104</v>
      </c>
      <c r="B110" s="1">
        <v>0</v>
      </c>
    </row>
    <row r="111" spans="1:2" x14ac:dyDescent="0.3">
      <c r="A111" s="1" t="s">
        <v>156</v>
      </c>
      <c r="B111" s="1">
        <v>0</v>
      </c>
    </row>
    <row r="112" spans="1:2" x14ac:dyDescent="0.3">
      <c r="A112" s="1" t="s">
        <v>105</v>
      </c>
      <c r="B112" s="1">
        <v>0</v>
      </c>
    </row>
    <row r="113" spans="1:2" x14ac:dyDescent="0.3">
      <c r="A113" s="1" t="s">
        <v>106</v>
      </c>
      <c r="B113" s="1">
        <v>0</v>
      </c>
    </row>
    <row r="114" spans="1:2" x14ac:dyDescent="0.3">
      <c r="A114" s="1" t="s">
        <v>107</v>
      </c>
      <c r="B114" s="1">
        <v>6464.1742321740303</v>
      </c>
    </row>
    <row r="115" spans="1:2" x14ac:dyDescent="0.3">
      <c r="A115" s="1" t="s">
        <v>108</v>
      </c>
      <c r="B115" s="1">
        <v>898.04779611153742</v>
      </c>
    </row>
    <row r="116" spans="1:2" x14ac:dyDescent="0.3">
      <c r="A116" s="1" t="s">
        <v>109</v>
      </c>
      <c r="B116" s="1">
        <v>0</v>
      </c>
    </row>
    <row r="117" spans="1:2" x14ac:dyDescent="0.3">
      <c r="A117" s="1" t="s">
        <v>110</v>
      </c>
      <c r="B117" s="1">
        <v>0</v>
      </c>
    </row>
    <row r="118" spans="1:2" x14ac:dyDescent="0.3">
      <c r="A118" s="1" t="s">
        <v>111</v>
      </c>
      <c r="B118" s="1">
        <v>0</v>
      </c>
    </row>
    <row r="119" spans="1:2" x14ac:dyDescent="0.3">
      <c r="A119" s="1" t="s">
        <v>112</v>
      </c>
      <c r="B119" s="1">
        <v>7140.6520654092183</v>
      </c>
    </row>
    <row r="120" spans="1:2" x14ac:dyDescent="0.3">
      <c r="A120" s="1" t="s">
        <v>113</v>
      </c>
      <c r="B120" s="1">
        <v>0</v>
      </c>
    </row>
    <row r="121" spans="1:2" x14ac:dyDescent="0.3">
      <c r="A121" s="1" t="s">
        <v>114</v>
      </c>
      <c r="B121" s="1">
        <v>0</v>
      </c>
    </row>
    <row r="122" spans="1:2" x14ac:dyDescent="0.3">
      <c r="A122" s="1" t="s">
        <v>115</v>
      </c>
      <c r="B122" s="1">
        <v>1554.805766899784</v>
      </c>
    </row>
    <row r="123" spans="1:2" x14ac:dyDescent="0.3">
      <c r="A123" s="1" t="s">
        <v>157</v>
      </c>
      <c r="B123" s="1">
        <v>3144.4702114262714</v>
      </c>
    </row>
    <row r="124" spans="1:2" x14ac:dyDescent="0.3">
      <c r="A124" s="1" t="s">
        <v>116</v>
      </c>
      <c r="B124" s="1">
        <v>0</v>
      </c>
    </row>
    <row r="125" spans="1:2" x14ac:dyDescent="0.3">
      <c r="A125" s="1" t="s">
        <v>117</v>
      </c>
      <c r="B125" s="1">
        <v>0</v>
      </c>
    </row>
    <row r="126" spans="1:2" x14ac:dyDescent="0.3">
      <c r="A126" s="1" t="s">
        <v>118</v>
      </c>
      <c r="B126" s="1">
        <v>0</v>
      </c>
    </row>
    <row r="127" spans="1:2" x14ac:dyDescent="0.3">
      <c r="A127" s="1" t="s">
        <v>119</v>
      </c>
      <c r="B127" s="1">
        <v>1035.2171509164052</v>
      </c>
    </row>
    <row r="128" spans="1:2" x14ac:dyDescent="0.3">
      <c r="A128" s="1" t="s">
        <v>120</v>
      </c>
      <c r="B128" s="1">
        <v>0</v>
      </c>
    </row>
    <row r="129" spans="1:2" x14ac:dyDescent="0.3">
      <c r="A129" s="1" t="s">
        <v>121</v>
      </c>
      <c r="B129" s="1">
        <v>0</v>
      </c>
    </row>
    <row r="130" spans="1:2" x14ac:dyDescent="0.3">
      <c r="A130" s="1" t="s">
        <v>122</v>
      </c>
      <c r="B130" s="1">
        <v>0</v>
      </c>
    </row>
    <row r="131" spans="1:2" x14ac:dyDescent="0.3">
      <c r="A131" s="1" t="s">
        <v>123</v>
      </c>
      <c r="B131" s="1">
        <v>0</v>
      </c>
    </row>
    <row r="132" spans="1:2" x14ac:dyDescent="0.3">
      <c r="A132" s="1" t="s">
        <v>124</v>
      </c>
      <c r="B132" s="1">
        <v>0</v>
      </c>
    </row>
    <row r="133" spans="1:2" x14ac:dyDescent="0.3">
      <c r="A133" s="1" t="s">
        <v>125</v>
      </c>
      <c r="B133" s="1">
        <v>0</v>
      </c>
    </row>
    <row r="134" spans="1:2" x14ac:dyDescent="0.3">
      <c r="A134" s="1" t="s">
        <v>126</v>
      </c>
      <c r="B134" s="1">
        <v>0</v>
      </c>
    </row>
    <row r="135" spans="1:2" x14ac:dyDescent="0.3">
      <c r="A135" s="1" t="s">
        <v>158</v>
      </c>
      <c r="B135" s="1">
        <v>0</v>
      </c>
    </row>
    <row r="136" spans="1:2" x14ac:dyDescent="0.3">
      <c r="A136" s="1" t="s">
        <v>127</v>
      </c>
      <c r="B136" s="1">
        <v>0</v>
      </c>
    </row>
    <row r="137" spans="1:2" x14ac:dyDescent="0.3">
      <c r="A137" s="1" t="s">
        <v>128</v>
      </c>
      <c r="B137" s="1">
        <v>0</v>
      </c>
    </row>
    <row r="138" spans="1:2" x14ac:dyDescent="0.3">
      <c r="A138" s="1" t="s">
        <v>129</v>
      </c>
      <c r="B138" s="1">
        <v>0</v>
      </c>
    </row>
    <row r="139" spans="1:2" x14ac:dyDescent="0.3">
      <c r="A139" s="1" t="s">
        <v>130</v>
      </c>
      <c r="B139" s="1">
        <v>6089.7943055361129</v>
      </c>
    </row>
    <row r="140" spans="1:2" x14ac:dyDescent="0.3">
      <c r="A140" s="1" t="s">
        <v>131</v>
      </c>
      <c r="B140" s="1">
        <v>5097.1692701035108</v>
      </c>
    </row>
    <row r="141" spans="1:2" x14ac:dyDescent="0.3">
      <c r="A141" s="1" t="s">
        <v>132</v>
      </c>
      <c r="B141" s="1">
        <v>0</v>
      </c>
    </row>
    <row r="142" spans="1:2" x14ac:dyDescent="0.3">
      <c r="A142" s="1" t="s">
        <v>133</v>
      </c>
      <c r="B142" s="1">
        <v>0</v>
      </c>
    </row>
    <row r="143" spans="1:2" x14ac:dyDescent="0.3">
      <c r="A143" s="1" t="s">
        <v>134</v>
      </c>
      <c r="B143" s="1">
        <v>0</v>
      </c>
    </row>
    <row r="144" spans="1:2" x14ac:dyDescent="0.3">
      <c r="A144" s="1" t="s">
        <v>135</v>
      </c>
      <c r="B144" s="1">
        <v>0</v>
      </c>
    </row>
    <row r="145" spans="1:2" x14ac:dyDescent="0.3">
      <c r="A145" s="1" t="s">
        <v>136</v>
      </c>
      <c r="B145" s="1">
        <v>0</v>
      </c>
    </row>
    <row r="146" spans="1:2" x14ac:dyDescent="0.3">
      <c r="A146" s="1" t="s">
        <v>137</v>
      </c>
      <c r="B146" s="1">
        <v>0</v>
      </c>
    </row>
    <row r="147" spans="1:2" x14ac:dyDescent="0.3">
      <c r="A147" s="1" t="s">
        <v>159</v>
      </c>
      <c r="B147" s="1">
        <v>0</v>
      </c>
    </row>
    <row r="148" spans="1:2" x14ac:dyDescent="0.3">
      <c r="A148" s="1" t="s">
        <v>138</v>
      </c>
      <c r="B148" s="13">
        <v>0</v>
      </c>
    </row>
    <row r="149" spans="1:2" x14ac:dyDescent="0.3">
      <c r="A149" s="1" t="s">
        <v>139</v>
      </c>
      <c r="B149" s="13">
        <v>0</v>
      </c>
    </row>
    <row r="150" spans="1:2" x14ac:dyDescent="0.3">
      <c r="A150" s="1" t="s">
        <v>140</v>
      </c>
      <c r="B150" s="13">
        <v>1</v>
      </c>
    </row>
    <row r="151" spans="1:2" x14ac:dyDescent="0.3">
      <c r="A151" s="1" t="s">
        <v>141</v>
      </c>
      <c r="B151" s="13">
        <v>0</v>
      </c>
    </row>
    <row r="152" spans="1:2" x14ac:dyDescent="0.3">
      <c r="A152" s="1" t="s">
        <v>142</v>
      </c>
      <c r="B152" s="13">
        <v>1</v>
      </c>
    </row>
    <row r="153" spans="1:2" x14ac:dyDescent="0.3">
      <c r="A153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080B-A558-489D-BA75-B85EE1A240F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Boeing 19158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Fabio Albano</dc:creator>
  <cp:lastModifiedBy>Gaetano Fabio Albano</cp:lastModifiedBy>
  <dcterms:created xsi:type="dcterms:W3CDTF">2023-07-03T12:28:03Z</dcterms:created>
  <dcterms:modified xsi:type="dcterms:W3CDTF">2023-07-13T08:35:08Z</dcterms:modified>
</cp:coreProperties>
</file>