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MC-STUDIO-XPS\Excel 2013\disk\data\Excel1\Tutorial\"/>
    </mc:Choice>
  </mc:AlternateContent>
  <bookViews>
    <workbookView xWindow="0" yWindow="0" windowWidth="20490" windowHeight="7755"/>
  </bookViews>
  <sheets>
    <sheet name="Documentation" sheetId="4" r:id="rId1"/>
    <sheet name="Income Statement" sheetId="2" r:id="rId2"/>
    <sheet name="Expenses" sheetId="5" r:id="rId3"/>
    <sheet name="Balance Sheet" sheetId="1" r:id="rId4"/>
    <sheet name="Cash Flow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  <c r="C17" i="3"/>
  <c r="C34" i="2"/>
  <c r="C14" i="2"/>
  <c r="C18" i="2" s="1"/>
  <c r="C8" i="2"/>
  <c r="C20" i="2" l="1"/>
  <c r="C23" i="2" s="1"/>
  <c r="C36" i="2" s="1"/>
  <c r="C19" i="1"/>
  <c r="C12" i="1"/>
  <c r="D9" i="1" s="1"/>
  <c r="C6" i="3" l="1"/>
  <c r="C12" i="3" s="1"/>
  <c r="C25" i="3" s="1"/>
  <c r="C28" i="3" s="1"/>
  <c r="C21" i="1"/>
  <c r="C22" i="1" s="1"/>
  <c r="D22" i="1" s="1"/>
  <c r="D10" i="1"/>
  <c r="D8" i="1"/>
  <c r="D15" i="1"/>
  <c r="D19" i="1"/>
  <c r="D18" i="1"/>
  <c r="D17" i="1"/>
  <c r="D16" i="1"/>
  <c r="D7" i="1"/>
  <c r="D11" i="1"/>
  <c r="D21" i="1" l="1"/>
  <c r="D12" i="1"/>
</calcChain>
</file>

<file path=xl/sharedStrings.xml><?xml version="1.0" encoding="utf-8"?>
<sst xmlns="http://schemas.openxmlformats.org/spreadsheetml/2006/main" count="80" uniqueCount="75">
  <si>
    <t>Balance Sheet</t>
  </si>
  <si>
    <t>Cash</t>
  </si>
  <si>
    <t>Inventory</t>
  </si>
  <si>
    <t>Total Liabilities and Equity</t>
  </si>
  <si>
    <t>Assets</t>
  </si>
  <si>
    <t>Other</t>
  </si>
  <si>
    <t>Current</t>
  </si>
  <si>
    <t>Amounts</t>
  </si>
  <si>
    <t>% of Total</t>
  </si>
  <si>
    <t>Total  Assets</t>
  </si>
  <si>
    <t>Liabilities</t>
  </si>
  <si>
    <t>Business Loans</t>
  </si>
  <si>
    <t>Other Debts</t>
  </si>
  <si>
    <t>Total Liabilities</t>
  </si>
  <si>
    <t>Net Worth</t>
  </si>
  <si>
    <t>Accounts Receivable</t>
  </si>
  <si>
    <t>Fixed Assets</t>
  </si>
  <si>
    <t>Accounts Payable</t>
  </si>
  <si>
    <t>Capital Investments</t>
  </si>
  <si>
    <t>Income Statement</t>
  </si>
  <si>
    <t>Income</t>
  </si>
  <si>
    <t>Gross Sales</t>
  </si>
  <si>
    <t>Less returns and allowances</t>
  </si>
  <si>
    <t>Net Sales</t>
  </si>
  <si>
    <t>Cost of Goods</t>
  </si>
  <si>
    <t>Inventory, January 1</t>
  </si>
  <si>
    <t>Purchases</t>
  </si>
  <si>
    <t>Delivery Charges</t>
  </si>
  <si>
    <t>Total Merchandise Handled</t>
  </si>
  <si>
    <t>Less Inventory, December 31</t>
  </si>
  <si>
    <t>Cost of Goods Sold</t>
  </si>
  <si>
    <t>Gross Profit</t>
  </si>
  <si>
    <t>Interest Income</t>
  </si>
  <si>
    <t>Total Income</t>
  </si>
  <si>
    <t>Expenses</t>
  </si>
  <si>
    <t>Utilities</t>
  </si>
  <si>
    <t>Rent</t>
  </si>
  <si>
    <t>Office Supplies</t>
  </si>
  <si>
    <t>Insurance</t>
  </si>
  <si>
    <t>Advertising</t>
  </si>
  <si>
    <t>Website</t>
  </si>
  <si>
    <t>Taxes &amp; Licenses</t>
  </si>
  <si>
    <t>Total Expenses</t>
  </si>
  <si>
    <t>Net Income</t>
  </si>
  <si>
    <t>Salaries and Benefits</t>
  </si>
  <si>
    <t>Cash Flow Statement</t>
  </si>
  <si>
    <t>Operating Cash Flow</t>
  </si>
  <si>
    <t>Net Income After Tax</t>
  </si>
  <si>
    <t>Depreciation</t>
  </si>
  <si>
    <t>Increase in Accounts Receivable</t>
  </si>
  <si>
    <t>Increase in Inventory</t>
  </si>
  <si>
    <t>Decrease in Accounts Payable</t>
  </si>
  <si>
    <t>Increase in Accrued Expenses</t>
  </si>
  <si>
    <t>Total Operating Cash Flow</t>
  </si>
  <si>
    <t>Investing Cash Flow</t>
  </si>
  <si>
    <t>Purchase of Equipment</t>
  </si>
  <si>
    <t>Decrease in Notes Receivable</t>
  </si>
  <si>
    <t>Total Investing Cash Flow</t>
  </si>
  <si>
    <t>Financing Cash Flow</t>
  </si>
  <si>
    <t>Increase in Long Term Notes Payable</t>
  </si>
  <si>
    <t>Increase in Term Loan</t>
  </si>
  <si>
    <t>Conversion of Notes to Shareholders</t>
  </si>
  <si>
    <t>Total Financing Cash Flow</t>
  </si>
  <si>
    <t>Total Cash Flow</t>
  </si>
  <si>
    <t>Cash at beginning of the year</t>
  </si>
  <si>
    <t>Cash at the end of the year</t>
  </si>
  <si>
    <t>Financial Statements</t>
  </si>
  <si>
    <t>Sally Hughes</t>
  </si>
  <si>
    <t>Purpose</t>
  </si>
  <si>
    <t>Prepared By</t>
  </si>
  <si>
    <t>To provide financial information about the current state</t>
  </si>
  <si>
    <t>Sparrow &amp; Pond</t>
  </si>
  <si>
    <t>January 1, 2015 to December 31, 2015</t>
  </si>
  <si>
    <t>End of Year: 2015</t>
  </si>
  <si>
    <r>
      <t xml:space="preserve">of the </t>
    </r>
    <r>
      <rPr>
        <i/>
        <sz val="14"/>
        <color theme="1"/>
        <rFont val="Calibri"/>
        <family val="2"/>
        <scheme val="minor"/>
      </rPr>
      <t>Sparrow &amp; Pond</t>
    </r>
    <r>
      <rPr>
        <sz val="14"/>
        <color theme="1"/>
        <rFont val="Calibri"/>
        <family val="2"/>
        <scheme val="minor"/>
      </rPr>
      <t xml:space="preserve"> bookstore.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</si>
</sst>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d\,\ yyyy"/>
    <numFmt numFmtId="165" formatCode="_(&quot;$&quot;* #,##0_);_(&quot;$&quot;* \(#,##0\);_(&quot;$&quot;* &quot;-&quot;??_);_(@_)"/>
    <numFmt numFmtId="166" formatCode="_(* #,##0_);_(* \(#,##0\);_(* &quot;-&quot;??_);_(@_)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9" tint="-0.249977111117893"/>
      <name val="Calibri Light"/>
      <family val="2"/>
      <scheme val="major"/>
    </font>
    <font>
      <sz val="36"/>
      <color theme="9" tint="-0.249977111117893"/>
      <name val="Calibri Light"/>
      <family val="2"/>
      <scheme val="maj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indent="2"/>
    </xf>
    <xf numFmtId="165" fontId="0" fillId="0" borderId="0" xfId="2" applyNumberFormat="1" applyFont="1"/>
    <xf numFmtId="166" fontId="0" fillId="0" borderId="0" xfId="1" applyNumberFormat="1" applyFont="1"/>
    <xf numFmtId="165" fontId="0" fillId="0" borderId="2" xfId="0" applyNumberFormat="1" applyBorder="1"/>
    <xf numFmtId="167" fontId="0" fillId="0" borderId="0" xfId="3" applyNumberFormat="1" applyFont="1"/>
    <xf numFmtId="167" fontId="0" fillId="0" borderId="2" xfId="3" applyNumberFormat="1" applyFont="1" applyBorder="1"/>
    <xf numFmtId="0" fontId="0" fillId="0" borderId="0" xfId="0" applyAlignment="1">
      <alignment horizontal="left"/>
    </xf>
    <xf numFmtId="0" fontId="3" fillId="0" borderId="0" xfId="0" applyFont="1"/>
    <xf numFmtId="165" fontId="0" fillId="0" borderId="1" xfId="0" applyNumberFormat="1" applyBorder="1"/>
    <xf numFmtId="167" fontId="0" fillId="0" borderId="1" xfId="3" applyNumberFormat="1" applyFont="1" applyFill="1" applyBorder="1"/>
    <xf numFmtId="0" fontId="2" fillId="0" borderId="0" xfId="4" applyAlignment="1"/>
    <xf numFmtId="0" fontId="4" fillId="0" borderId="0" xfId="0" applyFont="1" applyAlignment="1"/>
    <xf numFmtId="164" fontId="3" fillId="0" borderId="0" xfId="0" applyNumberFormat="1" applyFont="1" applyAlignment="1"/>
    <xf numFmtId="0" fontId="4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0" fillId="0" borderId="1" xfId="0" applyNumberFormat="1" applyBorder="1"/>
    <xf numFmtId="166" fontId="0" fillId="0" borderId="2" xfId="0" applyNumberFormat="1" applyBorder="1"/>
    <xf numFmtId="0" fontId="5" fillId="0" borderId="0" xfId="4" applyFont="1" applyAlignment="1">
      <alignment horizontal="left"/>
    </xf>
    <xf numFmtId="165" fontId="0" fillId="0" borderId="2" xfId="2" applyNumberFormat="1" applyFont="1" applyBorder="1"/>
    <xf numFmtId="0" fontId="7" fillId="2" borderId="4" xfId="0" applyFont="1" applyFill="1" applyBorder="1" applyAlignment="1">
      <alignment horizontal="center"/>
    </xf>
    <xf numFmtId="0" fontId="6" fillId="0" borderId="0" xfId="4" applyFont="1" applyFill="1" applyAlignment="1">
      <alignment horizontal="left"/>
    </xf>
    <xf numFmtId="0" fontId="0" fillId="0" borderId="0" xfId="0" applyFill="1"/>
    <xf numFmtId="0" fontId="4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7" fillId="0" borderId="0" xfId="0" applyFont="1" applyFill="1"/>
    <xf numFmtId="0" fontId="3" fillId="0" borderId="3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Sparrow</a:t>
            </a:r>
            <a:r>
              <a:rPr lang="en-US" baseline="0"/>
              <a:t> &amp; Pond Expenses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'Income Statement'!$B$26:$B$33</c:f>
              <c:strCache>
                <c:ptCount val="8"/>
                <c:pt idx="0">
                  <c:v>Salaries and Benefits</c:v>
                </c:pt>
                <c:pt idx="1">
                  <c:v>Utilities</c:v>
                </c:pt>
                <c:pt idx="2">
                  <c:v>Rent</c:v>
                </c:pt>
                <c:pt idx="3">
                  <c:v>Office Supplies</c:v>
                </c:pt>
                <c:pt idx="4">
                  <c:v>Insurance</c:v>
                </c:pt>
                <c:pt idx="5">
                  <c:v>Advertising</c:v>
                </c:pt>
                <c:pt idx="6">
                  <c:v>Website</c:v>
                </c:pt>
                <c:pt idx="7">
                  <c:v>Taxes &amp; Licenses</c:v>
                </c:pt>
              </c:strCache>
            </c:strRef>
          </c:cat>
          <c:val>
            <c:numRef>
              <c:f>'Income Statement'!$C$26:$C$33</c:f>
              <c:numCache>
                <c:formatCode>_(* #,##0_);_(* \(#,##0\);_(* "-"??_);_(@_)</c:formatCode>
                <c:ptCount val="8"/>
                <c:pt idx="0">
                  <c:v>102500</c:v>
                </c:pt>
                <c:pt idx="1">
                  <c:v>11000</c:v>
                </c:pt>
                <c:pt idx="2">
                  <c:v>13800</c:v>
                </c:pt>
                <c:pt idx="3">
                  <c:v>7500</c:v>
                </c:pt>
                <c:pt idx="4">
                  <c:v>4500</c:v>
                </c:pt>
                <c:pt idx="5">
                  <c:v>7500</c:v>
                </c:pt>
                <c:pt idx="6">
                  <c:v>3500</c:v>
                </c:pt>
                <c:pt idx="7">
                  <c:v>10500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Current Assets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31536650702166E-2"/>
          <c:y val="0.27361726980816614"/>
          <c:w val="0.41221527721405959"/>
          <c:h val="0.636448178794251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'Balance Sheet'!$B$7:$B$11</c:f>
              <c:strCache>
                <c:ptCount val="5"/>
                <c:pt idx="0">
                  <c:v>Cash</c:v>
                </c:pt>
                <c:pt idx="1">
                  <c:v>Accounts Receivable</c:v>
                </c:pt>
                <c:pt idx="2">
                  <c:v>Inventory</c:v>
                </c:pt>
                <c:pt idx="3">
                  <c:v>Fixed Assets</c:v>
                </c:pt>
                <c:pt idx="4">
                  <c:v>Other</c:v>
                </c:pt>
              </c:strCache>
            </c:strRef>
          </c:cat>
          <c:val>
            <c:numRef>
              <c:f>'Balance Sheet'!$C$7:$C$11</c:f>
              <c:numCache>
                <c:formatCode>_(* #,##0_);_(* \(#,##0\);_(* "-"??_);_(@_)</c:formatCode>
                <c:ptCount val="5"/>
                <c:pt idx="0" formatCode="_(&quot;$&quot;* #,##0_);_(&quot;$&quot;* \(#,##0\);_(&quot;$&quot;* &quot;-&quot;??_);_(@_)">
                  <c:v>15500</c:v>
                </c:pt>
                <c:pt idx="1">
                  <c:v>5500</c:v>
                </c:pt>
                <c:pt idx="2">
                  <c:v>136500</c:v>
                </c:pt>
                <c:pt idx="3">
                  <c:v>25500</c:v>
                </c:pt>
                <c:pt idx="4">
                  <c:v>20500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248689016965669"/>
          <c:y val="0.26064285517334729"/>
          <c:w val="0.41935611656790323"/>
          <c:h val="0.6820551512887935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Current Liabilities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31536650702166E-2"/>
          <c:y val="0.27361726980816614"/>
          <c:w val="0.41221527721405959"/>
          <c:h val="0.636448178794251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'Balance Sheet'!$B$15:$B$18</c:f>
              <c:strCache>
                <c:ptCount val="4"/>
                <c:pt idx="0">
                  <c:v>Accounts Payable</c:v>
                </c:pt>
                <c:pt idx="1">
                  <c:v>Business Loans</c:v>
                </c:pt>
                <c:pt idx="2">
                  <c:v>Capital Investments</c:v>
                </c:pt>
                <c:pt idx="3">
                  <c:v>Other Debts</c:v>
                </c:pt>
              </c:strCache>
            </c:strRef>
          </c:cat>
          <c:val>
            <c:numRef>
              <c:f>'Balance Sheet'!$C$15:$C$18</c:f>
              <c:numCache>
                <c:formatCode>_(* #,##0_);_(* \(#,##0\);_(* "-"??_);_(@_)</c:formatCode>
                <c:ptCount val="4"/>
                <c:pt idx="0" formatCode="_(&quot;$&quot;* #,##0_);_(&quot;$&quot;* \(#,##0\);_(&quot;$&quot;* &quot;-&quot;??_);_(@_)">
                  <c:v>12500</c:v>
                </c:pt>
                <c:pt idx="1">
                  <c:v>86500</c:v>
                </c:pt>
                <c:pt idx="2">
                  <c:v>32000</c:v>
                </c:pt>
                <c:pt idx="3">
                  <c:v>18000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248689016965669"/>
          <c:y val="0.26064285517334729"/>
          <c:w val="0.41935611656790323"/>
          <c:h val="0.6820551512887935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2</xdr:rowOff>
    </xdr:from>
    <xdr:to>
      <xdr:col>7</xdr:col>
      <xdr:colOff>849312</xdr:colOff>
      <xdr:row>11</xdr:row>
      <xdr:rowOff>190501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7936</xdr:colOff>
      <xdr:row>13</xdr:row>
      <xdr:rowOff>15878</xdr:rowOff>
    </xdr:from>
    <xdr:to>
      <xdr:col>7</xdr:col>
      <xdr:colOff>857249</xdr:colOff>
      <xdr:row>20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tabSelected="1" zoomScale="120" zoomScaleNormal="120" workbookViewId="0"/>
  </sheetViews>
  <sheetFormatPr defaultColWidth="9.140625" defaultRowHeight="15" x14ac:dyDescent="0.25"/>
  <cols>
    <col min="1" max="1" width="2.42578125" style="25" customWidth="1"/>
    <col min="2" max="2" width="25.28515625" style="25" customWidth="1"/>
    <col min="3" max="3" width="16.5703125" style="25" customWidth="1"/>
    <col min="4" max="16384" width="9.140625" style="25"/>
  </cols>
  <sheetData>
    <row r="1" spans="2:3" ht="46.5" x14ac:dyDescent="0.7">
      <c r="B1" s="24" t="s">
        <v>71</v>
      </c>
    </row>
    <row r="2" spans="2:3" ht="18.75" x14ac:dyDescent="0.3">
      <c r="B2" s="26" t="s">
        <v>66</v>
      </c>
    </row>
    <row r="3" spans="2:3" ht="15.75" x14ac:dyDescent="0.25">
      <c r="B3" s="27">
        <v>42460</v>
      </c>
    </row>
    <row r="5" spans="2:3" ht="18.75" x14ac:dyDescent="0.3">
      <c r="B5" s="28" t="s">
        <v>69</v>
      </c>
      <c r="C5" s="23" t="s">
        <v>67</v>
      </c>
    </row>
    <row r="6" spans="2:3" ht="18.75" x14ac:dyDescent="0.3">
      <c r="B6" s="28" t="s">
        <v>68</v>
      </c>
      <c r="C6" s="28" t="s">
        <v>70</v>
      </c>
    </row>
    <row r="7" spans="2:3" ht="18.75" x14ac:dyDescent="0.3">
      <c r="C7" s="28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7"/>
  <sheetViews>
    <sheetView zoomScale="120" zoomScaleNormal="120" workbookViewId="0"/>
  </sheetViews>
  <sheetFormatPr defaultRowHeight="15" x14ac:dyDescent="0.25"/>
  <cols>
    <col min="1" max="1" width="2.42578125" customWidth="1"/>
    <col min="2" max="2" width="33.28515625" customWidth="1"/>
    <col min="3" max="3" width="13.7109375" customWidth="1"/>
  </cols>
  <sheetData>
    <row r="1" spans="2:7" ht="28.5" x14ac:dyDescent="0.45">
      <c r="B1" s="21" t="s">
        <v>71</v>
      </c>
      <c r="D1" s="12"/>
      <c r="E1" s="12"/>
      <c r="F1" s="12"/>
      <c r="G1" s="12"/>
    </row>
    <row r="2" spans="2:7" ht="18.75" x14ac:dyDescent="0.3">
      <c r="B2" s="15" t="s">
        <v>19</v>
      </c>
      <c r="D2" s="13"/>
      <c r="E2" s="13"/>
      <c r="F2" s="13"/>
      <c r="G2" s="13"/>
    </row>
    <row r="3" spans="2:7" ht="15.75" x14ac:dyDescent="0.25">
      <c r="B3" s="16" t="s">
        <v>72</v>
      </c>
      <c r="D3" s="14"/>
      <c r="E3" s="14"/>
      <c r="F3" s="14"/>
      <c r="G3" s="14"/>
    </row>
    <row r="4" spans="2:7" x14ac:dyDescent="0.25">
      <c r="B4" s="1"/>
    </row>
    <row r="5" spans="2:7" ht="15.75" x14ac:dyDescent="0.25">
      <c r="B5" s="9" t="s">
        <v>20</v>
      </c>
    </row>
    <row r="6" spans="2:7" x14ac:dyDescent="0.25">
      <c r="B6" t="s">
        <v>21</v>
      </c>
      <c r="C6" s="3">
        <v>258500</v>
      </c>
    </row>
    <row r="7" spans="2:7" x14ac:dyDescent="0.25">
      <c r="B7" s="2" t="s">
        <v>22</v>
      </c>
      <c r="C7" s="4">
        <v>24500</v>
      </c>
    </row>
    <row r="8" spans="2:7" x14ac:dyDescent="0.25">
      <c r="B8" s="2" t="s">
        <v>23</v>
      </c>
      <c r="C8" s="19">
        <f>C6-C7</f>
        <v>234000</v>
      </c>
    </row>
    <row r="10" spans="2:7" x14ac:dyDescent="0.25">
      <c r="B10" t="s">
        <v>24</v>
      </c>
    </row>
    <row r="11" spans="2:7" x14ac:dyDescent="0.25">
      <c r="B11" s="2" t="s">
        <v>25</v>
      </c>
      <c r="C11" s="4">
        <v>121000</v>
      </c>
    </row>
    <row r="12" spans="2:7" x14ac:dyDescent="0.25">
      <c r="B12" s="2" t="s">
        <v>26</v>
      </c>
      <c r="C12" s="4">
        <v>72000</v>
      </c>
    </row>
    <row r="13" spans="2:7" x14ac:dyDescent="0.25">
      <c r="B13" s="2" t="s">
        <v>27</v>
      </c>
      <c r="C13" s="4">
        <v>12000</v>
      </c>
    </row>
    <row r="14" spans="2:7" x14ac:dyDescent="0.25">
      <c r="B14" s="2" t="s">
        <v>28</v>
      </c>
      <c r="C14" s="19">
        <f>SUM(C11:C13)</f>
        <v>205000</v>
      </c>
    </row>
    <row r="16" spans="2:7" x14ac:dyDescent="0.25">
      <c r="B16" s="2" t="s">
        <v>29</v>
      </c>
      <c r="C16" s="4">
        <v>133500</v>
      </c>
    </row>
    <row r="18" spans="2:3" x14ac:dyDescent="0.25">
      <c r="B18" s="2" t="s">
        <v>30</v>
      </c>
      <c r="C18" s="19">
        <f>C14-C16</f>
        <v>71500</v>
      </c>
    </row>
    <row r="19" spans="2:3" x14ac:dyDescent="0.25">
      <c r="B19" s="2"/>
      <c r="C19" s="19"/>
    </row>
    <row r="20" spans="2:3" x14ac:dyDescent="0.25">
      <c r="B20" t="s">
        <v>31</v>
      </c>
      <c r="C20" s="19">
        <f>C8-C18</f>
        <v>162500</v>
      </c>
    </row>
    <row r="22" spans="2:3" x14ac:dyDescent="0.25">
      <c r="B22" s="8" t="s">
        <v>32</v>
      </c>
      <c r="C22" s="4">
        <v>2900</v>
      </c>
    </row>
    <row r="23" spans="2:3" ht="16.5" thickBot="1" x14ac:dyDescent="0.3">
      <c r="B23" s="9" t="s">
        <v>33</v>
      </c>
      <c r="C23" s="20">
        <f>C20+C22</f>
        <v>165400</v>
      </c>
    </row>
    <row r="24" spans="2:3" ht="15.75" thickTop="1" x14ac:dyDescent="0.25"/>
    <row r="25" spans="2:3" ht="15.75" x14ac:dyDescent="0.25">
      <c r="B25" s="9" t="s">
        <v>34</v>
      </c>
    </row>
    <row r="26" spans="2:3" x14ac:dyDescent="0.25">
      <c r="B26" s="2" t="s">
        <v>44</v>
      </c>
      <c r="C26" s="4">
        <v>102500</v>
      </c>
    </row>
    <row r="27" spans="2:3" x14ac:dyDescent="0.25">
      <c r="B27" s="2" t="s">
        <v>35</v>
      </c>
      <c r="C27" s="4">
        <v>11000</v>
      </c>
    </row>
    <row r="28" spans="2:3" x14ac:dyDescent="0.25">
      <c r="B28" s="2" t="s">
        <v>36</v>
      </c>
      <c r="C28" s="4">
        <v>13800</v>
      </c>
    </row>
    <row r="29" spans="2:3" x14ac:dyDescent="0.25">
      <c r="B29" s="2" t="s">
        <v>37</v>
      </c>
      <c r="C29" s="4">
        <v>7500</v>
      </c>
    </row>
    <row r="30" spans="2:3" x14ac:dyDescent="0.25">
      <c r="B30" s="2" t="s">
        <v>38</v>
      </c>
      <c r="C30" s="4">
        <v>4500</v>
      </c>
    </row>
    <row r="31" spans="2:3" x14ac:dyDescent="0.25">
      <c r="B31" s="2" t="s">
        <v>39</v>
      </c>
      <c r="C31" s="4">
        <v>7500</v>
      </c>
    </row>
    <row r="32" spans="2:3" x14ac:dyDescent="0.25">
      <c r="B32" s="2" t="s">
        <v>40</v>
      </c>
      <c r="C32" s="4">
        <v>3500</v>
      </c>
    </row>
    <row r="33" spans="2:3" x14ac:dyDescent="0.25">
      <c r="B33" s="2" t="s">
        <v>41</v>
      </c>
      <c r="C33" s="4">
        <v>10500</v>
      </c>
    </row>
    <row r="34" spans="2:3" ht="15.75" thickBot="1" x14ac:dyDescent="0.3">
      <c r="B34" s="2" t="s">
        <v>42</v>
      </c>
      <c r="C34" s="20">
        <f>SUM(C26:C33)</f>
        <v>160800</v>
      </c>
    </row>
    <row r="35" spans="2:3" ht="15.75" thickTop="1" x14ac:dyDescent="0.25"/>
    <row r="36" spans="2:3" ht="16.5" thickBot="1" x14ac:dyDescent="0.3">
      <c r="B36" s="9" t="s">
        <v>43</v>
      </c>
      <c r="C36" s="22">
        <f>C23-C34</f>
        <v>4600</v>
      </c>
    </row>
    <row r="37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zoomScale="120" zoomScaleNormal="120" workbookViewId="0"/>
  </sheetViews>
  <sheetFormatPr defaultRowHeight="15" x14ac:dyDescent="0.25"/>
  <cols>
    <col min="1" max="1" width="2.42578125" customWidth="1"/>
    <col min="2" max="2" width="24.85546875" customWidth="1"/>
    <col min="3" max="4" width="12.7109375" customWidth="1"/>
    <col min="5" max="5" width="3" customWidth="1"/>
    <col min="8" max="8" width="12.85546875" customWidth="1"/>
  </cols>
  <sheetData>
    <row r="1" spans="2:5" ht="28.5" x14ac:dyDescent="0.45">
      <c r="B1" s="21" t="s">
        <v>71</v>
      </c>
      <c r="D1" s="12"/>
      <c r="E1" s="12"/>
    </row>
    <row r="2" spans="2:5" ht="18.75" x14ac:dyDescent="0.3">
      <c r="B2" s="15" t="s">
        <v>0</v>
      </c>
      <c r="D2" s="13"/>
      <c r="E2" s="13"/>
    </row>
    <row r="3" spans="2:5" ht="15.75" x14ac:dyDescent="0.25">
      <c r="B3" s="16">
        <v>42460</v>
      </c>
      <c r="D3" s="14"/>
      <c r="E3" s="14"/>
    </row>
    <row r="4" spans="2:5" x14ac:dyDescent="0.25">
      <c r="B4" s="1"/>
    </row>
    <row r="5" spans="2:5" ht="15.75" x14ac:dyDescent="0.25">
      <c r="C5" s="29" t="s">
        <v>6</v>
      </c>
      <c r="D5" s="29"/>
    </row>
    <row r="6" spans="2:5" ht="15.75" x14ac:dyDescent="0.25">
      <c r="B6" s="9" t="s">
        <v>4</v>
      </c>
      <c r="C6" s="17" t="s">
        <v>7</v>
      </c>
      <c r="D6" s="17" t="s">
        <v>8</v>
      </c>
    </row>
    <row r="7" spans="2:5" x14ac:dyDescent="0.25">
      <c r="B7" s="2" t="s">
        <v>1</v>
      </c>
      <c r="C7" s="3">
        <v>15500</v>
      </c>
      <c r="D7" s="6">
        <f>C7/$C$12</f>
        <v>7.6167076167076173E-2</v>
      </c>
    </row>
    <row r="8" spans="2:5" x14ac:dyDescent="0.25">
      <c r="B8" s="2" t="s">
        <v>15</v>
      </c>
      <c r="C8" s="4">
        <v>5500</v>
      </c>
      <c r="D8" s="6">
        <f>C8/$C$12</f>
        <v>2.7027027027027029E-2</v>
      </c>
    </row>
    <row r="9" spans="2:5" x14ac:dyDescent="0.25">
      <c r="B9" s="2" t="s">
        <v>2</v>
      </c>
      <c r="C9" s="4">
        <v>136500</v>
      </c>
      <c r="D9" s="6">
        <f t="shared" ref="D9:D11" si="0">C9/$C$12</f>
        <v>0.67076167076167081</v>
      </c>
    </row>
    <row r="10" spans="2:5" x14ac:dyDescent="0.25">
      <c r="B10" s="2" t="s">
        <v>16</v>
      </c>
      <c r="C10" s="4">
        <v>25500</v>
      </c>
      <c r="D10" s="6">
        <f t="shared" si="0"/>
        <v>0.12530712530712532</v>
      </c>
    </row>
    <row r="11" spans="2:5" x14ac:dyDescent="0.25">
      <c r="B11" s="2" t="s">
        <v>5</v>
      </c>
      <c r="C11" s="4">
        <v>20500</v>
      </c>
      <c r="D11" s="6">
        <f t="shared" si="0"/>
        <v>0.10073710073710074</v>
      </c>
    </row>
    <row r="12" spans="2:5" ht="15.75" thickBot="1" x14ac:dyDescent="0.3">
      <c r="B12" t="s">
        <v>9</v>
      </c>
      <c r="C12" s="5">
        <f>SUM(C7:C11)</f>
        <v>203500</v>
      </c>
      <c r="D12" s="7">
        <f>SUM(D7:D11)</f>
        <v>1</v>
      </c>
    </row>
    <row r="13" spans="2:5" ht="15.75" thickTop="1" x14ac:dyDescent="0.25"/>
    <row r="14" spans="2:5" ht="15.75" x14ac:dyDescent="0.25">
      <c r="B14" s="9" t="s">
        <v>10</v>
      </c>
      <c r="C14" s="18" t="s">
        <v>7</v>
      </c>
      <c r="D14" s="18" t="s">
        <v>8</v>
      </c>
    </row>
    <row r="15" spans="2:5" x14ac:dyDescent="0.25">
      <c r="B15" s="2" t="s">
        <v>17</v>
      </c>
      <c r="C15" s="3">
        <v>12500</v>
      </c>
      <c r="D15" s="6">
        <f>C15/$C$19</f>
        <v>8.3892617449664433E-2</v>
      </c>
    </row>
    <row r="16" spans="2:5" x14ac:dyDescent="0.25">
      <c r="B16" s="2" t="s">
        <v>11</v>
      </c>
      <c r="C16" s="4">
        <v>86500</v>
      </c>
      <c r="D16" s="6">
        <f>C16/$C$19</f>
        <v>0.58053691275167785</v>
      </c>
    </row>
    <row r="17" spans="2:4" x14ac:dyDescent="0.25">
      <c r="B17" s="2" t="s">
        <v>18</v>
      </c>
      <c r="C17" s="4">
        <v>32000</v>
      </c>
      <c r="D17" s="6">
        <f>C17/$C$19</f>
        <v>0.21476510067114093</v>
      </c>
    </row>
    <row r="18" spans="2:4" x14ac:dyDescent="0.25">
      <c r="B18" s="2" t="s">
        <v>12</v>
      </c>
      <c r="C18" s="4">
        <v>18000</v>
      </c>
      <c r="D18" s="6">
        <f>C18/$C$19</f>
        <v>0.12080536912751678</v>
      </c>
    </row>
    <row r="19" spans="2:4" ht="15.75" thickBot="1" x14ac:dyDescent="0.3">
      <c r="B19" t="s">
        <v>13</v>
      </c>
      <c r="C19" s="5">
        <f>SUM(C15:C18)</f>
        <v>149000</v>
      </c>
      <c r="D19" s="7">
        <f>C19/$C$19</f>
        <v>1</v>
      </c>
    </row>
    <row r="20" spans="2:4" ht="15.75" thickTop="1" x14ac:dyDescent="0.25"/>
    <row r="21" spans="2:4" ht="15.75" x14ac:dyDescent="0.25">
      <c r="B21" s="9" t="s">
        <v>14</v>
      </c>
      <c r="C21" s="10">
        <f>C12-C19</f>
        <v>54500</v>
      </c>
      <c r="D21" s="11">
        <f>C21/C22</f>
        <v>0.26781326781326781</v>
      </c>
    </row>
    <row r="22" spans="2:4" x14ac:dyDescent="0.25">
      <c r="B22" s="8" t="s">
        <v>3</v>
      </c>
      <c r="C22" s="10">
        <f>C19+C21</f>
        <v>203500</v>
      </c>
      <c r="D22" s="11">
        <f>C22/C12</f>
        <v>1</v>
      </c>
    </row>
  </sheetData>
  <mergeCells count="1">
    <mergeCell ref="C5:D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zoomScale="120" zoomScaleNormal="120" workbookViewId="0"/>
  </sheetViews>
  <sheetFormatPr defaultRowHeight="15" x14ac:dyDescent="0.25"/>
  <cols>
    <col min="1" max="1" width="2.42578125" customWidth="1"/>
    <col min="2" max="2" width="38.5703125" customWidth="1"/>
    <col min="3" max="3" width="12.5703125" customWidth="1"/>
  </cols>
  <sheetData>
    <row r="1" spans="2:7" ht="28.5" x14ac:dyDescent="0.45">
      <c r="B1" s="21" t="s">
        <v>71</v>
      </c>
      <c r="D1" s="12"/>
      <c r="E1" s="12"/>
      <c r="F1" s="12"/>
      <c r="G1" s="12"/>
    </row>
    <row r="2" spans="2:7" ht="18.75" x14ac:dyDescent="0.3">
      <c r="B2" s="15" t="s">
        <v>45</v>
      </c>
      <c r="D2" s="13"/>
      <c r="E2" s="13"/>
      <c r="F2" s="13"/>
      <c r="G2" s="13"/>
    </row>
    <row r="3" spans="2:7" ht="15.75" x14ac:dyDescent="0.25">
      <c r="B3" s="16" t="s">
        <v>73</v>
      </c>
      <c r="D3" s="14"/>
      <c r="E3" s="14"/>
      <c r="F3" s="14"/>
      <c r="G3" s="14"/>
    </row>
    <row r="4" spans="2:7" x14ac:dyDescent="0.25">
      <c r="B4" s="1"/>
    </row>
    <row r="5" spans="2:7" ht="15.75" x14ac:dyDescent="0.25">
      <c r="B5" s="9" t="s">
        <v>46</v>
      </c>
    </row>
    <row r="6" spans="2:7" x14ac:dyDescent="0.25">
      <c r="B6" s="2" t="s">
        <v>47</v>
      </c>
      <c r="C6" s="3">
        <f>'Income Statement'!C36</f>
        <v>4600</v>
      </c>
    </row>
    <row r="7" spans="2:7" x14ac:dyDescent="0.25">
      <c r="B7" s="2" t="s">
        <v>48</v>
      </c>
      <c r="C7" s="4">
        <v>2700</v>
      </c>
    </row>
    <row r="8" spans="2:7" x14ac:dyDescent="0.25">
      <c r="B8" s="2" t="s">
        <v>49</v>
      </c>
      <c r="C8" s="4">
        <v>-8500</v>
      </c>
    </row>
    <row r="9" spans="2:7" x14ac:dyDescent="0.25">
      <c r="B9" s="2" t="s">
        <v>50</v>
      </c>
      <c r="C9" s="4">
        <v>-12500</v>
      </c>
    </row>
    <row r="10" spans="2:7" x14ac:dyDescent="0.25">
      <c r="B10" s="2" t="s">
        <v>51</v>
      </c>
      <c r="C10" s="4">
        <v>-4500</v>
      </c>
    </row>
    <row r="11" spans="2:7" x14ac:dyDescent="0.25">
      <c r="B11" s="2" t="s">
        <v>52</v>
      </c>
      <c r="C11" s="4">
        <v>5200</v>
      </c>
    </row>
    <row r="12" spans="2:7" x14ac:dyDescent="0.25">
      <c r="B12" t="s">
        <v>53</v>
      </c>
      <c r="C12" s="19">
        <f>SUM(C6:C11)</f>
        <v>-13000</v>
      </c>
    </row>
    <row r="14" spans="2:7" ht="15.75" x14ac:dyDescent="0.25">
      <c r="B14" s="9" t="s">
        <v>54</v>
      </c>
    </row>
    <row r="15" spans="2:7" x14ac:dyDescent="0.25">
      <c r="B15" s="2" t="s">
        <v>55</v>
      </c>
      <c r="C15" s="3">
        <v>-22500</v>
      </c>
    </row>
    <row r="16" spans="2:7" x14ac:dyDescent="0.25">
      <c r="B16" s="2" t="s">
        <v>56</v>
      </c>
      <c r="C16" s="4">
        <v>500</v>
      </c>
    </row>
    <row r="17" spans="2:3" x14ac:dyDescent="0.25">
      <c r="B17" t="s">
        <v>57</v>
      </c>
      <c r="C17" s="19">
        <f>SUM(C15:C16)</f>
        <v>-22000</v>
      </c>
    </row>
    <row r="19" spans="2:3" ht="15.75" x14ac:dyDescent="0.25">
      <c r="B19" s="9" t="s">
        <v>58</v>
      </c>
    </row>
    <row r="20" spans="2:3" x14ac:dyDescent="0.25">
      <c r="B20" s="2" t="s">
        <v>59</v>
      </c>
      <c r="C20" s="3">
        <v>35500</v>
      </c>
    </row>
    <row r="21" spans="2:3" x14ac:dyDescent="0.25">
      <c r="B21" s="2" t="s">
        <v>60</v>
      </c>
      <c r="C21" s="4">
        <v>15000</v>
      </c>
    </row>
    <row r="22" spans="2:3" x14ac:dyDescent="0.25">
      <c r="B22" s="2" t="s">
        <v>61</v>
      </c>
      <c r="C22" s="4">
        <v>0</v>
      </c>
    </row>
    <row r="23" spans="2:3" x14ac:dyDescent="0.25">
      <c r="B23" t="s">
        <v>62</v>
      </c>
      <c r="C23" s="19">
        <f>SUM(C20:C22)</f>
        <v>50500</v>
      </c>
    </row>
    <row r="25" spans="2:3" ht="15.75" x14ac:dyDescent="0.25">
      <c r="B25" s="9" t="s">
        <v>63</v>
      </c>
      <c r="C25" s="19">
        <f>C12+C17+C23</f>
        <v>15500</v>
      </c>
    </row>
    <row r="26" spans="2:3" x14ac:dyDescent="0.25">
      <c r="B26" t="s">
        <v>64</v>
      </c>
      <c r="C26" s="19">
        <v>18500</v>
      </c>
    </row>
    <row r="28" spans="2:3" ht="15.75" thickBot="1" x14ac:dyDescent="0.3">
      <c r="B28" t="s">
        <v>65</v>
      </c>
      <c r="C28" s="22">
        <f>SUM(C25:C26)</f>
        <v>34000</v>
      </c>
    </row>
    <row r="29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Documentation</vt:lpstr>
      <vt:lpstr>Income Statement</vt:lpstr>
      <vt:lpstr>Balance Sheet</vt:lpstr>
      <vt:lpstr>Cash Flow</vt:lpstr>
      <vt:lpstr>Expenses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Hughes</dc:creator>
  <cp:lastModifiedBy>Patrick</cp:lastModifiedBy>
  <dcterms:created xsi:type="dcterms:W3CDTF">2012-09-20T18:16:10Z</dcterms:created>
  <dcterms:modified xsi:type="dcterms:W3CDTF">2016-12-31T07:20:08Z</dcterms:modified>
</cp:coreProperties>
</file>