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H19" i="1" a="1"/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2" i="1" a="1"/>
  <c r="D2" i="1" s="1"/>
  <c r="B3" i="1" a="1"/>
  <c r="B3" i="1" s="1"/>
  <c r="B4" i="1" s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G5" i="1" l="1" a="1"/>
  <c r="G5" i="1" s="1"/>
  <c r="H5" i="1" l="1"/>
  <c r="B19" i="1" s="1" a="1"/>
  <c r="B19" i="1" s="1"/>
  <c r="E19" i="1" s="1" a="1"/>
  <c r="E19" i="1" s="1"/>
  <c r="A3" i="1" a="1"/>
  <c r="A3" i="1"/>
  <c r="A4" i="1"/>
  <c r="A5" i="1"/>
  <c r="A6" i="1"/>
  <c r="A7" i="1"/>
  <c r="A8" i="1"/>
  <c r="A9" i="1"/>
  <c r="A10" i="1"/>
  <c r="A11" i="1"/>
  <c r="A12" i="1"/>
  <c r="A13" i="1"/>
  <c r="H19" i="1" l="1"/>
  <c r="E4" i="1" s="1"/>
  <c r="E9" i="1" l="1"/>
  <c r="E11" i="1"/>
  <c r="E5" i="1"/>
  <c r="E8" i="1"/>
  <c r="E10" i="1"/>
  <c r="E7" i="1"/>
  <c r="E6" i="1"/>
  <c r="E3" i="1"/>
  <c r="E13" i="1"/>
  <c r="E12" i="1"/>
  <c r="E2" i="1"/>
</calcChain>
</file>

<file path=xl/sharedStrings.xml><?xml version="1.0" encoding="utf-8"?>
<sst xmlns="http://schemas.openxmlformats.org/spreadsheetml/2006/main" count="10" uniqueCount="10">
  <si>
    <t>Time</t>
  </si>
  <si>
    <t>t</t>
  </si>
  <si>
    <t>U</t>
  </si>
  <si>
    <t>A</t>
  </si>
  <si>
    <t>B</t>
  </si>
  <si>
    <t>b=</t>
  </si>
  <si>
    <t>k=</t>
  </si>
  <si>
    <t>a=</t>
  </si>
  <si>
    <t>Population</t>
  </si>
  <si>
    <r>
      <t>Trend Values(y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</si>
</sst>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LOGISTIC GROWTH MODEL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square"/>
            <c:size val="5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956</c:v>
                </c:pt>
                <c:pt idx="1">
                  <c:v>1225</c:v>
                </c:pt>
                <c:pt idx="2">
                  <c:v>2879</c:v>
                </c:pt>
                <c:pt idx="3">
                  <c:v>4994</c:v>
                </c:pt>
                <c:pt idx="4">
                  <c:v>11525</c:v>
                </c:pt>
                <c:pt idx="5">
                  <c:v>16190</c:v>
                </c:pt>
                <c:pt idx="6">
                  <c:v>22573</c:v>
                </c:pt>
                <c:pt idx="7">
                  <c:v>30677</c:v>
                </c:pt>
                <c:pt idx="8">
                  <c:v>38517</c:v>
                </c:pt>
                <c:pt idx="9">
                  <c:v>44003</c:v>
                </c:pt>
                <c:pt idx="10">
                  <c:v>49034</c:v>
                </c:pt>
                <c:pt idx="11">
                  <c:v>56244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Trend Values(yt)</c:v>
                </c:pt>
              </c:strCache>
            </c:strRef>
          </c:tx>
          <c:marker>
            <c:symbol val="square"/>
            <c:size val="5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482.86425514693161</c:v>
                </c:pt>
                <c:pt idx="1">
                  <c:v>1117.1517637110092</c:v>
                </c:pt>
                <c:pt idx="2">
                  <c:v>2540.880184021099</c:v>
                </c:pt>
                <c:pt idx="3">
                  <c:v>5567.4877878822899</c:v>
                </c:pt>
                <c:pt idx="4">
                  <c:v>11318.456515988819</c:v>
                </c:pt>
                <c:pt idx="5">
                  <c:v>20233.909090909092</c:v>
                </c:pt>
                <c:pt idx="6">
                  <c:v>30472.711226429896</c:v>
                </c:pt>
                <c:pt idx="7">
                  <c:v>38860.798559202085</c:v>
                </c:pt>
                <c:pt idx="8">
                  <c:v>44030.794959472478</c:v>
                </c:pt>
                <c:pt idx="9">
                  <c:v>46679.842606222941</c:v>
                </c:pt>
                <c:pt idx="10">
                  <c:v>47909.362331227014</c:v>
                </c:pt>
                <c:pt idx="11">
                  <c:v>48453.759000043006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97952"/>
        <c:axId val="41599744"/>
      </c:lineChart>
      <c:catAx>
        <c:axId val="4159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99744"/>
        <c:crosses val="autoZero"/>
        <c:auto val="1"/>
        <c:lblAlgn val="ctr"/>
        <c:lblOffset val="100"/>
        <c:noMultiLvlLbl val="0"/>
      </c:catAx>
      <c:valAx>
        <c:axId val="415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POPULATION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979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20</xdr:row>
      <xdr:rowOff>15240</xdr:rowOff>
    </xdr:from>
    <xdr:to>
      <xdr:col>7</xdr:col>
      <xdr:colOff>769620</xdr:colOff>
      <xdr:row>39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3" workbookViewId="0">
      <selection activeCell="A19" sqref="A19:H19"/>
    </sheetView>
  </sheetViews>
  <sheetFormatPr defaultColWidth="13.6640625" defaultRowHeight="14.4" x14ac:dyDescent="0.3"/>
  <sheetData>
    <row r="1" spans="1:8" ht="15.6" x14ac:dyDescent="0.35">
      <c r="A1" t="s">
        <v>1</v>
      </c>
      <c r="B1" t="s">
        <v>0</v>
      </c>
      <c r="C1" t="s">
        <v>8</v>
      </c>
      <c r="D1" t="s">
        <v>2</v>
      </c>
      <c r="E1" t="s">
        <v>9</v>
      </c>
    </row>
    <row r="2" spans="1:8" x14ac:dyDescent="0.3">
      <c r="A2">
        <v>1</v>
      </c>
      <c r="B2">
        <v>2007</v>
      </c>
      <c r="C2">
        <v>956</v>
      </c>
      <c r="D2">
        <f t="array" ref="D2">(C3-C2)/C2</f>
        <v>0.28138075313807531</v>
      </c>
      <c r="E2">
        <f t="array" ref="E2:E13">$E$19/(1+EXP($H$19+$B$19*A2:A13))</f>
        <v>482.86425514693161</v>
      </c>
    </row>
    <row r="3" spans="1:8" x14ac:dyDescent="0.3">
      <c r="A3">
        <f t="array" ref="A3:A13">A2:A12+1</f>
        <v>2</v>
      </c>
      <c r="B3">
        <f t="array" ref="B3">B2+1</f>
        <v>2008</v>
      </c>
      <c r="C3">
        <v>1225</v>
      </c>
      <c r="D3">
        <f t="array" ref="D3">(C4-C3)/C3</f>
        <v>1.350204081632653</v>
      </c>
      <c r="E3">
        <v>1117.1517637110092</v>
      </c>
    </row>
    <row r="4" spans="1:8" x14ac:dyDescent="0.3">
      <c r="A4">
        <v>3</v>
      </c>
      <c r="B4">
        <f t="array" ref="B4">B3+1</f>
        <v>2009</v>
      </c>
      <c r="C4">
        <v>2879</v>
      </c>
      <c r="D4">
        <f t="array" ref="D4">(C5-C4)/C4</f>
        <v>0.73463007988885032</v>
      </c>
      <c r="E4">
        <v>2540.880184021099</v>
      </c>
      <c r="G4" s="1" t="s">
        <v>4</v>
      </c>
      <c r="H4" s="1" t="s">
        <v>3</v>
      </c>
    </row>
    <row r="5" spans="1:8" x14ac:dyDescent="0.3">
      <c r="A5">
        <v>4</v>
      </c>
      <c r="B5">
        <f t="array" ref="B5">B4+1</f>
        <v>2010</v>
      </c>
      <c r="C5">
        <v>4994</v>
      </c>
      <c r="D5">
        <f t="array" ref="D5">(C6-C5)/C5</f>
        <v>1.3077693231878253</v>
      </c>
      <c r="E5">
        <v>5567.4877878822899</v>
      </c>
      <c r="G5" s="1">
        <f t="array" ref="G5:H5">LINEST(D2:D12,C2:C12)</f>
        <v>-1.7435110423249583E-5</v>
      </c>
      <c r="H5" s="1">
        <v>0.85199823769515493</v>
      </c>
    </row>
    <row r="6" spans="1:8" x14ac:dyDescent="0.3">
      <c r="A6">
        <v>5</v>
      </c>
      <c r="B6">
        <f t="array" ref="B6">B5+1</f>
        <v>2011</v>
      </c>
      <c r="C6">
        <v>11525</v>
      </c>
      <c r="D6">
        <f t="array" ref="D6">(C7-C6)/C6</f>
        <v>0.40477223427331888</v>
      </c>
      <c r="E6">
        <v>11318.456515988819</v>
      </c>
    </row>
    <row r="7" spans="1:8" x14ac:dyDescent="0.3">
      <c r="A7">
        <v>6</v>
      </c>
      <c r="B7">
        <f t="array" ref="B7">B6+1</f>
        <v>2012</v>
      </c>
      <c r="C7">
        <v>16190</v>
      </c>
      <c r="D7">
        <f t="array" ref="D7">(C8-C7)/C7</f>
        <v>0.39425571340333537</v>
      </c>
      <c r="E7">
        <v>20233.909090909092</v>
      </c>
    </row>
    <row r="8" spans="1:8" x14ac:dyDescent="0.3">
      <c r="A8">
        <v>7</v>
      </c>
      <c r="B8">
        <f t="array" ref="B8">B7+1</f>
        <v>2013</v>
      </c>
      <c r="C8">
        <v>22573</v>
      </c>
      <c r="D8">
        <f t="array" ref="D8">(C9-C8)/C8</f>
        <v>0.35901298010897975</v>
      </c>
      <c r="E8">
        <v>30472.711226429896</v>
      </c>
    </row>
    <row r="9" spans="1:8" x14ac:dyDescent="0.3">
      <c r="A9">
        <v>8</v>
      </c>
      <c r="B9">
        <f t="array" ref="B9">B8+1</f>
        <v>2014</v>
      </c>
      <c r="C9">
        <v>30677</v>
      </c>
      <c r="D9">
        <f t="array" ref="D9">(C10-C9)/C9</f>
        <v>0.25556605926263976</v>
      </c>
      <c r="E9">
        <v>38860.798559202085</v>
      </c>
    </row>
    <row r="10" spans="1:8" x14ac:dyDescent="0.3">
      <c r="A10">
        <v>9</v>
      </c>
      <c r="B10">
        <f t="array" ref="B10">B9+1</f>
        <v>2015</v>
      </c>
      <c r="C10">
        <v>38517</v>
      </c>
      <c r="D10">
        <f t="array" ref="D10">(C11-C10)/C10</f>
        <v>0.14243061505309343</v>
      </c>
      <c r="E10">
        <v>44030.794959472478</v>
      </c>
    </row>
    <row r="11" spans="1:8" x14ac:dyDescent="0.3">
      <c r="A11">
        <v>10</v>
      </c>
      <c r="B11">
        <f t="array" ref="B11">B10+1</f>
        <v>2016</v>
      </c>
      <c r="C11">
        <v>44003</v>
      </c>
      <c r="D11">
        <f t="array" ref="D11">(C12-C11)/C11</f>
        <v>0.11433311365134195</v>
      </c>
      <c r="E11">
        <v>46679.842606222941</v>
      </c>
    </row>
    <row r="12" spans="1:8" x14ac:dyDescent="0.3">
      <c r="A12">
        <v>11</v>
      </c>
      <c r="B12">
        <f t="array" ref="B12">B11+1</f>
        <v>2017</v>
      </c>
      <c r="C12">
        <v>49034</v>
      </c>
      <c r="D12">
        <f t="array" ref="D12">(C13-C12)/C12</f>
        <v>0.14704082881266059</v>
      </c>
      <c r="E12">
        <v>47909.362331227014</v>
      </c>
    </row>
    <row r="13" spans="1:8" x14ac:dyDescent="0.3">
      <c r="A13">
        <v>12</v>
      </c>
      <c r="B13">
        <f t="array" ref="B13">B12+1</f>
        <v>2018</v>
      </c>
      <c r="C13">
        <v>56244</v>
      </c>
      <c r="E13">
        <v>48453.759000043006</v>
      </c>
    </row>
    <row r="19" spans="1:8" x14ac:dyDescent="0.3">
      <c r="A19" t="s">
        <v>5</v>
      </c>
      <c r="B19">
        <f t="array" ref="B19">-H5</f>
        <v>-0.85199823769515493</v>
      </c>
      <c r="D19" t="s">
        <v>6</v>
      </c>
      <c r="E19">
        <f t="array" ref="E19">B19/G5</f>
        <v>48866.810534163407</v>
      </c>
      <c r="G19" t="s">
        <v>7</v>
      </c>
      <c r="H19">
        <f t="array" ref="H19">LN(E19-AVERAGE(C2:C12))-LN(AVERAGE(C2:C12))-(B19*A7)</f>
        <v>5.4591860180215157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2020-10-08T19:54:07Z</dcterms:modified>
</cp:coreProperties>
</file>