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D4" i="1" l="1" a="1"/>
  <c r="D4" i="1" s="1"/>
  <c r="D5" i="1" a="1"/>
  <c r="D5" i="1"/>
  <c r="D6" i="1" a="1"/>
  <c r="D6" i="1" s="1"/>
  <c r="D7" i="1" a="1"/>
  <c r="D7" i="1"/>
  <c r="D8" i="1" a="1"/>
  <c r="D8" i="1" s="1"/>
  <c r="D9" i="1" a="1"/>
  <c r="D9" i="1" s="1"/>
  <c r="D10" i="1" a="1"/>
  <c r="D10" i="1" s="1"/>
  <c r="D11" i="1" a="1"/>
  <c r="D11" i="1"/>
  <c r="D12" i="1" a="1"/>
  <c r="D12" i="1" s="1"/>
  <c r="D13" i="1" a="1"/>
  <c r="D13" i="1"/>
  <c r="D14" i="1" a="1"/>
  <c r="D14" i="1" s="1"/>
  <c r="D15" i="1" a="1"/>
  <c r="D15" i="1"/>
  <c r="D16" i="1" a="1"/>
  <c r="D16" i="1" s="1"/>
  <c r="D17" i="1" a="1"/>
  <c r="D17" i="1" s="1"/>
  <c r="D18" i="1" a="1"/>
  <c r="D18" i="1" s="1"/>
  <c r="D19" i="1" a="1"/>
  <c r="D19" i="1"/>
  <c r="D20" i="1" a="1"/>
  <c r="D20" i="1" s="1"/>
  <c r="D21" i="1" a="1"/>
  <c r="D21" i="1"/>
  <c r="D22" i="1" a="1"/>
  <c r="D22" i="1" s="1"/>
  <c r="D23" i="1" a="1"/>
  <c r="D23" i="1"/>
  <c r="D24" i="1" a="1"/>
  <c r="D24" i="1" s="1"/>
  <c r="D25" i="1" a="1"/>
  <c r="D25" i="1" s="1"/>
  <c r="D26" i="1" a="1"/>
  <c r="D26" i="1" s="1"/>
  <c r="D27" i="1" a="1"/>
  <c r="D27" i="1"/>
  <c r="D28" i="1" a="1"/>
  <c r="D28" i="1" s="1"/>
  <c r="D29" i="1" a="1"/>
  <c r="D29" i="1"/>
  <c r="D3" i="1" a="1"/>
  <c r="D3" i="1" s="1"/>
  <c r="C36" i="1" s="1" a="1"/>
  <c r="C36" i="1" s="1"/>
  <c r="B4" i="1" a="1"/>
  <c r="B4" i="1" s="1"/>
  <c r="B5" i="1" s="1" a="1"/>
  <c r="B5" i="1" s="1"/>
  <c r="B6" i="1" s="1" a="1"/>
  <c r="B6" i="1" s="1"/>
  <c r="B7" i="1" s="1" a="1"/>
  <c r="B7" i="1" s="1"/>
  <c r="B8" i="1" s="1" a="1"/>
  <c r="B8" i="1" s="1"/>
  <c r="B9" i="1" s="1" a="1"/>
  <c r="B9" i="1" s="1"/>
  <c r="B10" i="1" s="1" a="1"/>
  <c r="B10" i="1" s="1"/>
  <c r="B11" i="1" s="1" a="1"/>
  <c r="B11" i="1" s="1"/>
  <c r="B12" i="1" s="1" a="1"/>
  <c r="B12" i="1" s="1"/>
  <c r="B13" i="1" s="1" a="1"/>
  <c r="B13" i="1" s="1"/>
  <c r="B14" i="1" s="1" a="1"/>
  <c r="B14" i="1" s="1"/>
  <c r="B15" i="1" s="1" a="1"/>
  <c r="B15" i="1" s="1"/>
  <c r="B16" i="1" s="1" a="1"/>
  <c r="B16" i="1" s="1"/>
  <c r="B17" i="1" s="1" a="1"/>
  <c r="B17" i="1" s="1"/>
  <c r="B18" i="1" s="1" a="1"/>
  <c r="B18" i="1" s="1"/>
  <c r="B19" i="1" s="1" a="1"/>
  <c r="B19" i="1" s="1"/>
  <c r="B20" i="1" s="1" a="1"/>
  <c r="B20" i="1" s="1"/>
  <c r="B21" i="1" s="1" a="1"/>
  <c r="B21" i="1" s="1"/>
  <c r="B22" i="1" s="1" a="1"/>
  <c r="B22" i="1" s="1"/>
  <c r="B23" i="1" s="1" a="1"/>
  <c r="B23" i="1" s="1"/>
  <c r="B24" i="1" s="1" a="1"/>
  <c r="B24" i="1" s="1"/>
  <c r="B25" i="1" s="1" a="1"/>
  <c r="B25" i="1" s="1"/>
  <c r="B26" i="1" s="1" a="1"/>
  <c r="B26" i="1" s="1"/>
  <c r="B27" i="1" s="1" a="1"/>
  <c r="B27" i="1" s="1"/>
  <c r="B28" i="1" s="1" a="1"/>
  <c r="B28" i="1" s="1"/>
  <c r="B29" i="1" s="1" a="1"/>
  <c r="B29" i="1" s="1"/>
  <c r="B30" i="1" s="1" a="1"/>
  <c r="B30" i="1" s="1"/>
  <c r="B31" i="1" s="1" a="1"/>
  <c r="B31" i="1" s="1"/>
  <c r="B32" i="1" s="1" a="1"/>
  <c r="B32" i="1" s="1"/>
  <c r="B33" i="1" s="1" a="1"/>
  <c r="B33" i="1" s="1"/>
  <c r="B34" i="1" s="1" a="1"/>
  <c r="B34" i="1" s="1"/>
  <c r="C38" i="1" l="1" a="1"/>
  <c r="C38" i="1" s="1"/>
  <c r="C37" i="1" a="1"/>
  <c r="C37" i="1" s="1"/>
  <c r="E5" i="1" s="1" a="1"/>
  <c r="E5" i="1" s="1"/>
  <c r="F5" i="1" l="1" a="1"/>
  <c r="F5" i="1" s="1"/>
  <c r="E33" i="1" a="1"/>
  <c r="E33" i="1" s="1"/>
  <c r="E32" i="1" a="1"/>
  <c r="E32" i="1" s="1"/>
  <c r="E34" i="1" a="1"/>
  <c r="E34" i="1" s="1"/>
  <c r="E27" i="1" a="1"/>
  <c r="E27" i="1" s="1"/>
  <c r="F3" i="1" a="1"/>
  <c r="F3" i="1" s="1"/>
  <c r="E26" i="1" a="1"/>
  <c r="E26" i="1" s="1"/>
  <c r="E28" i="1" a="1"/>
  <c r="E28" i="1" s="1"/>
  <c r="E12" i="1" a="1"/>
  <c r="E12" i="1" s="1"/>
  <c r="E24" i="1" a="1"/>
  <c r="E24" i="1" s="1"/>
  <c r="E23" i="1" a="1"/>
  <c r="E23" i="1" s="1"/>
  <c r="E25" i="1" a="1"/>
  <c r="E25" i="1" s="1"/>
  <c r="E8" i="1" a="1"/>
  <c r="E8" i="1" s="1"/>
  <c r="E11" i="1" a="1"/>
  <c r="E11" i="1" s="1"/>
  <c r="E10" i="1" a="1"/>
  <c r="E10" i="1" s="1"/>
  <c r="E19" i="1" a="1"/>
  <c r="E19" i="1" s="1"/>
  <c r="E6" i="1" a="1"/>
  <c r="E6" i="1" s="1"/>
  <c r="E4" i="1" a="1"/>
  <c r="E4" i="1" s="1"/>
  <c r="E7" i="1" a="1"/>
  <c r="E7" i="1" s="1"/>
  <c r="E18" i="1" a="1"/>
  <c r="E18" i="1" s="1"/>
  <c r="E31" i="1" a="1"/>
  <c r="E31" i="1" s="1"/>
  <c r="E30" i="1" a="1"/>
  <c r="E30" i="1" s="1"/>
  <c r="E16" i="1" a="1"/>
  <c r="E16" i="1" s="1"/>
  <c r="E29" i="1" a="1"/>
  <c r="E29" i="1" s="1"/>
  <c r="E15" i="1" a="1"/>
  <c r="E15" i="1" s="1"/>
  <c r="E20" i="1" a="1"/>
  <c r="E20" i="1" s="1"/>
  <c r="E17" i="1" a="1"/>
  <c r="E17" i="1" s="1"/>
  <c r="E22" i="1" a="1"/>
  <c r="E22" i="1" s="1"/>
  <c r="E9" i="1" a="1"/>
  <c r="E9" i="1" s="1"/>
  <c r="E14" i="1" a="1"/>
  <c r="E14" i="1" s="1"/>
  <c r="E13" i="1" a="1"/>
  <c r="E13" i="1" s="1"/>
  <c r="E21" i="1" a="1"/>
  <c r="E21" i="1" s="1"/>
  <c r="F21" i="1" l="1" a="1"/>
  <c r="F21" i="1" s="1"/>
  <c r="F29" i="1" a="1"/>
  <c r="F29" i="1" s="1"/>
  <c r="F18" i="1" a="1"/>
  <c r="F18" i="1" s="1"/>
  <c r="F19" i="1" a="1"/>
  <c r="F19" i="1" s="1"/>
  <c r="F25" i="1" a="1"/>
  <c r="F25" i="1" s="1"/>
  <c r="F28" i="1" a="1"/>
  <c r="F28" i="1" s="1"/>
  <c r="F34" i="1" a="1"/>
  <c r="F34" i="1" s="1"/>
  <c r="F13" i="1" a="1"/>
  <c r="F13" i="1" s="1"/>
  <c r="F17" i="1" a="1"/>
  <c r="F17" i="1" s="1"/>
  <c r="F16" i="1" a="1"/>
  <c r="F16" i="1" s="1"/>
  <c r="F7" i="1" a="1"/>
  <c r="F7" i="1" s="1"/>
  <c r="F10" i="1" a="1"/>
  <c r="F10" i="1" s="1"/>
  <c r="F23" i="1" a="1"/>
  <c r="F23" i="1" s="1"/>
  <c r="F26" i="1" a="1"/>
  <c r="F26" i="1" s="1"/>
  <c r="F32" i="1" a="1"/>
  <c r="F32" i="1" s="1"/>
  <c r="F20" i="1" a="1"/>
  <c r="F20" i="1" s="1"/>
  <c r="F14" i="1" a="1"/>
  <c r="F14" i="1" s="1"/>
  <c r="F30" i="1" a="1"/>
  <c r="F30" i="1" s="1"/>
  <c r="F4" i="1" a="1"/>
  <c r="F4" i="1" s="1"/>
  <c r="F11" i="1" a="1"/>
  <c r="F11" i="1" s="1"/>
  <c r="F24" i="1" a="1"/>
  <c r="F24" i="1" s="1"/>
  <c r="F33" i="1" a="1"/>
  <c r="F33" i="1" s="1"/>
  <c r="F9" i="1" a="1"/>
  <c r="F9" i="1" s="1"/>
  <c r="F15" i="1" a="1"/>
  <c r="F15" i="1" s="1"/>
  <c r="F31" i="1" a="1"/>
  <c r="F31" i="1" s="1"/>
  <c r="F6" i="1" a="1"/>
  <c r="F6" i="1" s="1"/>
  <c r="F8" i="1" a="1"/>
  <c r="F8" i="1" s="1"/>
  <c r="F12" i="1" a="1"/>
  <c r="F12" i="1" s="1"/>
  <c r="F27" i="1" a="1"/>
  <c r="F27" i="1" s="1"/>
  <c r="F22" i="1" a="1"/>
  <c r="F22" i="1" s="1"/>
</calcChain>
</file>

<file path=xl/sharedStrings.xml><?xml version="1.0" encoding="utf-8"?>
<sst xmlns="http://schemas.openxmlformats.org/spreadsheetml/2006/main" count="14" uniqueCount="14">
  <si>
    <t>A=</t>
  </si>
  <si>
    <t>c=</t>
  </si>
  <si>
    <t>B=</t>
  </si>
  <si>
    <t>YEAR</t>
  </si>
  <si>
    <t>Amount(y)</t>
  </si>
  <si>
    <t>Yt</t>
  </si>
  <si>
    <t>Yt(estimated)</t>
  </si>
  <si>
    <t xml:space="preserve">Estimated Amount(y) </t>
  </si>
  <si>
    <t>Regression Statistics</t>
  </si>
  <si>
    <t>Multiple R</t>
  </si>
  <si>
    <t>R Square</t>
  </si>
  <si>
    <t>Adjusted R Square</t>
  </si>
  <si>
    <t>Standard Error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</si>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</sst>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 applyAlignment="1"/>
    <xf numFmtId="0" fontId="0" fillId="0" borderId="0" xfId="0" applyFill="1" applyBorder="1" applyAlignment="1"/>
    <xf numFmtId="0" fontId="1" fillId="0" borderId="2" xfId="0" applyFont="1" applyFill="1" applyBorder="1" applyAlignment="1">
      <alignment horizontal="centerContinuous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4" xfId="0" applyFill="1" applyBorder="1"/>
    <xf numFmtId="0" fontId="0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Grompertz</a:t>
            </a:r>
            <a:r>
              <a:rPr lang="en-IN" baseline="0"/>
              <a:t> Curve</a:t>
            </a:r>
            <a:endParaRPr lang="en-IN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Amount(y)</c:v>
                </c:pt>
              </c:strCache>
            </c:strRef>
          </c:tx>
          <c:cat>
            <c:numRef>
              <c:f>Sheet1!$B$3:$B$29</c:f>
              <c:numCache>
                <c:formatCode>General</c:formatCode>
                <c:ptCount val="27"/>
                <c:pt idx="0">
                  <c:v>1945</c:v>
                </c:pt>
                <c:pt idx="1">
                  <c:v>1946</c:v>
                </c:pt>
                <c:pt idx="2">
                  <c:v>1947</c:v>
                </c:pt>
                <c:pt idx="3">
                  <c:v>1948</c:v>
                </c:pt>
                <c:pt idx="4">
                  <c:v>1949</c:v>
                </c:pt>
                <c:pt idx="5">
                  <c:v>1950</c:v>
                </c:pt>
                <c:pt idx="6">
                  <c:v>1951</c:v>
                </c:pt>
                <c:pt idx="7">
                  <c:v>1952</c:v>
                </c:pt>
                <c:pt idx="8">
                  <c:v>1953</c:v>
                </c:pt>
                <c:pt idx="9">
                  <c:v>1954</c:v>
                </c:pt>
                <c:pt idx="10">
                  <c:v>1955</c:v>
                </c:pt>
                <c:pt idx="11">
                  <c:v>1956</c:v>
                </c:pt>
                <c:pt idx="12">
                  <c:v>1957</c:v>
                </c:pt>
                <c:pt idx="13">
                  <c:v>1958</c:v>
                </c:pt>
                <c:pt idx="14">
                  <c:v>1959</c:v>
                </c:pt>
                <c:pt idx="15">
                  <c:v>1960</c:v>
                </c:pt>
                <c:pt idx="16">
                  <c:v>1961</c:v>
                </c:pt>
                <c:pt idx="17">
                  <c:v>1962</c:v>
                </c:pt>
                <c:pt idx="18">
                  <c:v>1963</c:v>
                </c:pt>
                <c:pt idx="19">
                  <c:v>1964</c:v>
                </c:pt>
                <c:pt idx="20">
                  <c:v>1965</c:v>
                </c:pt>
                <c:pt idx="21">
                  <c:v>1966</c:v>
                </c:pt>
                <c:pt idx="22">
                  <c:v>1967</c:v>
                </c:pt>
                <c:pt idx="23">
                  <c:v>1968</c:v>
                </c:pt>
                <c:pt idx="24">
                  <c:v>1969</c:v>
                </c:pt>
                <c:pt idx="25">
                  <c:v>1970</c:v>
                </c:pt>
                <c:pt idx="26">
                  <c:v>1971</c:v>
                </c:pt>
              </c:numCache>
            </c:numRef>
          </c:cat>
          <c:val>
            <c:numRef>
              <c:f>Sheet1!$C$3:$C$29</c:f>
              <c:numCache>
                <c:formatCode>General</c:formatCode>
                <c:ptCount val="27"/>
                <c:pt idx="0">
                  <c:v>7.4</c:v>
                </c:pt>
                <c:pt idx="1">
                  <c:v>8.5</c:v>
                </c:pt>
                <c:pt idx="2">
                  <c:v>9.8000000000000007</c:v>
                </c:pt>
                <c:pt idx="3">
                  <c:v>11</c:v>
                </c:pt>
                <c:pt idx="4">
                  <c:v>12.5</c:v>
                </c:pt>
                <c:pt idx="5">
                  <c:v>14</c:v>
                </c:pt>
                <c:pt idx="6">
                  <c:v>16.100000000000001</c:v>
                </c:pt>
                <c:pt idx="7">
                  <c:v>19.2</c:v>
                </c:pt>
                <c:pt idx="8">
                  <c:v>22.3</c:v>
                </c:pt>
                <c:pt idx="9">
                  <c:v>27.3</c:v>
                </c:pt>
                <c:pt idx="10">
                  <c:v>32.1</c:v>
                </c:pt>
                <c:pt idx="11">
                  <c:v>37.1</c:v>
                </c:pt>
                <c:pt idx="12">
                  <c:v>41.9</c:v>
                </c:pt>
                <c:pt idx="13">
                  <c:v>48</c:v>
                </c:pt>
                <c:pt idx="14">
                  <c:v>54.6</c:v>
                </c:pt>
                <c:pt idx="15">
                  <c:v>62.1</c:v>
                </c:pt>
                <c:pt idx="16">
                  <c:v>70.900000000000006</c:v>
                </c:pt>
                <c:pt idx="17">
                  <c:v>80.2</c:v>
                </c:pt>
                <c:pt idx="18">
                  <c:v>91.3</c:v>
                </c:pt>
                <c:pt idx="19">
                  <c:v>101.9</c:v>
                </c:pt>
                <c:pt idx="20">
                  <c:v>110.4</c:v>
                </c:pt>
                <c:pt idx="21">
                  <c:v>114</c:v>
                </c:pt>
                <c:pt idx="22">
                  <c:v>124.5</c:v>
                </c:pt>
                <c:pt idx="23">
                  <c:v>131.6</c:v>
                </c:pt>
                <c:pt idx="24">
                  <c:v>135.5</c:v>
                </c:pt>
                <c:pt idx="25">
                  <c:v>146.4</c:v>
                </c:pt>
                <c:pt idx="26">
                  <c:v>174.5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Estimated Amount(y) </c:v>
                </c:pt>
              </c:strCache>
            </c:strRef>
          </c:tx>
          <c:trendline>
            <c:trendlineType val="exp"/>
            <c:dispRSqr val="0"/>
            <c:dispEq val="0"/>
          </c:trendline>
          <c:cat>
            <c:numRef>
              <c:f>Sheet1!$B$3:$B$29</c:f>
              <c:numCache>
                <c:formatCode>General</c:formatCode>
                <c:ptCount val="27"/>
                <c:pt idx="0">
                  <c:v>1945</c:v>
                </c:pt>
                <c:pt idx="1">
                  <c:v>1946</c:v>
                </c:pt>
                <c:pt idx="2">
                  <c:v>1947</c:v>
                </c:pt>
                <c:pt idx="3">
                  <c:v>1948</c:v>
                </c:pt>
                <c:pt idx="4">
                  <c:v>1949</c:v>
                </c:pt>
                <c:pt idx="5">
                  <c:v>1950</c:v>
                </c:pt>
                <c:pt idx="6">
                  <c:v>1951</c:v>
                </c:pt>
                <c:pt idx="7">
                  <c:v>1952</c:v>
                </c:pt>
                <c:pt idx="8">
                  <c:v>1953</c:v>
                </c:pt>
                <c:pt idx="9">
                  <c:v>1954</c:v>
                </c:pt>
                <c:pt idx="10">
                  <c:v>1955</c:v>
                </c:pt>
                <c:pt idx="11">
                  <c:v>1956</c:v>
                </c:pt>
                <c:pt idx="12">
                  <c:v>1957</c:v>
                </c:pt>
                <c:pt idx="13">
                  <c:v>1958</c:v>
                </c:pt>
                <c:pt idx="14">
                  <c:v>1959</c:v>
                </c:pt>
                <c:pt idx="15">
                  <c:v>1960</c:v>
                </c:pt>
                <c:pt idx="16">
                  <c:v>1961</c:v>
                </c:pt>
                <c:pt idx="17">
                  <c:v>1962</c:v>
                </c:pt>
                <c:pt idx="18">
                  <c:v>1963</c:v>
                </c:pt>
                <c:pt idx="19">
                  <c:v>1964</c:v>
                </c:pt>
                <c:pt idx="20">
                  <c:v>1965</c:v>
                </c:pt>
                <c:pt idx="21">
                  <c:v>1966</c:v>
                </c:pt>
                <c:pt idx="22">
                  <c:v>1967</c:v>
                </c:pt>
                <c:pt idx="23">
                  <c:v>1968</c:v>
                </c:pt>
                <c:pt idx="24">
                  <c:v>1969</c:v>
                </c:pt>
                <c:pt idx="25">
                  <c:v>1970</c:v>
                </c:pt>
                <c:pt idx="26">
                  <c:v>1971</c:v>
                </c:pt>
              </c:numCache>
            </c:numRef>
          </c:cat>
          <c:val>
            <c:numRef>
              <c:f>Sheet1!$F$3:$F$29</c:f>
              <c:numCache>
                <c:formatCode>General</c:formatCode>
                <c:ptCount val="27"/>
                <c:pt idx="0">
                  <c:v>7.4000000000037609</c:v>
                </c:pt>
                <c:pt idx="1">
                  <c:v>8.7861128063469423</c:v>
                </c:pt>
                <c:pt idx="2">
                  <c:v>10.374720390389442</c:v>
                </c:pt>
                <c:pt idx="3">
                  <c:v>12.185599783442436</c:v>
                </c:pt>
                <c:pt idx="4">
                  <c:v>14.23908802669291</c:v>
                </c:pt>
                <c:pt idx="5">
                  <c:v>16.555934622816963</c:v>
                </c:pt>
                <c:pt idx="6">
                  <c:v>19.157141834806911</c:v>
                </c:pt>
                <c:pt idx="7">
                  <c:v>22.06379515374725</c:v>
                </c:pt>
                <c:pt idx="8">
                  <c:v>25.296886463856101</c:v>
                </c:pt>
                <c:pt idx="9">
                  <c:v>28.877132574794224</c:v>
                </c:pt>
                <c:pt idx="10">
                  <c:v>32.824791866419432</c:v>
                </c:pt>
                <c:pt idx="11">
                  <c:v>37.159481800491648</c:v>
                </c:pt>
                <c:pt idx="12">
                  <c:v>41.900000000014458</c:v>
                </c:pt>
                <c:pt idx="13">
                  <c:v>47.06415148445803</c:v>
                </c:pt>
                <c:pt idx="14">
                  <c:v>52.66858448404188</c:v>
                </c:pt>
                <c:pt idx="15">
                  <c:v>58.728637045751498</c:v>
                </c:pt>
                <c:pt idx="16">
                  <c:v>65.25819639578198</c:v>
                </c:pt>
                <c:pt idx="17">
                  <c:v>72.269572746117305</c:v>
                </c:pt>
                <c:pt idx="18">
                  <c:v>79.773388935556667</c:v>
                </c:pt>
                <c:pt idx="19">
                  <c:v>87.778486986157191</c:v>
                </c:pt>
                <c:pt idx="20">
                  <c:v>96.291852342840045</c:v>
                </c:pt>
                <c:pt idx="21">
                  <c:v>105.31855625427113</c:v>
                </c:pt>
                <c:pt idx="22">
                  <c:v>114.86171645375494</c:v>
                </c:pt>
                <c:pt idx="23">
                  <c:v>124.92247601559919</c:v>
                </c:pt>
                <c:pt idx="24">
                  <c:v>135.50000000003203</c:v>
                </c:pt>
                <c:pt idx="25">
                  <c:v>146.59148926215832</c:v>
                </c:pt>
                <c:pt idx="26">
                  <c:v>158.19221059046856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27392"/>
        <c:axId val="155564672"/>
      </c:lineChart>
      <c:catAx>
        <c:axId val="147627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5564672"/>
        <c:crosses val="autoZero"/>
        <c:auto val="1"/>
        <c:lblAlgn val="ctr"/>
        <c:lblOffset val="100"/>
        <c:noMultiLvlLbl val="0"/>
      </c:catAx>
      <c:valAx>
        <c:axId val="1555646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Amount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76273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289560</xdr:colOff>
      <xdr:row>6</xdr:row>
      <xdr:rowOff>83820</xdr:rowOff>
    </xdr:from>
    <xdr:to>
      <xdr:col>18</xdr:col>
      <xdr:colOff>594360</xdr:colOff>
      <xdr:row>21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4"/>
  <sheetViews>
    <sheetView tabSelected="1" workbookViewId="0">
      <selection activeCell="N31" sqref="N31"/>
    </sheetView>
  </sheetViews>
  <sheetFormatPr defaultRowHeight="14.4" x14ac:dyDescent="0.3"/>
  <cols>
    <col min="2" max="2" width="11.33203125" customWidth="1"/>
    <col min="3" max="3" width="12.88671875" customWidth="1"/>
    <col min="5" max="5" width="12.6640625" customWidth="1"/>
    <col min="6" max="6" width="19.5546875" customWidth="1"/>
    <col min="8" max="10" width="8.88671875" customWidth="1"/>
  </cols>
  <sheetData>
    <row r="2" spans="2:8" x14ac:dyDescent="0.3"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4"/>
      <c r="H2" s="4"/>
    </row>
    <row r="3" spans="2:8" x14ac:dyDescent="0.3">
      <c r="B3" s="7">
        <v>1945</v>
      </c>
      <c r="C3" s="7">
        <v>7.4</v>
      </c>
      <c r="D3" s="7">
        <f t="array" ref="D3">LN(C3)</f>
        <v>2.0014800002101243</v>
      </c>
      <c r="E3" s="7">
        <f>$C$36+($C$37*($C$38^B3))</f>
        <v>2.0014800002106323</v>
      </c>
      <c r="F3" s="7">
        <f t="array" ref="F3">EXP(E3)</f>
        <v>7.4000000000037609</v>
      </c>
      <c r="G3" s="4"/>
      <c r="H3" s="4"/>
    </row>
    <row r="4" spans="2:8" x14ac:dyDescent="0.3">
      <c r="B4" s="7">
        <f t="array" ref="B4">B3+1</f>
        <v>1946</v>
      </c>
      <c r="C4" s="7">
        <v>8.5</v>
      </c>
      <c r="D4" s="7">
        <f t="array" ref="D4">LN(C4)</f>
        <v>2.1400661634962708</v>
      </c>
      <c r="E4" s="7">
        <f t="array" ref="E4">$C$36+($C$37*($C$38^B4))</f>
        <v>2.1731723848004316</v>
      </c>
      <c r="F4" s="7">
        <f t="array" ref="F4">EXP(E4)</f>
        <v>8.7861128063469423</v>
      </c>
      <c r="G4" s="4"/>
      <c r="H4" s="4"/>
    </row>
    <row r="5" spans="2:8" x14ac:dyDescent="0.3">
      <c r="B5" s="7">
        <f t="array" ref="B5">B4+1</f>
        <v>1947</v>
      </c>
      <c r="C5" s="7">
        <v>9.8000000000000007</v>
      </c>
      <c r="D5" s="7">
        <f t="array" ref="D5">LN(C5)</f>
        <v>2.2823823856765264</v>
      </c>
      <c r="E5" s="7">
        <f t="array" ref="E5">$C$36+($C$37*($C$38^B5))</f>
        <v>2.3393721154296863</v>
      </c>
      <c r="F5" s="7">
        <f t="array" ref="F5">EXP(E5)</f>
        <v>10.374720390389442</v>
      </c>
      <c r="G5" s="4"/>
      <c r="H5" s="4"/>
    </row>
    <row r="6" spans="2:8" x14ac:dyDescent="0.3">
      <c r="B6" s="7">
        <f t="array" ref="B6">B5+1</f>
        <v>1948</v>
      </c>
      <c r="C6" s="7">
        <v>11</v>
      </c>
      <c r="D6" s="7">
        <f t="array" ref="D6">LN(C6)</f>
        <v>2.3978952727983707</v>
      </c>
      <c r="E6" s="7">
        <f t="array" ref="E6">$C$36+($C$37*($C$38^B6))</f>
        <v>2.5002549089632033</v>
      </c>
      <c r="F6" s="7">
        <f t="array" ref="F6">EXP(E6)</f>
        <v>12.185599783442436</v>
      </c>
      <c r="G6" s="4"/>
      <c r="H6" s="4"/>
    </row>
    <row r="7" spans="2:8" x14ac:dyDescent="0.3">
      <c r="B7" s="7">
        <f t="array" ref="B7">B6+1</f>
        <v>1949</v>
      </c>
      <c r="C7" s="7">
        <v>12.5</v>
      </c>
      <c r="D7" s="7">
        <f t="array" ref="D7">LN(C7)</f>
        <v>2.5257286443082556</v>
      </c>
      <c r="E7" s="7">
        <f t="array" ref="E7">$C$36+($C$37*($C$38^B7))</f>
        <v>2.6559908608636666</v>
      </c>
      <c r="F7" s="7">
        <f t="array" ref="F7">EXP(E7)</f>
        <v>14.23908802669291</v>
      </c>
      <c r="G7" s="4"/>
      <c r="H7" s="4"/>
    </row>
    <row r="8" spans="2:8" x14ac:dyDescent="0.3">
      <c r="B8" s="7">
        <f t="array" ref="B8">B7+1</f>
        <v>1950</v>
      </c>
      <c r="C8" s="7">
        <v>14</v>
      </c>
      <c r="D8" s="7">
        <f t="array" ref="D8">LN(C8)</f>
        <v>2.6390573296152584</v>
      </c>
      <c r="E8" s="7">
        <f t="array" ref="E8">$C$36+($C$37*($C$38^B8))</f>
        <v>2.806744625027334</v>
      </c>
      <c r="F8" s="7">
        <f t="array" ref="F8">EXP(E8)</f>
        <v>16.555934622816963</v>
      </c>
      <c r="G8" s="4"/>
      <c r="H8" s="4"/>
    </row>
    <row r="9" spans="2:8" x14ac:dyDescent="0.3">
      <c r="B9" s="7">
        <f t="array" ref="B9">B8+1</f>
        <v>1951</v>
      </c>
      <c r="C9" s="7">
        <v>16.100000000000001</v>
      </c>
      <c r="D9" s="7">
        <f t="array" ref="D9">LN(C9)</f>
        <v>2.7788192719904172</v>
      </c>
      <c r="E9" s="7">
        <f t="array" ref="E9">$C$36+($C$37*($C$38^B9))</f>
        <v>2.9526755878665343</v>
      </c>
      <c r="F9" s="7">
        <f t="array" ref="F9">EXP(E9)</f>
        <v>19.157141834806911</v>
      </c>
      <c r="G9" s="4"/>
      <c r="H9" s="4"/>
    </row>
    <row r="10" spans="2:8" x14ac:dyDescent="0.3">
      <c r="B10" s="7">
        <f t="array" ref="B10">B9+1</f>
        <v>1952</v>
      </c>
      <c r="C10" s="7">
        <v>19.2</v>
      </c>
      <c r="D10" s="7">
        <f t="array" ref="D10">LN(C10)</f>
        <v>2.954910279033736</v>
      </c>
      <c r="E10" s="7">
        <f t="array" ref="E10">$C$36+($C$37*($C$38^B10))</f>
        <v>3.0939380368230784</v>
      </c>
      <c r="F10" s="7">
        <f t="array" ref="F10">EXP(E10)</f>
        <v>22.06379515374725</v>
      </c>
      <c r="G10" s="4"/>
      <c r="H10" s="4"/>
    </row>
    <row r="11" spans="2:8" x14ac:dyDescent="0.3">
      <c r="B11" s="7">
        <f t="array" ref="B11">B10+1</f>
        <v>1953</v>
      </c>
      <c r="C11" s="7">
        <v>22.3</v>
      </c>
      <c r="D11" s="7">
        <f t="array" ref="D11">LN(C11)</f>
        <v>3.1045866784660729</v>
      </c>
      <c r="E11" s="7">
        <f t="array" ref="E11">$C$36+($C$37*($C$38^B11))</f>
        <v>3.2306813234906775</v>
      </c>
      <c r="F11" s="7">
        <f t="array" ref="F11">EXP(E11)</f>
        <v>25.296886463856101</v>
      </c>
      <c r="G11" s="4"/>
      <c r="H11" s="4"/>
    </row>
    <row r="12" spans="2:8" x14ac:dyDescent="0.3">
      <c r="B12" s="7">
        <f t="array" ref="B12">B11+1</f>
        <v>1954</v>
      </c>
      <c r="C12" s="7">
        <v>27.3</v>
      </c>
      <c r="D12" s="7">
        <f t="array" ref="D12">LN(C12)</f>
        <v>3.3068867021909143</v>
      </c>
      <c r="E12" s="7">
        <f t="array" ref="E12">$C$36+($C$37*($C$38^B12))</f>
        <v>3.3630500215189105</v>
      </c>
      <c r="F12" s="7">
        <f t="array" ref="F12">EXP(E12)</f>
        <v>28.877132574794224</v>
      </c>
      <c r="G12" s="4"/>
      <c r="H12" s="4"/>
    </row>
    <row r="13" spans="2:8" x14ac:dyDescent="0.3">
      <c r="B13" s="7">
        <f t="array" ref="B13">B12+1</f>
        <v>1955</v>
      </c>
      <c r="C13" s="7">
        <v>32.1</v>
      </c>
      <c r="D13" s="7">
        <f t="array" ref="D13">LN(C13)</f>
        <v>3.4688560301359703</v>
      </c>
      <c r="E13" s="7">
        <f t="array" ref="E13">$C$36+($C$37*($C$38^B13))</f>
        <v>3.4911840794656177</v>
      </c>
      <c r="F13" s="7">
        <f t="array" ref="F13">EXP(E13)</f>
        <v>32.824791866419432</v>
      </c>
      <c r="G13" s="4"/>
      <c r="H13" s="4"/>
    </row>
    <row r="14" spans="2:8" x14ac:dyDescent="0.3">
      <c r="B14" s="7">
        <f t="array" ref="B14">B13+1</f>
        <v>1956</v>
      </c>
      <c r="C14" s="7">
        <v>37.1</v>
      </c>
      <c r="D14" s="7">
        <f t="array" ref="D14">LN(C14)</f>
        <v>3.6136169696133895</v>
      </c>
      <c r="E14" s="7">
        <f t="array" ref="E14">$C$36+($C$37*($C$38^B14))</f>
        <v>3.6152189687593741</v>
      </c>
      <c r="F14" s="7">
        <f t="array" ref="F14">EXP(E14)</f>
        <v>37.159481800491648</v>
      </c>
      <c r="G14" s="4"/>
      <c r="H14" s="4"/>
    </row>
    <row r="15" spans="2:8" x14ac:dyDescent="0.3">
      <c r="B15" s="7">
        <f t="array" ref="B15">B14+1</f>
        <v>1957</v>
      </c>
      <c r="C15" s="7">
        <v>41.9</v>
      </c>
      <c r="D15" s="7">
        <f t="array" ref="D15">LN(C15)</f>
        <v>3.735285826928092</v>
      </c>
      <c r="E15" s="7">
        <f t="array" ref="E15">$C$36+($C$37*($C$38^B15))</f>
        <v>3.735285826928437</v>
      </c>
      <c r="F15" s="7">
        <f t="array" ref="F15">EXP(E15)</f>
        <v>41.900000000014458</v>
      </c>
      <c r="G15" s="4"/>
      <c r="H15" s="4"/>
    </row>
    <row r="16" spans="2:8" x14ac:dyDescent="0.3">
      <c r="B16" s="7">
        <f t="array" ref="B16">B15+1</f>
        <v>1958</v>
      </c>
      <c r="C16" s="7">
        <v>48</v>
      </c>
      <c r="D16" s="7">
        <f t="array" ref="D16">LN(C16)</f>
        <v>3.8712010109078911</v>
      </c>
      <c r="E16" s="7">
        <f t="array" ref="E16">$C$36+($C$37*($C$38^B16))</f>
        <v>3.851511596247652</v>
      </c>
      <c r="F16" s="7">
        <f t="array" ref="F16">EXP(E16)</f>
        <v>47.06415148445803</v>
      </c>
      <c r="G16" s="4"/>
      <c r="H16" s="4"/>
    </row>
    <row r="17" spans="2:14" x14ac:dyDescent="0.3">
      <c r="B17" s="7">
        <f t="array" ref="B17">B16+1</f>
        <v>1959</v>
      </c>
      <c r="C17" s="7">
        <v>54.6</v>
      </c>
      <c r="D17" s="7">
        <f t="array" ref="D17">LN(C17)</f>
        <v>4.0000338827508592</v>
      </c>
      <c r="E17" s="7">
        <f t="array" ref="E17">$C$36+($C$37*($C$38^B17))</f>
        <v>3.9640191579498341</v>
      </c>
      <c r="F17" s="7">
        <f t="array" ref="F17">EXP(E17)</f>
        <v>52.66858448404188</v>
      </c>
      <c r="G17" s="4"/>
      <c r="H17" s="4"/>
    </row>
    <row r="18" spans="2:14" x14ac:dyDescent="0.3">
      <c r="B18" s="7">
        <f t="array" ref="B18">B17+1</f>
        <v>1960</v>
      </c>
      <c r="C18" s="7">
        <v>62.1</v>
      </c>
      <c r="D18" s="7">
        <f t="array" ref="D18">LN(C18)</f>
        <v>4.1287459889394329</v>
      </c>
      <c r="E18" s="7">
        <f t="array" ref="E18">$C$36+($C$37*($C$38^B18))</f>
        <v>4.0729274621435909</v>
      </c>
      <c r="F18" s="7">
        <f t="array" ref="F18">EXP(E18)</f>
        <v>58.728637045751498</v>
      </c>
      <c r="G18" s="4"/>
      <c r="H18" s="4"/>
    </row>
    <row r="19" spans="2:14" x14ac:dyDescent="0.3">
      <c r="B19" s="7">
        <f t="array" ref="B19">B18+1</f>
        <v>1961</v>
      </c>
      <c r="C19" s="7">
        <v>70.900000000000006</v>
      </c>
      <c r="D19" s="7">
        <f t="array" ref="D19">LN(C19)</f>
        <v>4.2612704335380815</v>
      </c>
      <c r="E19" s="7">
        <f t="array" ref="E19">$C$36+($C$37*($C$38^B19))</f>
        <v>4.178351653574893</v>
      </c>
      <c r="F19" s="7">
        <f t="array" ref="F19">EXP(E19)</f>
        <v>65.25819639578198</v>
      </c>
      <c r="G19" s="4"/>
      <c r="H19" s="4"/>
    </row>
    <row r="20" spans="2:14" x14ac:dyDescent="0.3">
      <c r="B20" s="7">
        <f t="array" ref="B20">B19+1</f>
        <v>1962</v>
      </c>
      <c r="C20" s="7">
        <v>80.2</v>
      </c>
      <c r="D20" s="7">
        <f t="array" ref="D20">LN(C20)</f>
        <v>4.3845235148724688</v>
      </c>
      <c r="E20" s="7">
        <f t="array" ref="E20">$C$36+($C$37*($C$38^B20))</f>
        <v>4.2804031933653803</v>
      </c>
      <c r="F20" s="7">
        <f t="array" ref="F20">EXP(E20)</f>
        <v>72.269572746117305</v>
      </c>
      <c r="G20" s="4"/>
      <c r="H20" s="4"/>
    </row>
    <row r="21" spans="2:14" x14ac:dyDescent="0.3">
      <c r="B21" s="7">
        <f t="array" ref="B21">B20+1</f>
        <v>1963</v>
      </c>
      <c r="C21" s="7">
        <v>91.3</v>
      </c>
      <c r="D21" s="7">
        <f t="array" ref="D21">LN(C21)</f>
        <v>4.514150787600923</v>
      </c>
      <c r="E21" s="7">
        <f t="array" ref="E21">$C$36+($C$37*($C$38^B21))</f>
        <v>4.3791899768561109</v>
      </c>
      <c r="F21" s="7">
        <f t="array" ref="F21">EXP(E21)</f>
        <v>79.773388935556667</v>
      </c>
      <c r="G21" s="4"/>
      <c r="H21" s="4"/>
    </row>
    <row r="22" spans="2:14" x14ac:dyDescent="0.3">
      <c r="B22" s="7">
        <f t="array" ref="B22">B21+1</f>
        <v>1964</v>
      </c>
      <c r="C22" s="7">
        <v>101.9</v>
      </c>
      <c r="D22" s="7">
        <f t="array" ref="D22">LN(C22)</f>
        <v>4.6239919402286791</v>
      </c>
      <c r="E22" s="7">
        <f t="array" ref="E22">$C$36+($C$37*($C$38^B22))</f>
        <v>4.4748164476813406</v>
      </c>
      <c r="F22" s="7">
        <f t="array" ref="F22">EXP(E22)</f>
        <v>87.778486986157191</v>
      </c>
      <c r="G22" s="4"/>
      <c r="H22" s="4"/>
    </row>
    <row r="23" spans="2:14" x14ac:dyDescent="0.3">
      <c r="B23" s="7">
        <f t="array" ref="B23">B22+1</f>
        <v>1965</v>
      </c>
      <c r="C23" s="7">
        <v>110.4</v>
      </c>
      <c r="D23" s="7">
        <f t="array" ref="D23">LN(C23)</f>
        <v>4.7041101338429954</v>
      </c>
      <c r="E23" s="7">
        <f t="array" ref="E23">$C$36+($C$37*($C$38^B23))</f>
        <v>4.5673837081929278</v>
      </c>
      <c r="F23" s="7">
        <f t="array" ref="F23">EXP(E23)</f>
        <v>96.291852342840045</v>
      </c>
      <c r="G23" s="4"/>
      <c r="H23" s="4"/>
    </row>
    <row r="24" spans="2:14" x14ac:dyDescent="0.3">
      <c r="B24" s="7">
        <f t="array" ref="B24">B23+1</f>
        <v>1966</v>
      </c>
      <c r="C24" s="7">
        <v>114</v>
      </c>
      <c r="D24" s="7">
        <f t="array" ref="D24">LN(C24)</f>
        <v>4.7361984483944957</v>
      </c>
      <c r="E24" s="7">
        <f t="array" ref="E24">$C$36+($C$37*($C$38^B24))</f>
        <v>4.6569896263521446</v>
      </c>
      <c r="F24" s="7">
        <f t="array" ref="F24">EXP(E24)</f>
        <v>105.31855625427113</v>
      </c>
      <c r="G24" s="4"/>
      <c r="H24" s="4"/>
    </row>
    <row r="25" spans="2:14" x14ac:dyDescent="0.3">
      <c r="B25" s="7">
        <f t="array" ref="B25">B24+1</f>
        <v>1967</v>
      </c>
      <c r="C25" s="7">
        <v>124.5</v>
      </c>
      <c r="D25" s="7">
        <f t="array" ref="D25">LN(C25)</f>
        <v>4.824305715904762</v>
      </c>
      <c r="E25" s="7">
        <f t="array" ref="E25">$C$36+($C$37*($C$38^B25))</f>
        <v>4.7437289392018638</v>
      </c>
      <c r="F25" s="7">
        <f t="array" ref="F25">EXP(E25)</f>
        <v>114.86171645375494</v>
      </c>
      <c r="G25" s="4"/>
      <c r="H25" s="4"/>
    </row>
    <row r="26" spans="2:14" x14ac:dyDescent="0.3">
      <c r="B26" s="7">
        <f t="array" ref="B26">B25+1</f>
        <v>1968</v>
      </c>
      <c r="C26" s="7">
        <v>131.6</v>
      </c>
      <c r="D26" s="7">
        <f t="array" ref="D26">LN(C26)</f>
        <v>4.8797670188912168</v>
      </c>
      <c r="E26" s="7">
        <f t="array" ref="E26">$C$36+($C$37*($C$38^B26))</f>
        <v>4.8276933530285602</v>
      </c>
      <c r="F26" s="7">
        <f t="array" ref="F26">EXP(E26)</f>
        <v>124.92247601559919</v>
      </c>
      <c r="G26" s="4"/>
      <c r="H26" s="4"/>
    </row>
    <row r="27" spans="2:14" x14ac:dyDescent="0.3">
      <c r="B27" s="7">
        <f t="array" ref="B27">B26+1</f>
        <v>1969</v>
      </c>
      <c r="C27" s="7">
        <v>135.5</v>
      </c>
      <c r="D27" s="7">
        <f t="array" ref="D27">LN(C27)</f>
        <v>4.9089716403197556</v>
      </c>
      <c r="E27" s="7">
        <f t="array" ref="E27">$C$36+($C$37*($C$38^B27))</f>
        <v>4.9089716403199919</v>
      </c>
      <c r="F27" s="7">
        <f t="array" ref="F27">EXP(E27)</f>
        <v>135.50000000003203</v>
      </c>
      <c r="G27" s="4"/>
      <c r="H27" s="4"/>
    </row>
    <row r="28" spans="2:14" ht="15" thickBot="1" x14ac:dyDescent="0.35">
      <c r="B28" s="7">
        <f t="array" ref="B28">B27+1</f>
        <v>1970</v>
      </c>
      <c r="C28" s="7">
        <v>146.4</v>
      </c>
      <c r="D28" s="7">
        <f t="array" ref="D28">LN(C28)</f>
        <v>4.9863426015272116</v>
      </c>
      <c r="E28" s="7">
        <f t="array" ref="E28">$C$36+($C$37*($C$38^B28))</f>
        <v>4.9876497336210841</v>
      </c>
      <c r="F28" s="7">
        <f t="array" ref="F28">EXP(E28)</f>
        <v>146.59148926215832</v>
      </c>
      <c r="G28" s="4"/>
      <c r="H28" s="4"/>
    </row>
    <row r="29" spans="2:14" x14ac:dyDescent="0.3">
      <c r="B29" s="7">
        <f t="array" ref="B29">B28+1</f>
        <v>1971</v>
      </c>
      <c r="C29" s="7">
        <v>174.5</v>
      </c>
      <c r="D29" s="7">
        <f t="array" ref="D29">LN(C29)</f>
        <v>5.1619247416424816</v>
      </c>
      <c r="E29" s="7">
        <f t="array" ref="E29">$C$36+($C$37*($C$38^B29))</f>
        <v>5.0638108163872566</v>
      </c>
      <c r="F29" s="7">
        <f t="array" ref="F29">EXP(E29)</f>
        <v>158.19221059046856</v>
      </c>
      <c r="G29" s="4"/>
      <c r="H29" s="4"/>
      <c r="M29" s="3" t="s">
        <v>8</v>
      </c>
      <c r="N29" s="3"/>
    </row>
    <row r="30" spans="2:14" x14ac:dyDescent="0.3">
      <c r="B30" s="7">
        <f t="array" ref="B30">B29+1</f>
        <v>1972</v>
      </c>
      <c r="C30" s="7"/>
      <c r="D30" s="7"/>
      <c r="E30" s="7">
        <f t="array" ref="E30">$C$36+($C$37*($C$38^B30))</f>
        <v>5.1375354109312266</v>
      </c>
      <c r="F30" s="7">
        <f t="array" ref="F30">EXP(E30)</f>
        <v>170.29554215996416</v>
      </c>
      <c r="G30" s="4"/>
      <c r="H30" s="4"/>
      <c r="M30" s="2" t="s">
        <v>9</v>
      </c>
      <c r="N30" s="2">
        <v>0.99635894899491206</v>
      </c>
    </row>
    <row r="31" spans="2:14" x14ac:dyDescent="0.3">
      <c r="B31" s="7">
        <f t="array" ref="B31">B30+1</f>
        <v>1973</v>
      </c>
      <c r="C31" s="7"/>
      <c r="D31" s="7"/>
      <c r="E31" s="7">
        <f t="array" ref="E31">$C$36+($C$37*($C$38^B31))</f>
        <v>5.2089014635562947</v>
      </c>
      <c r="F31" s="7">
        <f t="array" ref="F31">EXP(E31)</f>
        <v>182.89303313505911</v>
      </c>
      <c r="G31" s="4"/>
      <c r="H31" s="4"/>
      <c r="M31" s="11" t="s">
        <v>10</v>
      </c>
      <c r="N31" s="11">
        <v>0.99273115524224576</v>
      </c>
    </row>
    <row r="32" spans="2:14" x14ac:dyDescent="0.3">
      <c r="B32" s="7">
        <f t="array" ref="B32">B31+1</f>
        <v>1974</v>
      </c>
      <c r="C32" s="7"/>
      <c r="D32" s="7"/>
      <c r="E32" s="7">
        <f t="array" ref="E32">$C$36+($C$37*($C$38^B32))</f>
        <v>5.2779844269661034</v>
      </c>
      <c r="F32" s="7">
        <f t="array" ref="F32">EXP(E32)</f>
        <v>195.97447613822612</v>
      </c>
      <c r="G32" s="4"/>
      <c r="H32" s="4"/>
      <c r="M32" s="2" t="s">
        <v>11</v>
      </c>
      <c r="N32" s="2">
        <v>0.99244040145193568</v>
      </c>
    </row>
    <row r="33" spans="2:21" x14ac:dyDescent="0.3">
      <c r="B33" s="7">
        <f t="array" ref="B33">B32+1</f>
        <v>1975</v>
      </c>
      <c r="C33" s="7"/>
      <c r="D33" s="7"/>
      <c r="E33" s="7">
        <f t="array" ref="E33">$C$36+($C$37*($C$38^B33))</f>
        <v>5.3448573400380042</v>
      </c>
      <c r="F33" s="7">
        <f t="array" ref="F33">EXP(E33)</f>
        <v>209.52799121136331</v>
      </c>
      <c r="G33" s="4"/>
      <c r="H33" s="4"/>
      <c r="M33" s="2" t="s">
        <v>12</v>
      </c>
      <c r="N33" s="2">
        <v>4.4009759321708337</v>
      </c>
    </row>
    <row r="34" spans="2:21" ht="15" thickBot="1" x14ac:dyDescent="0.35">
      <c r="B34" s="8">
        <f t="array" ref="B34">B33+1</f>
        <v>1976</v>
      </c>
      <c r="C34" s="8"/>
      <c r="D34" s="8"/>
      <c r="E34" s="8">
        <f t="array" ref="E34">$C$36+($C$37*($C$38^B34))</f>
        <v>5.4095909050443813</v>
      </c>
      <c r="F34" s="8">
        <f t="array" ref="F34">EXP(E34)</f>
        <v>223.54011983690128</v>
      </c>
      <c r="G34" s="4"/>
      <c r="H34" s="4"/>
      <c r="M34" s="1" t="s">
        <v>13</v>
      </c>
      <c r="N34" s="1">
        <v>27</v>
      </c>
    </row>
    <row r="36" spans="2:21" x14ac:dyDescent="0.3">
      <c r="B36" s="10" t="s">
        <v>0</v>
      </c>
      <c r="C36" s="9">
        <f t="array" ref="C36">((D3*D27)-(D15*D15))/(D27-(2*D15)+D3)</f>
        <v>7.3683345550213089</v>
      </c>
      <c r="M36" s="4"/>
      <c r="N36" s="4"/>
      <c r="O36" s="4"/>
      <c r="P36" s="4"/>
      <c r="Q36" s="4"/>
      <c r="R36" s="4"/>
      <c r="S36" s="4"/>
      <c r="T36" s="4"/>
      <c r="U36" s="4"/>
    </row>
    <row r="37" spans="2:21" x14ac:dyDescent="0.3">
      <c r="B37" s="10" t="s">
        <v>2</v>
      </c>
      <c r="C37" s="9">
        <f t="array" ref="C37">(((D15-D3)^2)/(D27-(2*D15)+D3))*(((D15-D3)/(D27-D15))^(B3/(B15-B3)))</f>
        <v>-1.564999552799026E+28</v>
      </c>
      <c r="M37" s="5"/>
      <c r="N37" s="5"/>
      <c r="O37" s="5"/>
      <c r="P37" s="5"/>
      <c r="Q37" s="5"/>
      <c r="R37" s="5"/>
      <c r="S37" s="4"/>
      <c r="T37" s="4"/>
      <c r="U37" s="4"/>
    </row>
    <row r="38" spans="2:21" x14ac:dyDescent="0.3">
      <c r="B38" s="10" t="s">
        <v>1</v>
      </c>
      <c r="C38" s="9">
        <f t="array" ref="C38">((D27-D15)/(D15-D3))^(1/(B15-B3))</f>
        <v>0.96800875022113297</v>
      </c>
      <c r="M38" s="2"/>
      <c r="N38" s="2"/>
      <c r="O38" s="2"/>
      <c r="P38" s="2"/>
      <c r="Q38" s="2"/>
      <c r="R38" s="2"/>
      <c r="S38" s="4"/>
      <c r="T38" s="4"/>
      <c r="U38" s="4"/>
    </row>
    <row r="39" spans="2:21" x14ac:dyDescent="0.3">
      <c r="M39" s="2"/>
      <c r="N39" s="2"/>
      <c r="O39" s="2"/>
      <c r="P39" s="2"/>
      <c r="Q39" s="2"/>
      <c r="R39" s="2"/>
      <c r="S39" s="4"/>
      <c r="T39" s="4"/>
      <c r="U39" s="4"/>
    </row>
    <row r="40" spans="2:21" x14ac:dyDescent="0.3">
      <c r="M40" s="2"/>
      <c r="N40" s="2"/>
      <c r="O40" s="2"/>
      <c r="P40" s="2"/>
      <c r="Q40" s="2"/>
      <c r="R40" s="2"/>
      <c r="S40" s="4"/>
      <c r="T40" s="4"/>
      <c r="U40" s="4"/>
    </row>
    <row r="41" spans="2:21" x14ac:dyDescent="0.3">
      <c r="M41" s="4"/>
      <c r="N41" s="4"/>
      <c r="O41" s="4"/>
      <c r="P41" s="4"/>
      <c r="Q41" s="4"/>
      <c r="R41" s="4"/>
      <c r="S41" s="4"/>
      <c r="T41" s="4"/>
      <c r="U41" s="4"/>
    </row>
    <row r="42" spans="2:21" x14ac:dyDescent="0.3">
      <c r="M42" s="5"/>
      <c r="N42" s="5"/>
      <c r="O42" s="5"/>
      <c r="P42" s="5"/>
      <c r="Q42" s="5"/>
      <c r="R42" s="5"/>
      <c r="S42" s="5"/>
      <c r="T42" s="5"/>
      <c r="U42" s="5"/>
    </row>
    <row r="43" spans="2:21" x14ac:dyDescent="0.3"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3">
      <c r="M44" s="2"/>
      <c r="N44" s="2"/>
      <c r="O44" s="2"/>
      <c r="P44" s="2"/>
      <c r="Q44" s="2"/>
      <c r="R44" s="2"/>
      <c r="S44" s="2"/>
      <c r="T44" s="2"/>
      <c r="U44" s="2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Ridam Singhal</dc:creator>
  <cp:lastModifiedBy>Ridam Singhal</cp:lastModifiedBy>
  <dcterms:created xsi:type="dcterms:W3CDTF">2015-06-05T18:17:20Z</dcterms:created>
  <dcterms:modified xsi:type="dcterms:W3CDTF">2020-09-20T18:25:58Z</dcterms:modified>
</cp:coreProperties>
</file>