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9816" windowHeight="7416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155" i="1" l="1" a="1"/>
  <c r="G155" i="1"/>
  <c r="G156" i="1" a="1"/>
  <c r="G156" i="1" s="1"/>
  <c r="G157" i="1" a="1"/>
  <c r="G157" i="1"/>
  <c r="G158" i="1" a="1"/>
  <c r="G158" i="1" s="1"/>
  <c r="G159" i="1" a="1"/>
  <c r="G159" i="1"/>
  <c r="G160" i="1" a="1"/>
  <c r="G160" i="1" s="1"/>
  <c r="G161" i="1" a="1"/>
  <c r="G161" i="1"/>
  <c r="G162" i="1" a="1"/>
  <c r="G162" i="1" s="1"/>
  <c r="G163" i="1" a="1"/>
  <c r="G163" i="1"/>
  <c r="G164" i="1" a="1"/>
  <c r="G164" i="1" s="1"/>
  <c r="G165" i="1" a="1"/>
  <c r="G165" i="1"/>
  <c r="G154" i="1" a="1"/>
  <c r="G154" i="1" s="1"/>
  <c r="E155" i="1" a="1"/>
  <c r="E155" i="1"/>
  <c r="E156" i="1" a="1"/>
  <c r="E156" i="1" s="1"/>
  <c r="E157" i="1" a="1"/>
  <c r="E157" i="1"/>
  <c r="E158" i="1" a="1"/>
  <c r="E158" i="1" s="1"/>
  <c r="E159" i="1" a="1"/>
  <c r="E159" i="1"/>
  <c r="E160" i="1" a="1"/>
  <c r="E160" i="1" s="1"/>
  <c r="E161" i="1" a="1"/>
  <c r="E161" i="1"/>
  <c r="E162" i="1" a="1"/>
  <c r="E162" i="1" s="1"/>
  <c r="E163" i="1" a="1"/>
  <c r="E163" i="1"/>
  <c r="E164" i="1" a="1"/>
  <c r="E164" i="1" s="1"/>
  <c r="E165" i="1" a="1"/>
  <c r="E165" i="1"/>
  <c r="E154" i="1" a="1"/>
  <c r="E154" i="1" s="1"/>
  <c r="G153" i="1" l="1" a="1"/>
  <c r="G153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06" i="1" a="1"/>
  <c r="G106" i="1" s="1"/>
  <c r="A107" i="1" a="1"/>
  <c r="A107" i="1" s="1"/>
  <c r="A108" i="1" s="1" a="1"/>
  <c r="A108" i="1" s="1"/>
  <c r="A109" i="1" s="1" a="1"/>
  <c r="A109" i="1" s="1"/>
  <c r="A110" i="1" s="1" a="1"/>
  <c r="A110" i="1" s="1"/>
  <c r="A111" i="1" s="1" a="1"/>
  <c r="A111" i="1" s="1"/>
  <c r="A112" i="1" s="1" a="1"/>
  <c r="A112" i="1" s="1"/>
  <c r="A113" i="1" s="1" a="1"/>
  <c r="A113" i="1" s="1"/>
  <c r="A114" i="1" s="1" a="1"/>
  <c r="A114" i="1" s="1"/>
  <c r="A115" i="1" s="1" a="1"/>
  <c r="A115" i="1" s="1"/>
  <c r="A116" i="1" s="1" a="1"/>
  <c r="A116" i="1" s="1"/>
  <c r="A117" i="1" s="1" a="1"/>
  <c r="A117" i="1" s="1"/>
  <c r="A118" i="1" s="1" a="1"/>
  <c r="A118" i="1" s="1"/>
  <c r="A119" i="1" s="1" a="1"/>
  <c r="A119" i="1" s="1"/>
  <c r="A120" i="1" s="1" a="1"/>
  <c r="A120" i="1" s="1"/>
  <c r="A121" i="1" s="1" a="1"/>
  <c r="A121" i="1" s="1"/>
  <c r="A122" i="1" s="1" a="1"/>
  <c r="A122" i="1" s="1"/>
  <c r="A123" i="1" s="1" a="1"/>
  <c r="A123" i="1" s="1"/>
  <c r="A124" i="1" s="1" a="1"/>
  <c r="A124" i="1" s="1"/>
  <c r="A125" i="1" s="1" a="1"/>
  <c r="A125" i="1" s="1"/>
  <c r="A126" i="1" s="1" a="1"/>
  <c r="A126" i="1" s="1"/>
  <c r="A127" i="1" s="1" a="1"/>
  <c r="A127" i="1" s="1"/>
  <c r="A128" i="1" s="1" a="1"/>
  <c r="A128" i="1" s="1"/>
  <c r="A129" i="1" s="1" a="1"/>
  <c r="A129" i="1" s="1"/>
  <c r="A130" i="1" s="1" a="1"/>
  <c r="A130" i="1" s="1"/>
  <c r="A131" i="1" s="1" a="1"/>
  <c r="A131" i="1" s="1"/>
  <c r="A132" i="1" s="1" a="1"/>
  <c r="A132" i="1" s="1"/>
  <c r="A133" i="1" s="1" a="1"/>
  <c r="A133" i="1" s="1"/>
  <c r="A134" i="1" s="1" a="1"/>
  <c r="A134" i="1" s="1"/>
  <c r="A135" i="1" s="1" a="1"/>
  <c r="A135" i="1" s="1"/>
  <c r="A136" i="1" s="1" a="1"/>
  <c r="A136" i="1" s="1"/>
  <c r="A137" i="1" s="1" a="1"/>
  <c r="A137" i="1" s="1"/>
  <c r="A138" i="1" s="1" a="1"/>
  <c r="A138" i="1" s="1"/>
  <c r="A139" i="1" s="1" a="1"/>
  <c r="A139" i="1" s="1"/>
  <c r="A140" i="1" s="1" a="1"/>
  <c r="A140" i="1" s="1"/>
  <c r="A141" i="1" s="1" a="1"/>
  <c r="A141" i="1" s="1"/>
  <c r="A142" i="1" s="1" a="1"/>
  <c r="A142" i="1" s="1"/>
  <c r="A143" i="1" s="1" a="1"/>
  <c r="A143" i="1" s="1"/>
  <c r="A144" i="1" s="1" a="1"/>
  <c r="A144" i="1" s="1"/>
  <c r="A145" i="1" s="1" a="1"/>
  <c r="A145" i="1" s="1"/>
  <c r="A146" i="1" s="1" a="1"/>
  <c r="A146" i="1" s="1"/>
  <c r="A147" i="1" s="1" a="1"/>
  <c r="A147" i="1" s="1"/>
  <c r="A148" i="1" s="1" a="1"/>
  <c r="A148" i="1" s="1"/>
  <c r="A149" i="1" s="1" a="1"/>
  <c r="A149" i="1" s="1"/>
  <c r="A150" i="1" s="1" a="1"/>
  <c r="A150" i="1" s="1"/>
  <c r="A151" i="1" s="1" a="1"/>
  <c r="A151" i="1" s="1"/>
  <c r="A152" i="1" s="1" a="1"/>
  <c r="A152" i="1" s="1"/>
  <c r="A153" i="1" s="1" a="1"/>
  <c r="A153" i="1" s="1"/>
  <c r="A154" i="1" s="1" a="1"/>
  <c r="A154" i="1" s="1"/>
  <c r="A155" i="1" s="1" a="1"/>
  <c r="A155" i="1" s="1"/>
  <c r="A156" i="1" s="1" a="1"/>
  <c r="A156" i="1" s="1"/>
  <c r="A157" i="1" s="1" a="1"/>
  <c r="A157" i="1" s="1"/>
  <c r="A158" i="1" s="1" a="1"/>
  <c r="A158" i="1" s="1"/>
  <c r="A159" i="1" s="1" a="1"/>
  <c r="A159" i="1" s="1"/>
  <c r="A160" i="1" s="1" a="1"/>
  <c r="A160" i="1" s="1"/>
  <c r="A161" i="1" s="1" a="1"/>
  <c r="A161" i="1" s="1"/>
  <c r="A162" i="1" s="1" a="1"/>
  <c r="A162" i="1" s="1"/>
  <c r="A163" i="1" s="1" a="1"/>
  <c r="A163" i="1" s="1"/>
  <c r="A164" i="1" s="1" a="1"/>
  <c r="A164" i="1" s="1"/>
  <c r="A165" i="1" s="1" a="1"/>
  <c r="A165" i="1" s="1"/>
  <c r="F185" i="1" l="1" a="1"/>
  <c r="F185" i="1" l="1"/>
  <c r="F195" i="1"/>
  <c r="F192" i="1"/>
  <c r="F186" i="1"/>
  <c r="F187" i="1"/>
  <c r="F194" i="1"/>
  <c r="F189" i="1"/>
  <c r="F196" i="1"/>
  <c r="F190" i="1"/>
  <c r="F191" i="1"/>
  <c r="F188" i="1"/>
  <c r="F193" i="1"/>
  <c r="D77" i="1" l="1" a="1"/>
  <c r="D77" i="1" s="1"/>
  <c r="D19" i="1" a="1"/>
  <c r="D19" i="1" s="1"/>
  <c r="E20" i="1" s="1" a="1"/>
  <c r="E20" i="1" s="1"/>
  <c r="F20" i="1" s="1" a="1"/>
  <c r="F20" i="1" s="1"/>
  <c r="J14" i="1" s="1" a="1"/>
  <c r="J14" i="1" s="1"/>
  <c r="D21" i="1" a="1"/>
  <c r="D21" i="1" s="1"/>
  <c r="E22" i="1" s="1" a="1"/>
  <c r="E22" i="1" s="1"/>
  <c r="F22" i="1" s="1" a="1"/>
  <c r="F22" i="1" s="1"/>
  <c r="J15" i="1" s="1" a="1"/>
  <c r="J15" i="1" s="1"/>
  <c r="D23" i="1" a="1"/>
  <c r="D23" i="1" s="1"/>
  <c r="D25" i="1" a="1"/>
  <c r="D25" i="1" s="1"/>
  <c r="D27" i="1" a="1"/>
  <c r="D27" i="1" s="1"/>
  <c r="E28" i="1" s="1" a="1"/>
  <c r="E28" i="1" s="1"/>
  <c r="F28" i="1" s="1" a="1"/>
  <c r="F28" i="1" s="1"/>
  <c r="J18" i="1" s="1" a="1"/>
  <c r="J18" i="1" s="1"/>
  <c r="D29" i="1" a="1"/>
  <c r="D29" i="1" s="1"/>
  <c r="E30" i="1" s="1" a="1"/>
  <c r="E30" i="1" s="1"/>
  <c r="F30" i="1" s="1" a="1"/>
  <c r="F30" i="1" s="1"/>
  <c r="K7" i="1" s="1" a="1"/>
  <c r="K7" i="1" s="1"/>
  <c r="D31" i="1" a="1"/>
  <c r="D31" i="1" s="1"/>
  <c r="D33" i="1" a="1"/>
  <c r="D33" i="1" s="1"/>
  <c r="D35" i="1" a="1"/>
  <c r="D35" i="1" s="1"/>
  <c r="E36" i="1" s="1" a="1"/>
  <c r="E36" i="1" s="1"/>
  <c r="F36" i="1" s="1" a="1"/>
  <c r="F36" i="1" s="1"/>
  <c r="K10" i="1" s="1" a="1"/>
  <c r="K10" i="1" s="1"/>
  <c r="D37" i="1" a="1"/>
  <c r="D37" i="1" s="1"/>
  <c r="E38" i="1" s="1" a="1"/>
  <c r="E38" i="1" s="1"/>
  <c r="F38" i="1" s="1" a="1"/>
  <c r="F38" i="1" s="1"/>
  <c r="K11" i="1" s="1" a="1"/>
  <c r="K11" i="1" s="1"/>
  <c r="D39" i="1" a="1"/>
  <c r="D39" i="1" s="1"/>
  <c r="D41" i="1" a="1"/>
  <c r="D41" i="1" s="1"/>
  <c r="D43" i="1" a="1"/>
  <c r="D43" i="1" s="1"/>
  <c r="E44" i="1" s="1" a="1"/>
  <c r="E44" i="1" s="1"/>
  <c r="F44" i="1" s="1" a="1"/>
  <c r="F44" i="1" s="1"/>
  <c r="K14" i="1" s="1" a="1"/>
  <c r="K14" i="1" s="1"/>
  <c r="D45" i="1" a="1"/>
  <c r="D45" i="1" s="1"/>
  <c r="E46" i="1" s="1" a="1"/>
  <c r="E46" i="1" s="1"/>
  <c r="F46" i="1" s="1" a="1"/>
  <c r="F46" i="1" s="1"/>
  <c r="K15" i="1" s="1" a="1"/>
  <c r="K15" i="1" s="1"/>
  <c r="D47" i="1" a="1"/>
  <c r="D47" i="1" s="1"/>
  <c r="D49" i="1" a="1"/>
  <c r="D49" i="1" s="1"/>
  <c r="D51" i="1" a="1"/>
  <c r="D51" i="1" s="1"/>
  <c r="E52" i="1" s="1" a="1"/>
  <c r="E52" i="1" s="1"/>
  <c r="F52" i="1" s="1" a="1"/>
  <c r="F52" i="1" s="1"/>
  <c r="K18" i="1" s="1" a="1"/>
  <c r="K18" i="1" s="1"/>
  <c r="D53" i="1" a="1"/>
  <c r="D53" i="1" s="1"/>
  <c r="E54" i="1" s="1" a="1"/>
  <c r="E54" i="1" s="1"/>
  <c r="F54" i="1" s="1" a="1"/>
  <c r="F54" i="1" s="1"/>
  <c r="L7" i="1" s="1" a="1"/>
  <c r="L7" i="1" s="1"/>
  <c r="D55" i="1" a="1"/>
  <c r="D55" i="1" s="1"/>
  <c r="D57" i="1" a="1"/>
  <c r="D57" i="1" s="1"/>
  <c r="D59" i="1" a="1"/>
  <c r="D59" i="1" s="1"/>
  <c r="D61" i="1" a="1"/>
  <c r="D61" i="1" s="1"/>
  <c r="E62" i="1" s="1" a="1"/>
  <c r="E62" i="1" s="1"/>
  <c r="F62" i="1" s="1" a="1"/>
  <c r="F62" i="1" s="1"/>
  <c r="L11" i="1" s="1" a="1"/>
  <c r="L11" i="1" s="1"/>
  <c r="D63" i="1" a="1"/>
  <c r="D63" i="1" s="1"/>
  <c r="D65" i="1" a="1"/>
  <c r="D65" i="1" s="1"/>
  <c r="D67" i="1" a="1"/>
  <c r="D67" i="1" s="1"/>
  <c r="D69" i="1" a="1"/>
  <c r="D69" i="1" s="1"/>
  <c r="E70" i="1" s="1" a="1"/>
  <c r="E70" i="1" s="1"/>
  <c r="F70" i="1" s="1" a="1"/>
  <c r="F70" i="1" s="1"/>
  <c r="L15" i="1" s="1" a="1"/>
  <c r="L15" i="1" s="1"/>
  <c r="D71" i="1" a="1"/>
  <c r="D71" i="1" s="1"/>
  <c r="D73" i="1" a="1"/>
  <c r="D73" i="1" s="1"/>
  <c r="D75" i="1" a="1"/>
  <c r="D75" i="1" s="1"/>
  <c r="E76" i="1" s="1" a="1"/>
  <c r="E76" i="1" s="1"/>
  <c r="F76" i="1" s="1" a="1"/>
  <c r="F76" i="1" s="1"/>
  <c r="L18" i="1" s="1" a="1"/>
  <c r="L18" i="1" s="1"/>
  <c r="D79" i="1" a="1"/>
  <c r="D79" i="1" s="1"/>
  <c r="E80" i="1" s="1" a="1"/>
  <c r="E80" i="1" s="1"/>
  <c r="F80" i="1" s="1" a="1"/>
  <c r="F80" i="1" s="1"/>
  <c r="M8" i="1" s="1" a="1"/>
  <c r="M8" i="1" s="1"/>
  <c r="D81" i="1" a="1"/>
  <c r="D81" i="1" s="1"/>
  <c r="D83" i="1" a="1"/>
  <c r="D83" i="1" s="1"/>
  <c r="D85" i="1" a="1"/>
  <c r="D85" i="1" s="1"/>
  <c r="D87" i="1" a="1"/>
  <c r="D87" i="1" s="1"/>
  <c r="E88" i="1" s="1" a="1"/>
  <c r="E88" i="1" s="1"/>
  <c r="F88" i="1" s="1" a="1"/>
  <c r="F88" i="1" s="1"/>
  <c r="M12" i="1" s="1" a="1"/>
  <c r="M12" i="1" s="1"/>
  <c r="D89" i="1" a="1"/>
  <c r="D89" i="1" s="1"/>
  <c r="D17" i="1" a="1"/>
  <c r="D17" i="1" s="1"/>
  <c r="E18" i="1" s="1" a="1"/>
  <c r="E18" i="1" s="1"/>
  <c r="F18" i="1" s="1" a="1"/>
  <c r="F18" i="1" s="1"/>
  <c r="J13" i="1" s="1" a="1"/>
  <c r="J13" i="1" s="1"/>
  <c r="E68" i="1" l="1" a="1"/>
  <c r="E68" i="1" s="1"/>
  <c r="F68" i="1" s="1" a="1"/>
  <c r="F68" i="1" s="1"/>
  <c r="L14" i="1" s="1" a="1"/>
  <c r="L14" i="1" s="1"/>
  <c r="E60" i="1" a="1"/>
  <c r="E60" i="1" s="1"/>
  <c r="F60" i="1" s="1" a="1"/>
  <c r="F60" i="1" s="1"/>
  <c r="L10" i="1" s="1" a="1"/>
  <c r="L10" i="1" s="1"/>
  <c r="N15" i="1" a="1"/>
  <c r="N15" i="1" s="1"/>
  <c r="N18" i="1" a="1"/>
  <c r="N18" i="1" s="1"/>
  <c r="N14" i="1" a="1"/>
  <c r="N14" i="1" s="1"/>
  <c r="E86" i="1" a="1"/>
  <c r="E86" i="1" s="1"/>
  <c r="F86" i="1" s="1" a="1"/>
  <c r="F86" i="1" s="1"/>
  <c r="M11" i="1" s="1" a="1"/>
  <c r="M11" i="1" s="1"/>
  <c r="N11" i="1" s="1" a="1"/>
  <c r="N11" i="1" s="1"/>
  <c r="E84" i="1" a="1"/>
  <c r="E84" i="1" s="1"/>
  <c r="F84" i="1" s="1" a="1"/>
  <c r="F84" i="1" s="1"/>
  <c r="M10" i="1" s="1" a="1"/>
  <c r="M10" i="1" s="1"/>
  <c r="N10" i="1" s="1" a="1"/>
  <c r="N10" i="1" s="1"/>
  <c r="E66" i="1" a="1"/>
  <c r="E66" i="1" s="1"/>
  <c r="F66" i="1" s="1" a="1"/>
  <c r="F66" i="1" s="1"/>
  <c r="L13" i="1" s="1" a="1"/>
  <c r="L13" i="1" s="1"/>
  <c r="E58" i="1" a="1"/>
  <c r="E58" i="1" s="1"/>
  <c r="F58" i="1" s="1" a="1"/>
  <c r="F58" i="1" s="1"/>
  <c r="L9" i="1" s="1" a="1"/>
  <c r="L9" i="1" s="1"/>
  <c r="E50" i="1" a="1"/>
  <c r="E50" i="1" s="1"/>
  <c r="F50" i="1" s="1" a="1"/>
  <c r="F50" i="1" s="1"/>
  <c r="K17" i="1" s="1" a="1"/>
  <c r="K17" i="1" s="1"/>
  <c r="E42" i="1" a="1"/>
  <c r="E42" i="1" s="1"/>
  <c r="F42" i="1" s="1" a="1"/>
  <c r="F42" i="1" s="1"/>
  <c r="K13" i="1" s="1" a="1"/>
  <c r="K13" i="1" s="1"/>
  <c r="E34" i="1" a="1"/>
  <c r="E34" i="1" s="1"/>
  <c r="F34" i="1" s="1" a="1"/>
  <c r="F34" i="1" s="1"/>
  <c r="K9" i="1" s="1" a="1"/>
  <c r="K9" i="1" s="1"/>
  <c r="E26" i="1" a="1"/>
  <c r="E26" i="1" s="1"/>
  <c r="F26" i="1" s="1" a="1"/>
  <c r="F26" i="1" s="1"/>
  <c r="J17" i="1" s="1" a="1"/>
  <c r="J17" i="1" s="1"/>
  <c r="E78" i="1" a="1"/>
  <c r="E78" i="1" s="1"/>
  <c r="F78" i="1" s="1" a="1"/>
  <c r="F78" i="1" s="1"/>
  <c r="M7" i="1" s="1" a="1"/>
  <c r="M7" i="1" s="1"/>
  <c r="N7" i="1" s="1" a="1"/>
  <c r="N7" i="1" s="1"/>
  <c r="N13" i="1" a="1"/>
  <c r="N13" i="1" s="1"/>
  <c r="E74" i="1" a="1"/>
  <c r="E74" i="1" s="1"/>
  <c r="F74" i="1" s="1" a="1"/>
  <c r="F74" i="1" s="1"/>
  <c r="L17" i="1" s="1" a="1"/>
  <c r="L17" i="1" s="1"/>
  <c r="E82" i="1" a="1"/>
  <c r="E82" i="1" s="1"/>
  <c r="F82" i="1" s="1" a="1"/>
  <c r="F82" i="1" s="1"/>
  <c r="M9" i="1" s="1" a="1"/>
  <c r="M9" i="1" s="1"/>
  <c r="E72" i="1" a="1"/>
  <c r="E72" i="1" s="1"/>
  <c r="F72" i="1" s="1" a="1"/>
  <c r="F72" i="1" s="1"/>
  <c r="L16" i="1" s="1" a="1"/>
  <c r="L16" i="1" s="1"/>
  <c r="E64" i="1" a="1"/>
  <c r="E64" i="1" s="1"/>
  <c r="F64" i="1" s="1" a="1"/>
  <c r="F64" i="1" s="1"/>
  <c r="L12" i="1" s="1" a="1"/>
  <c r="L12" i="1" s="1"/>
  <c r="E56" i="1" a="1"/>
  <c r="E56" i="1" s="1"/>
  <c r="F56" i="1" s="1" a="1"/>
  <c r="F56" i="1" s="1"/>
  <c r="L8" i="1" s="1" a="1"/>
  <c r="L8" i="1" s="1"/>
  <c r="E48" i="1" a="1"/>
  <c r="E48" i="1" s="1"/>
  <c r="F48" i="1" s="1" a="1"/>
  <c r="F48" i="1" s="1"/>
  <c r="K16" i="1" s="1" a="1"/>
  <c r="K16" i="1" s="1"/>
  <c r="E40" i="1" a="1"/>
  <c r="E40" i="1" s="1"/>
  <c r="F40" i="1" s="1" a="1"/>
  <c r="F40" i="1" s="1"/>
  <c r="K12" i="1" s="1" a="1"/>
  <c r="K12" i="1" s="1"/>
  <c r="N12" i="1" s="1" a="1"/>
  <c r="N12" i="1" s="1"/>
  <c r="E32" i="1" a="1"/>
  <c r="E32" i="1" s="1"/>
  <c r="F32" i="1" s="1" a="1"/>
  <c r="F32" i="1" s="1"/>
  <c r="K8" i="1" s="1" a="1"/>
  <c r="K8" i="1" s="1"/>
  <c r="N8" i="1" s="1" a="1"/>
  <c r="N8" i="1" s="1"/>
  <c r="E24" i="1" a="1"/>
  <c r="E24" i="1" s="1"/>
  <c r="F24" i="1" s="1" a="1"/>
  <c r="F24" i="1" s="1"/>
  <c r="J16" i="1" s="1" a="1"/>
  <c r="J16" i="1" s="1"/>
  <c r="N17" i="1" l="1" a="1"/>
  <c r="N17" i="1" s="1"/>
  <c r="N16" i="1" a="1"/>
  <c r="N16" i="1" s="1"/>
  <c r="N9" i="1" a="1"/>
  <c r="N9" i="1" s="1"/>
  <c r="N19" i="1" s="1" a="1"/>
  <c r="N19" i="1" s="1"/>
  <c r="O21" i="1" s="1" a="1"/>
  <c r="O21" i="1" s="1"/>
  <c r="O11" i="1" l="1" a="1"/>
  <c r="O11" i="1" s="1"/>
  <c r="O12" i="1" a="1"/>
  <c r="O12" i="1" s="1"/>
  <c r="O14" i="1" a="1"/>
  <c r="O14" i="1" s="1"/>
  <c r="O8" i="1" a="1"/>
  <c r="O8" i="1" s="1"/>
  <c r="O13" i="1" a="1"/>
  <c r="O13" i="1" s="1"/>
  <c r="O7" i="1" a="1"/>
  <c r="O7" i="1" s="1"/>
  <c r="O10" i="1" a="1"/>
  <c r="O10" i="1" s="1"/>
  <c r="O15" i="1" a="1"/>
  <c r="O15" i="1" s="1"/>
  <c r="O17" i="1" a="1"/>
  <c r="O17" i="1" s="1"/>
  <c r="O18" i="1" a="1"/>
  <c r="O18" i="1" s="1"/>
  <c r="O9" i="1" a="1"/>
  <c r="O9" i="1" s="1"/>
  <c r="O16" i="1" a="1"/>
  <c r="O16" i="1" s="1"/>
  <c r="E150" i="1" l="1" a="1"/>
  <c r="E150" i="1" s="1"/>
  <c r="F150" i="1" s="1" a="1"/>
  <c r="F150" i="1" s="1"/>
  <c r="E138" i="1" a="1"/>
  <c r="E138" i="1" s="1"/>
  <c r="F138" i="1" s="1" a="1"/>
  <c r="F138" i="1" s="1"/>
  <c r="E131" i="1" a="1"/>
  <c r="E131" i="1" s="1"/>
  <c r="F131" i="1" s="1" a="1"/>
  <c r="F131" i="1" s="1"/>
  <c r="E143" i="1" a="1"/>
  <c r="E143" i="1" s="1"/>
  <c r="F143" i="1" s="1" a="1"/>
  <c r="F143" i="1" s="1"/>
  <c r="E145" i="1" a="1"/>
  <c r="E145" i="1" s="1"/>
  <c r="F145" i="1" s="1" a="1"/>
  <c r="F145" i="1" s="1"/>
  <c r="E133" i="1" a="1"/>
  <c r="E133" i="1" s="1"/>
  <c r="F133" i="1" s="1" a="1"/>
  <c r="F133" i="1" s="1"/>
  <c r="E149" i="1" a="1"/>
  <c r="E149" i="1" s="1"/>
  <c r="F149" i="1" s="1" a="1"/>
  <c r="F149" i="1" s="1"/>
  <c r="E137" i="1" a="1"/>
  <c r="E137" i="1" s="1"/>
  <c r="F137" i="1" s="1" a="1"/>
  <c r="F137" i="1" s="1"/>
  <c r="E153" i="1" a="1"/>
  <c r="E153" i="1" s="1"/>
  <c r="F153" i="1" s="1" a="1"/>
  <c r="F153" i="1" s="1"/>
  <c r="E141" i="1" a="1"/>
  <c r="E141" i="1" s="1"/>
  <c r="F141" i="1" s="1" a="1"/>
  <c r="F141" i="1" s="1"/>
  <c r="O19" i="1" a="1"/>
  <c r="O19" i="1" s="1"/>
  <c r="E106" i="1" a="1"/>
  <c r="E142" i="1" a="1"/>
  <c r="E142" i="1" s="1"/>
  <c r="F142" i="1" s="1" a="1"/>
  <c r="F142" i="1" s="1"/>
  <c r="E130" i="1" a="1"/>
  <c r="E130" i="1" s="1"/>
  <c r="F130" i="1" s="1" a="1"/>
  <c r="F130" i="1" s="1"/>
  <c r="D185" i="1" s="1" a="1"/>
  <c r="E118" i="1" a="1"/>
  <c r="E147" i="1" a="1"/>
  <c r="E147" i="1" s="1"/>
  <c r="F147" i="1" s="1" a="1"/>
  <c r="F147" i="1" s="1"/>
  <c r="E135" i="1" a="1"/>
  <c r="E135" i="1" s="1"/>
  <c r="F135" i="1" s="1" a="1"/>
  <c r="F135" i="1" s="1"/>
  <c r="E139" i="1" a="1"/>
  <c r="E139" i="1" s="1"/>
  <c r="F139" i="1" s="1" a="1"/>
  <c r="F139" i="1" s="1"/>
  <c r="E151" i="1" a="1"/>
  <c r="E151" i="1" s="1"/>
  <c r="F151" i="1" s="1" a="1"/>
  <c r="F151" i="1" s="1"/>
  <c r="E132" i="1" a="1"/>
  <c r="E132" i="1" s="1"/>
  <c r="F132" i="1" s="1" a="1"/>
  <c r="F132" i="1" s="1"/>
  <c r="E144" i="1" a="1"/>
  <c r="E144" i="1" s="1"/>
  <c r="F144" i="1" s="1" a="1"/>
  <c r="F144" i="1" s="1"/>
  <c r="E140" i="1" a="1"/>
  <c r="E140" i="1" s="1"/>
  <c r="F140" i="1" s="1" a="1"/>
  <c r="F140" i="1" s="1"/>
  <c r="E152" i="1" a="1"/>
  <c r="E152" i="1" s="1"/>
  <c r="F152" i="1" s="1" a="1"/>
  <c r="F152" i="1" s="1"/>
  <c r="E136" i="1" a="1"/>
  <c r="E136" i="1" s="1"/>
  <c r="F136" i="1" s="1" a="1"/>
  <c r="F136" i="1" s="1"/>
  <c r="E148" i="1" a="1"/>
  <c r="E148" i="1" s="1"/>
  <c r="F148" i="1" s="1" a="1"/>
  <c r="F148" i="1" s="1"/>
  <c r="E146" i="1" a="1"/>
  <c r="E146" i="1" s="1"/>
  <c r="F146" i="1" s="1" a="1"/>
  <c r="F146" i="1" s="1"/>
  <c r="E134" i="1" a="1"/>
  <c r="E134" i="1" s="1"/>
  <c r="F134" i="1" s="1" a="1"/>
  <c r="F134" i="1" s="1"/>
  <c r="E185" i="1" l="1" a="1"/>
  <c r="D185" i="1"/>
  <c r="D196" i="1"/>
  <c r="D191" i="1"/>
  <c r="D186" i="1"/>
  <c r="D195" i="1"/>
  <c r="D190" i="1"/>
  <c r="D192" i="1"/>
  <c r="D187" i="1"/>
  <c r="D193" i="1"/>
  <c r="D188" i="1"/>
  <c r="D194" i="1"/>
  <c r="D189" i="1"/>
  <c r="E106" i="1"/>
  <c r="E116" i="1"/>
  <c r="F116" i="1" s="1" a="1"/>
  <c r="F116" i="1" s="1"/>
  <c r="E113" i="1"/>
  <c r="F113" i="1" s="1" a="1"/>
  <c r="F113" i="1" s="1"/>
  <c r="E107" i="1"/>
  <c r="F107" i="1" s="1" a="1"/>
  <c r="F107" i="1" s="1"/>
  <c r="E112" i="1"/>
  <c r="F112" i="1" s="1" a="1"/>
  <c r="F112" i="1" s="1"/>
  <c r="E109" i="1"/>
  <c r="F109" i="1" s="1" a="1"/>
  <c r="F109" i="1" s="1"/>
  <c r="E114" i="1"/>
  <c r="F114" i="1" s="1" a="1"/>
  <c r="F114" i="1" s="1"/>
  <c r="E108" i="1"/>
  <c r="F108" i="1" s="1" a="1"/>
  <c r="F108" i="1" s="1"/>
  <c r="E115" i="1"/>
  <c r="F115" i="1" s="1" a="1"/>
  <c r="F115" i="1" s="1"/>
  <c r="E110" i="1"/>
  <c r="F110" i="1" s="1" a="1"/>
  <c r="F110" i="1" s="1"/>
  <c r="E117" i="1"/>
  <c r="F117" i="1" s="1" a="1"/>
  <c r="F117" i="1" s="1"/>
  <c r="E111" i="1"/>
  <c r="F111" i="1" s="1" a="1"/>
  <c r="F111" i="1" s="1"/>
  <c r="E119" i="1"/>
  <c r="F119" i="1" s="1" a="1"/>
  <c r="F119" i="1" s="1"/>
  <c r="E126" i="1"/>
  <c r="F126" i="1" s="1" a="1"/>
  <c r="F126" i="1" s="1"/>
  <c r="E125" i="1"/>
  <c r="F125" i="1" s="1" a="1"/>
  <c r="F125" i="1" s="1"/>
  <c r="E128" i="1"/>
  <c r="F128" i="1" s="1" a="1"/>
  <c r="F128" i="1" s="1"/>
  <c r="E122" i="1"/>
  <c r="F122" i="1" s="1" a="1"/>
  <c r="F122" i="1" s="1"/>
  <c r="E121" i="1"/>
  <c r="F121" i="1" s="1" a="1"/>
  <c r="F121" i="1" s="1"/>
  <c r="E124" i="1"/>
  <c r="F124" i="1" s="1" a="1"/>
  <c r="F124" i="1" s="1"/>
  <c r="E118" i="1"/>
  <c r="F118" i="1" s="1" a="1"/>
  <c r="F118" i="1" s="1"/>
  <c r="C185" i="1" s="1" a="1"/>
  <c r="E127" i="1"/>
  <c r="F127" i="1" s="1" a="1"/>
  <c r="F127" i="1" s="1"/>
  <c r="E120" i="1"/>
  <c r="F120" i="1" s="1" a="1"/>
  <c r="F120" i="1" s="1"/>
  <c r="E129" i="1"/>
  <c r="F129" i="1" s="1" a="1"/>
  <c r="F129" i="1" s="1"/>
  <c r="E123" i="1"/>
  <c r="F123" i="1" s="1" a="1"/>
  <c r="F123" i="1" s="1"/>
  <c r="C186" i="1" l="1"/>
  <c r="C191" i="1"/>
  <c r="C185" i="1"/>
  <c r="C194" i="1"/>
  <c r="C193" i="1"/>
  <c r="C192" i="1"/>
  <c r="C195" i="1"/>
  <c r="C189" i="1"/>
  <c r="C188" i="1"/>
  <c r="C187" i="1"/>
  <c r="C196" i="1"/>
  <c r="C190" i="1"/>
  <c r="E185" i="1"/>
  <c r="E195" i="1"/>
  <c r="E190" i="1"/>
  <c r="E188" i="1"/>
  <c r="E194" i="1"/>
  <c r="E189" i="1"/>
  <c r="E196" i="1"/>
  <c r="E191" i="1"/>
  <c r="E186" i="1"/>
  <c r="E192" i="1"/>
  <c r="E187" i="1"/>
  <c r="E193" i="1"/>
  <c r="F106" i="1" a="1"/>
  <c r="F106" i="1" s="1"/>
  <c r="B185" i="1" s="1" a="1"/>
  <c r="B185" i="1" l="1"/>
  <c r="B188" i="1"/>
  <c r="B194" i="1"/>
  <c r="B189" i="1"/>
  <c r="B196" i="1"/>
  <c r="B191" i="1"/>
  <c r="B186" i="1"/>
  <c r="B192" i="1"/>
  <c r="B187" i="1"/>
  <c r="B193" i="1"/>
  <c r="B195" i="1"/>
  <c r="B190" i="1"/>
</calcChain>
</file>

<file path=xl/sharedStrings.xml><?xml version="1.0" encoding="utf-8"?>
<sst xmlns="http://schemas.openxmlformats.org/spreadsheetml/2006/main" count="159" uniqueCount="35">
  <si>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</si>
  <si>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</si>
  <si>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</si>
  <si>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</si>
  <si>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</si>
  <si>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</si>
  <si>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</si>
  <si>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</si>
  <si>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</si>
  <si>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</si>
  <si>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</si>
  <si>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</si>
  <si>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</si>
  <si>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</si>
  <si>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        </t>
  </si>
  <si>
    <t xml:space="preserve">              YEAR</t>
  </si>
  <si>
    <t>SEASONAL INDICES</t>
  </si>
  <si>
    <t>ADJUSTED SEASONAL INDICES</t>
  </si>
  <si>
    <t>SUM=</t>
  </si>
  <si>
    <t>Correction Factor(k)=</t>
  </si>
  <si>
    <t>NAME - RIDAM SINGHAL</t>
  </si>
  <si>
    <t>ROLL NUMBER - 18058568015</t>
  </si>
  <si>
    <t>a=</t>
  </si>
  <si>
    <t>b=</t>
  </si>
  <si>
    <t>RATIO TO MOVING AVG.</t>
  </si>
  <si>
    <t>12 POINT MOVING AVG.</t>
  </si>
  <si>
    <t>CENTRED MOVING AVG.</t>
  </si>
  <si>
    <t>SEASONAL FACTOR</t>
  </si>
  <si>
    <t>DESEASONALISED DATA</t>
  </si>
  <si>
    <t>MONTHS</t>
  </si>
  <si>
    <t>SALES (y)</t>
  </si>
  <si>
    <t>SALES</t>
  </si>
  <si>
    <t>TREND</t>
  </si>
  <si>
    <t>INDEX NOS.</t>
  </si>
  <si>
    <t>EXPECTED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</si>
</sst>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/>
    <xf numFmtId="0" fontId="0" fillId="0" borderId="0" xfId="0" applyFill="1"/>
    <xf numFmtId="0" fontId="0" fillId="0" borderId="4" xfId="0" applyFont="1" applyFill="1" applyBorder="1" applyAlignment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6" xfId="0" applyFont="1" applyFill="1" applyBorder="1"/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0" fillId="0" borderId="7" xfId="0" applyFont="1" applyFill="1" applyBorder="1"/>
    <xf numFmtId="0" fontId="0" fillId="0" borderId="9" xfId="0" applyFont="1" applyBorder="1"/>
    <xf numFmtId="0" fontId="0" fillId="2" borderId="0" xfId="0" applyFont="1" applyFill="1" applyBorder="1"/>
    <xf numFmtId="0" fontId="0" fillId="2" borderId="0" xfId="0" applyFill="1"/>
    <xf numFmtId="0" fontId="0" fillId="0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0" fillId="0" borderId="5" xfId="0" applyBorder="1"/>
    <xf numFmtId="0" fontId="2" fillId="0" borderId="1" xfId="0" applyFont="1" applyFill="1" applyBorder="1"/>
    <xf numFmtId="0" fontId="0" fillId="0" borderId="7" xfId="0" applyBorder="1"/>
    <xf numFmtId="0" fontId="0" fillId="0" borderId="5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1" xfId="0" applyFill="1" applyBorder="1"/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Border="1" applyAlignment="1"/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7174103237096E-2"/>
          <c:y val="5.1400554097404488E-2"/>
          <c:w val="0.62481167979002628"/>
          <c:h val="0.832619568387284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val>
            <c:numRef>
              <c:f>Sheet1!$F$106:$F$153</c:f>
              <c:numCache>
                <c:formatCode>General</c:formatCode>
                <c:ptCount val="48"/>
                <c:pt idx="0">
                  <c:v>75.727930169774652</c:v>
                </c:pt>
                <c:pt idx="1">
                  <c:v>70.222332414396746</c:v>
                </c:pt>
                <c:pt idx="2">
                  <c:v>70.54340283642739</c:v>
                </c:pt>
                <c:pt idx="3">
                  <c:v>60.950633228654219</c:v>
                </c:pt>
                <c:pt idx="4">
                  <c:v>51.967670564961537</c:v>
                </c:pt>
                <c:pt idx="5">
                  <c:v>83.304784024951502</c:v>
                </c:pt>
                <c:pt idx="6">
                  <c:v>94.955171036957339</c:v>
                </c:pt>
                <c:pt idx="7">
                  <c:v>74.114477997076762</c:v>
                </c:pt>
                <c:pt idx="8">
                  <c:v>85.10348684989016</c:v>
                </c:pt>
                <c:pt idx="9">
                  <c:v>79.466110470885596</c:v>
                </c:pt>
                <c:pt idx="10">
                  <c:v>70.344158197887438</c:v>
                </c:pt>
                <c:pt idx="11">
                  <c:v>73.146471406522593</c:v>
                </c:pt>
                <c:pt idx="12">
                  <c:v>69.35084131337257</c:v>
                </c:pt>
                <c:pt idx="13">
                  <c:v>70.222332414396746</c:v>
                </c:pt>
                <c:pt idx="14">
                  <c:v>69.474563399511823</c:v>
                </c:pt>
                <c:pt idx="15">
                  <c:v>78.532546659996783</c:v>
                </c:pt>
                <c:pt idx="16">
                  <c:v>78.693901141227471</c:v>
                </c:pt>
                <c:pt idx="17">
                  <c:v>56.015285809881185</c:v>
                </c:pt>
                <c:pt idx="18">
                  <c:v>33.599522059231063</c:v>
                </c:pt>
                <c:pt idx="19">
                  <c:v>79.604439330193557</c:v>
                </c:pt>
                <c:pt idx="20">
                  <c:v>76.800707645022825</c:v>
                </c:pt>
                <c:pt idx="21">
                  <c:v>86.529764734964317</c:v>
                </c:pt>
                <c:pt idx="22">
                  <c:v>72.497550795781962</c:v>
                </c:pt>
                <c:pt idx="23">
                  <c:v>73.146471406522593</c:v>
                </c:pt>
                <c:pt idx="24">
                  <c:v>87.684971775528538</c:v>
                </c:pt>
                <c:pt idx="25">
                  <c:v>88.42812229961072</c:v>
                </c:pt>
                <c:pt idx="26">
                  <c:v>104.74626481772553</c:v>
                </c:pt>
                <c:pt idx="27">
                  <c:v>91.425949842981325</c:v>
                </c:pt>
                <c:pt idx="28">
                  <c:v>96.511388192071422</c:v>
                </c:pt>
                <c:pt idx="29">
                  <c:v>97.667677822356936</c:v>
                </c:pt>
                <c:pt idx="30">
                  <c:v>109.56365888879694</c:v>
                </c:pt>
                <c:pt idx="31">
                  <c:v>79.604439330193557</c:v>
                </c:pt>
                <c:pt idx="32">
                  <c:v>70.573623241372317</c:v>
                </c:pt>
                <c:pt idx="33">
                  <c:v>67.104715508747844</c:v>
                </c:pt>
                <c:pt idx="34">
                  <c:v>91.878084176832587</c:v>
                </c:pt>
                <c:pt idx="35">
                  <c:v>88.167621784647778</c:v>
                </c:pt>
                <c:pt idx="36">
                  <c:v>78.119338490925429</c:v>
                </c:pt>
                <c:pt idx="37">
                  <c:v>76.290929042801395</c:v>
                </c:pt>
                <c:pt idx="38">
                  <c:v>61.992687341102865</c:v>
                </c:pt>
                <c:pt idx="39">
                  <c:v>63.294888352833226</c:v>
                </c:pt>
                <c:pt idx="40">
                  <c:v>59.391623502813182</c:v>
                </c:pt>
                <c:pt idx="41">
                  <c:v>84.741073404692045</c:v>
                </c:pt>
                <c:pt idx="42">
                  <c:v>94.955171036957339</c:v>
                </c:pt>
                <c:pt idx="43">
                  <c:v>74.114477997076762</c:v>
                </c:pt>
                <c:pt idx="44">
                  <c:v>70.573623241372317</c:v>
                </c:pt>
                <c:pt idx="45">
                  <c:v>76.817240121856074</c:v>
                </c:pt>
                <c:pt idx="46">
                  <c:v>86.853501448412047</c:v>
                </c:pt>
                <c:pt idx="47">
                  <c:v>86.20834130054449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340864"/>
        <c:axId val="144342400"/>
      </c:lineChart>
      <c:catAx>
        <c:axId val="144340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44342400"/>
        <c:crosses val="autoZero"/>
        <c:auto val="1"/>
        <c:lblAlgn val="ctr"/>
        <c:lblOffset val="100"/>
        <c:noMultiLvlLbl val="0"/>
      </c:catAx>
      <c:valAx>
        <c:axId val="14434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340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Deseasonalised Data</c:v>
          </c:tx>
          <c:marker>
            <c:symbol val="none"/>
          </c:marker>
          <c:cat>
            <c:numRef>
              <c:f>Sheet1!$B$106:$B$165</c:f>
              <c:numCache>
                <c:formatCode>General</c:formatCode>
                <c:ptCount val="60"/>
                <c:pt idx="0">
                  <c:v>2001</c:v>
                </c:pt>
                <c:pt idx="1">
                  <c:v>2001</c:v>
                </c:pt>
                <c:pt idx="2">
                  <c:v>2001</c:v>
                </c:pt>
                <c:pt idx="3">
                  <c:v>2001</c:v>
                </c:pt>
                <c:pt idx="4">
                  <c:v>2001</c:v>
                </c:pt>
                <c:pt idx="5">
                  <c:v>2001</c:v>
                </c:pt>
                <c:pt idx="6">
                  <c:v>2001</c:v>
                </c:pt>
                <c:pt idx="7">
                  <c:v>2001</c:v>
                </c:pt>
                <c:pt idx="8">
                  <c:v>2001</c:v>
                </c:pt>
                <c:pt idx="9">
                  <c:v>2001</c:v>
                </c:pt>
                <c:pt idx="10">
                  <c:v>2001</c:v>
                </c:pt>
                <c:pt idx="11">
                  <c:v>2001</c:v>
                </c:pt>
                <c:pt idx="12">
                  <c:v>2002</c:v>
                </c:pt>
                <c:pt idx="13">
                  <c:v>2002</c:v>
                </c:pt>
                <c:pt idx="14">
                  <c:v>2002</c:v>
                </c:pt>
                <c:pt idx="15">
                  <c:v>2002</c:v>
                </c:pt>
                <c:pt idx="16">
                  <c:v>2002</c:v>
                </c:pt>
                <c:pt idx="17">
                  <c:v>2002</c:v>
                </c:pt>
                <c:pt idx="18">
                  <c:v>2002</c:v>
                </c:pt>
                <c:pt idx="19">
                  <c:v>2002</c:v>
                </c:pt>
                <c:pt idx="20">
                  <c:v>2002</c:v>
                </c:pt>
                <c:pt idx="21">
                  <c:v>2002</c:v>
                </c:pt>
                <c:pt idx="22">
                  <c:v>2002</c:v>
                </c:pt>
                <c:pt idx="23">
                  <c:v>2002</c:v>
                </c:pt>
                <c:pt idx="24">
                  <c:v>2003</c:v>
                </c:pt>
                <c:pt idx="25">
                  <c:v>2003</c:v>
                </c:pt>
                <c:pt idx="26">
                  <c:v>2003</c:v>
                </c:pt>
                <c:pt idx="27">
                  <c:v>2003</c:v>
                </c:pt>
                <c:pt idx="28">
                  <c:v>2003</c:v>
                </c:pt>
                <c:pt idx="29">
                  <c:v>2003</c:v>
                </c:pt>
                <c:pt idx="30">
                  <c:v>2003</c:v>
                </c:pt>
                <c:pt idx="31">
                  <c:v>2003</c:v>
                </c:pt>
                <c:pt idx="32">
                  <c:v>2003</c:v>
                </c:pt>
                <c:pt idx="33">
                  <c:v>2003</c:v>
                </c:pt>
                <c:pt idx="34">
                  <c:v>2003</c:v>
                </c:pt>
                <c:pt idx="35">
                  <c:v>2003</c:v>
                </c:pt>
                <c:pt idx="36">
                  <c:v>2004</c:v>
                </c:pt>
                <c:pt idx="37">
                  <c:v>2004</c:v>
                </c:pt>
                <c:pt idx="38">
                  <c:v>2004</c:v>
                </c:pt>
                <c:pt idx="39">
                  <c:v>2004</c:v>
                </c:pt>
                <c:pt idx="40">
                  <c:v>2004</c:v>
                </c:pt>
                <c:pt idx="41">
                  <c:v>2004</c:v>
                </c:pt>
                <c:pt idx="42">
                  <c:v>2004</c:v>
                </c:pt>
                <c:pt idx="43">
                  <c:v>2004</c:v>
                </c:pt>
                <c:pt idx="44">
                  <c:v>2004</c:v>
                </c:pt>
                <c:pt idx="45">
                  <c:v>2004</c:v>
                </c:pt>
                <c:pt idx="46">
                  <c:v>2004</c:v>
                </c:pt>
                <c:pt idx="47">
                  <c:v>2004</c:v>
                </c:pt>
                <c:pt idx="48">
                  <c:v>2005</c:v>
                </c:pt>
                <c:pt idx="49">
                  <c:v>2005</c:v>
                </c:pt>
                <c:pt idx="50">
                  <c:v>2005</c:v>
                </c:pt>
                <c:pt idx="51">
                  <c:v>2005</c:v>
                </c:pt>
                <c:pt idx="52">
                  <c:v>2005</c:v>
                </c:pt>
                <c:pt idx="53">
                  <c:v>2005</c:v>
                </c:pt>
                <c:pt idx="54">
                  <c:v>2005</c:v>
                </c:pt>
                <c:pt idx="55">
                  <c:v>2005</c:v>
                </c:pt>
                <c:pt idx="56">
                  <c:v>2005</c:v>
                </c:pt>
                <c:pt idx="57">
                  <c:v>2005</c:v>
                </c:pt>
                <c:pt idx="58">
                  <c:v>2005</c:v>
                </c:pt>
                <c:pt idx="59">
                  <c:v>2005</c:v>
                </c:pt>
              </c:numCache>
            </c:numRef>
          </c:cat>
          <c:val>
            <c:numRef>
              <c:f>Sheet1!$F$106:$F$165</c:f>
              <c:numCache>
                <c:formatCode>General</c:formatCode>
                <c:ptCount val="60"/>
                <c:pt idx="0">
                  <c:v>75.727930169774652</c:v>
                </c:pt>
                <c:pt idx="1">
                  <c:v>70.222332414396746</c:v>
                </c:pt>
                <c:pt idx="2">
                  <c:v>70.54340283642739</c:v>
                </c:pt>
                <c:pt idx="3">
                  <c:v>60.950633228654219</c:v>
                </c:pt>
                <c:pt idx="4">
                  <c:v>51.967670564961537</c:v>
                </c:pt>
                <c:pt idx="5">
                  <c:v>83.304784024951502</c:v>
                </c:pt>
                <c:pt idx="6">
                  <c:v>94.955171036957339</c:v>
                </c:pt>
                <c:pt idx="7">
                  <c:v>74.114477997076762</c:v>
                </c:pt>
                <c:pt idx="8">
                  <c:v>85.10348684989016</c:v>
                </c:pt>
                <c:pt idx="9">
                  <c:v>79.466110470885596</c:v>
                </c:pt>
                <c:pt idx="10">
                  <c:v>70.344158197887438</c:v>
                </c:pt>
                <c:pt idx="11">
                  <c:v>73.146471406522593</c:v>
                </c:pt>
                <c:pt idx="12">
                  <c:v>69.35084131337257</c:v>
                </c:pt>
                <c:pt idx="13">
                  <c:v>70.222332414396746</c:v>
                </c:pt>
                <c:pt idx="14">
                  <c:v>69.474563399511823</c:v>
                </c:pt>
                <c:pt idx="15">
                  <c:v>78.532546659996783</c:v>
                </c:pt>
                <c:pt idx="16">
                  <c:v>78.693901141227471</c:v>
                </c:pt>
                <c:pt idx="17">
                  <c:v>56.015285809881185</c:v>
                </c:pt>
                <c:pt idx="18">
                  <c:v>33.599522059231063</c:v>
                </c:pt>
                <c:pt idx="19">
                  <c:v>79.604439330193557</c:v>
                </c:pt>
                <c:pt idx="20">
                  <c:v>76.800707645022825</c:v>
                </c:pt>
                <c:pt idx="21">
                  <c:v>86.529764734964317</c:v>
                </c:pt>
                <c:pt idx="22">
                  <c:v>72.497550795781962</c:v>
                </c:pt>
                <c:pt idx="23">
                  <c:v>73.146471406522593</c:v>
                </c:pt>
                <c:pt idx="24">
                  <c:v>87.684971775528538</c:v>
                </c:pt>
                <c:pt idx="25">
                  <c:v>88.42812229961072</c:v>
                </c:pt>
                <c:pt idx="26">
                  <c:v>104.74626481772553</c:v>
                </c:pt>
                <c:pt idx="27">
                  <c:v>91.425949842981325</c:v>
                </c:pt>
                <c:pt idx="28">
                  <c:v>96.511388192071422</c:v>
                </c:pt>
                <c:pt idx="29">
                  <c:v>97.667677822356936</c:v>
                </c:pt>
                <c:pt idx="30">
                  <c:v>109.56365888879694</c:v>
                </c:pt>
                <c:pt idx="31">
                  <c:v>79.604439330193557</c:v>
                </c:pt>
                <c:pt idx="32">
                  <c:v>70.573623241372317</c:v>
                </c:pt>
                <c:pt idx="33">
                  <c:v>67.104715508747844</c:v>
                </c:pt>
                <c:pt idx="34">
                  <c:v>91.878084176832587</c:v>
                </c:pt>
                <c:pt idx="35">
                  <c:v>88.167621784647778</c:v>
                </c:pt>
                <c:pt idx="36">
                  <c:v>78.119338490925429</c:v>
                </c:pt>
                <c:pt idx="37">
                  <c:v>76.290929042801395</c:v>
                </c:pt>
                <c:pt idx="38">
                  <c:v>61.992687341102865</c:v>
                </c:pt>
                <c:pt idx="39">
                  <c:v>63.294888352833226</c:v>
                </c:pt>
                <c:pt idx="40">
                  <c:v>59.391623502813182</c:v>
                </c:pt>
                <c:pt idx="41">
                  <c:v>84.741073404692045</c:v>
                </c:pt>
                <c:pt idx="42">
                  <c:v>94.955171036957339</c:v>
                </c:pt>
                <c:pt idx="43">
                  <c:v>74.114477997076762</c:v>
                </c:pt>
                <c:pt idx="44">
                  <c:v>70.573623241372317</c:v>
                </c:pt>
                <c:pt idx="45">
                  <c:v>76.817240121856074</c:v>
                </c:pt>
                <c:pt idx="46">
                  <c:v>86.853501448412047</c:v>
                </c:pt>
                <c:pt idx="47">
                  <c:v>86.20834130054449</c:v>
                </c:pt>
              </c:numCache>
            </c:numRef>
          </c:val>
          <c:smooth val="0"/>
        </c:ser>
        <c:ser>
          <c:idx val="1"/>
          <c:order val="1"/>
          <c:tx>
            <c:v>Expected Values</c:v>
          </c:tx>
          <c:marker>
            <c:symbol val="none"/>
          </c:marker>
          <c:cat>
            <c:numRef>
              <c:f>Sheet1!$B$106:$B$165</c:f>
              <c:numCache>
                <c:formatCode>General</c:formatCode>
                <c:ptCount val="60"/>
                <c:pt idx="0">
                  <c:v>2001</c:v>
                </c:pt>
                <c:pt idx="1">
                  <c:v>2001</c:v>
                </c:pt>
                <c:pt idx="2">
                  <c:v>2001</c:v>
                </c:pt>
                <c:pt idx="3">
                  <c:v>2001</c:v>
                </c:pt>
                <c:pt idx="4">
                  <c:v>2001</c:v>
                </c:pt>
                <c:pt idx="5">
                  <c:v>2001</c:v>
                </c:pt>
                <c:pt idx="6">
                  <c:v>2001</c:v>
                </c:pt>
                <c:pt idx="7">
                  <c:v>2001</c:v>
                </c:pt>
                <c:pt idx="8">
                  <c:v>2001</c:v>
                </c:pt>
                <c:pt idx="9">
                  <c:v>2001</c:v>
                </c:pt>
                <c:pt idx="10">
                  <c:v>2001</c:v>
                </c:pt>
                <c:pt idx="11">
                  <c:v>2001</c:v>
                </c:pt>
                <c:pt idx="12">
                  <c:v>2002</c:v>
                </c:pt>
                <c:pt idx="13">
                  <c:v>2002</c:v>
                </c:pt>
                <c:pt idx="14">
                  <c:v>2002</c:v>
                </c:pt>
                <c:pt idx="15">
                  <c:v>2002</c:v>
                </c:pt>
                <c:pt idx="16">
                  <c:v>2002</c:v>
                </c:pt>
                <c:pt idx="17">
                  <c:v>2002</c:v>
                </c:pt>
                <c:pt idx="18">
                  <c:v>2002</c:v>
                </c:pt>
                <c:pt idx="19">
                  <c:v>2002</c:v>
                </c:pt>
                <c:pt idx="20">
                  <c:v>2002</c:v>
                </c:pt>
                <c:pt idx="21">
                  <c:v>2002</c:v>
                </c:pt>
                <c:pt idx="22">
                  <c:v>2002</c:v>
                </c:pt>
                <c:pt idx="23">
                  <c:v>2002</c:v>
                </c:pt>
                <c:pt idx="24">
                  <c:v>2003</c:v>
                </c:pt>
                <c:pt idx="25">
                  <c:v>2003</c:v>
                </c:pt>
                <c:pt idx="26">
                  <c:v>2003</c:v>
                </c:pt>
                <c:pt idx="27">
                  <c:v>2003</c:v>
                </c:pt>
                <c:pt idx="28">
                  <c:v>2003</c:v>
                </c:pt>
                <c:pt idx="29">
                  <c:v>2003</c:v>
                </c:pt>
                <c:pt idx="30">
                  <c:v>2003</c:v>
                </c:pt>
                <c:pt idx="31">
                  <c:v>2003</c:v>
                </c:pt>
                <c:pt idx="32">
                  <c:v>2003</c:v>
                </c:pt>
                <c:pt idx="33">
                  <c:v>2003</c:v>
                </c:pt>
                <c:pt idx="34">
                  <c:v>2003</c:v>
                </c:pt>
                <c:pt idx="35">
                  <c:v>2003</c:v>
                </c:pt>
                <c:pt idx="36">
                  <c:v>2004</c:v>
                </c:pt>
                <c:pt idx="37">
                  <c:v>2004</c:v>
                </c:pt>
                <c:pt idx="38">
                  <c:v>2004</c:v>
                </c:pt>
                <c:pt idx="39">
                  <c:v>2004</c:v>
                </c:pt>
                <c:pt idx="40">
                  <c:v>2004</c:v>
                </c:pt>
                <c:pt idx="41">
                  <c:v>2004</c:v>
                </c:pt>
                <c:pt idx="42">
                  <c:v>2004</c:v>
                </c:pt>
                <c:pt idx="43">
                  <c:v>2004</c:v>
                </c:pt>
                <c:pt idx="44">
                  <c:v>2004</c:v>
                </c:pt>
                <c:pt idx="45">
                  <c:v>2004</c:v>
                </c:pt>
                <c:pt idx="46">
                  <c:v>2004</c:v>
                </c:pt>
                <c:pt idx="47">
                  <c:v>2004</c:v>
                </c:pt>
                <c:pt idx="48">
                  <c:v>2005</c:v>
                </c:pt>
                <c:pt idx="49">
                  <c:v>2005</c:v>
                </c:pt>
                <c:pt idx="50">
                  <c:v>2005</c:v>
                </c:pt>
                <c:pt idx="51">
                  <c:v>2005</c:v>
                </c:pt>
                <c:pt idx="52">
                  <c:v>2005</c:v>
                </c:pt>
                <c:pt idx="53">
                  <c:v>2005</c:v>
                </c:pt>
                <c:pt idx="54">
                  <c:v>2005</c:v>
                </c:pt>
                <c:pt idx="55">
                  <c:v>2005</c:v>
                </c:pt>
                <c:pt idx="56">
                  <c:v>2005</c:v>
                </c:pt>
                <c:pt idx="57">
                  <c:v>2005</c:v>
                </c:pt>
                <c:pt idx="58">
                  <c:v>2005</c:v>
                </c:pt>
                <c:pt idx="59">
                  <c:v>2005</c:v>
                </c:pt>
              </c:numCache>
            </c:numRef>
          </c:cat>
          <c:val>
            <c:numRef>
              <c:f>Sheet1!$G$106:$G$165</c:f>
              <c:numCache>
                <c:formatCode>General</c:formatCode>
                <c:ptCount val="60"/>
                <c:pt idx="0">
                  <c:v>90.867167299740771</c:v>
                </c:pt>
                <c:pt idx="1">
                  <c:v>83.800264070886229</c:v>
                </c:pt>
                <c:pt idx="2">
                  <c:v>68.173476280288227</c:v>
                </c:pt>
                <c:pt idx="3">
                  <c:v>62.35072219419353</c:v>
                </c:pt>
                <c:pt idx="4">
                  <c:v>49.36689430389324</c:v>
                </c:pt>
                <c:pt idx="5">
                  <c:v>51.184671443633611</c:v>
                </c:pt>
                <c:pt idx="6">
                  <c:v>50.472369726285635</c:v>
                </c:pt>
                <c:pt idx="7">
                  <c:v>53.879432304137687</c:v>
                </c:pt>
                <c:pt idx="8">
                  <c:v>71.460891029376768</c:v>
                </c:pt>
                <c:pt idx="9">
                  <c:v>84.241948678898211</c:v>
                </c:pt>
                <c:pt idx="10">
                  <c:v>103.92693845925577</c:v>
                </c:pt>
                <c:pt idx="11">
                  <c:v>114.55480816608201</c:v>
                </c:pt>
                <c:pt idx="12">
                  <c:v>94.126334682853923</c:v>
                </c:pt>
                <c:pt idx="13">
                  <c:v>86.797003039312401</c:v>
                </c:pt>
                <c:pt idx="14">
                  <c:v>70.604150065583099</c:v>
                </c:pt>
                <c:pt idx="15">
                  <c:v>64.567204498703674</c:v>
                </c:pt>
                <c:pt idx="16">
                  <c:v>51.116635999286991</c:v>
                </c:pt>
                <c:pt idx="17">
                  <c:v>52.993499132987765</c:v>
                </c:pt>
                <c:pt idx="18">
                  <c:v>52.250787880408851</c:v>
                </c:pt>
                <c:pt idx="19">
                  <c:v>55.77234181104312</c:v>
                </c:pt>
                <c:pt idx="20">
                  <c:v>73.964149214035686</c:v>
                </c:pt>
                <c:pt idx="21">
                  <c:v>87.184335044790203</c:v>
                </c:pt>
                <c:pt idx="22">
                  <c:v>107.54634348907736</c:v>
                </c:pt>
                <c:pt idx="23">
                  <c:v>118.53279909858861</c:v>
                </c:pt>
                <c:pt idx="24">
                  <c:v>97.385502065967074</c:v>
                </c:pt>
                <c:pt idx="25">
                  <c:v>89.793742007738587</c:v>
                </c:pt>
                <c:pt idx="26">
                  <c:v>73.03482385087797</c:v>
                </c:pt>
                <c:pt idx="27">
                  <c:v>66.783686803213811</c:v>
                </c:pt>
                <c:pt idx="28">
                  <c:v>52.86637769468075</c:v>
                </c:pt>
                <c:pt idx="29">
                  <c:v>54.802326822341918</c:v>
                </c:pt>
                <c:pt idx="30">
                  <c:v>54.029206034532066</c:v>
                </c:pt>
                <c:pt idx="31">
                  <c:v>57.665251317948552</c:v>
                </c:pt>
                <c:pt idx="32">
                  <c:v>76.467407398694604</c:v>
                </c:pt>
                <c:pt idx="33">
                  <c:v>90.12672141068218</c:v>
                </c:pt>
                <c:pt idx="34">
                  <c:v>111.16574851889895</c:v>
                </c:pt>
                <c:pt idx="35">
                  <c:v>122.51079003109521</c:v>
                </c:pt>
                <c:pt idx="36">
                  <c:v>100.64466944908023</c:v>
                </c:pt>
                <c:pt idx="37">
                  <c:v>92.790480976164773</c:v>
                </c:pt>
                <c:pt idx="38">
                  <c:v>75.465497636172842</c:v>
                </c:pt>
                <c:pt idx="39">
                  <c:v>69.000169107723949</c:v>
                </c:pt>
                <c:pt idx="40">
                  <c:v>54.616119390074516</c:v>
                </c:pt>
                <c:pt idx="41">
                  <c:v>56.611154511696071</c:v>
                </c:pt>
                <c:pt idx="42">
                  <c:v>55.807624188655282</c:v>
                </c:pt>
                <c:pt idx="43">
                  <c:v>59.558160824853978</c:v>
                </c:pt>
                <c:pt idx="44">
                  <c:v>78.970665583353522</c:v>
                </c:pt>
                <c:pt idx="45">
                  <c:v>93.069107776574157</c:v>
                </c:pt>
                <c:pt idx="46">
                  <c:v>114.78515354872054</c:v>
                </c:pt>
                <c:pt idx="47">
                  <c:v>126.48878096360181</c:v>
                </c:pt>
                <c:pt idx="48">
                  <c:v>103.63223955026729</c:v>
                </c:pt>
                <c:pt idx="49">
                  <c:v>95.537491697222123</c:v>
                </c:pt>
                <c:pt idx="50">
                  <c:v>77.693615272693137</c:v>
                </c:pt>
                <c:pt idx="51">
                  <c:v>71.031944553524923</c:v>
                </c:pt>
                <c:pt idx="52">
                  <c:v>56.220049277518783</c:v>
                </c:pt>
                <c:pt idx="53">
                  <c:v>58.269246560270709</c:v>
                </c:pt>
                <c:pt idx="54">
                  <c:v>57.437840829934899</c:v>
                </c:pt>
                <c:pt idx="55">
                  <c:v>61.293327872850625</c:v>
                </c:pt>
                <c:pt idx="56">
                  <c:v>81.265318919290863</c:v>
                </c:pt>
                <c:pt idx="57">
                  <c:v>95.76629527864182</c:v>
                </c:pt>
                <c:pt idx="58">
                  <c:v>118.10294149272369</c:v>
                </c:pt>
                <c:pt idx="59">
                  <c:v>130.13527265173286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601088"/>
        <c:axId val="144602624"/>
      </c:lineChart>
      <c:catAx>
        <c:axId val="14460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602624"/>
        <c:crosses val="autoZero"/>
        <c:auto val="1"/>
        <c:lblAlgn val="ctr"/>
        <c:lblOffset val="100"/>
        <c:noMultiLvlLbl val="0"/>
      </c:catAx>
      <c:valAx>
        <c:axId val="14460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601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166</xdr:row>
      <xdr:rowOff>30480</xdr:rowOff>
    </xdr:from>
    <xdr:to>
      <xdr:col>2</xdr:col>
      <xdr:colOff>1203960</xdr:colOff>
      <xdr:row>181</xdr:row>
      <xdr:rowOff>30480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160020</xdr:colOff>
      <xdr:row>198</xdr:row>
      <xdr:rowOff>0</xdr:rowOff>
    </xdr:from>
    <xdr:to>
      <xdr:col>4</xdr:col>
      <xdr:colOff>38100</xdr:colOff>
      <xdr:row>217</xdr:row>
      <xdr:rowOff>68580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"/>
  <sheetViews>
    <sheetView tabSelected="1" topLeftCell="A188" workbookViewId="0">
      <selection activeCell="G160" sqref="G160"/>
    </sheetView>
  </sheetViews>
  <sheetFormatPr defaultRowHeight="14.4" x14ac:dyDescent="0.3"/>
  <cols>
    <col min="1" max="16" width="25.77734375" customWidth="1"/>
  </cols>
  <sheetData>
    <row r="1" spans="1:15" x14ac:dyDescent="0.3">
      <c r="A1" s="18" t="s">
        <v>20</v>
      </c>
      <c r="B1" s="6"/>
      <c r="C1" s="6"/>
    </row>
    <row r="2" spans="1:15" x14ac:dyDescent="0.3">
      <c r="A2" s="18" t="s">
        <v>21</v>
      </c>
      <c r="B2" s="6"/>
      <c r="C2" s="6"/>
    </row>
    <row r="5" spans="1:15" x14ac:dyDescent="0.3">
      <c r="A5" s="1" t="s">
        <v>0</v>
      </c>
      <c r="B5" s="1" t="s">
        <v>1</v>
      </c>
      <c r="C5" s="1" t="s">
        <v>31</v>
      </c>
      <c r="D5" s="19" t="s">
        <v>25</v>
      </c>
      <c r="E5" s="19" t="s">
        <v>26</v>
      </c>
      <c r="F5" s="19" t="s">
        <v>24</v>
      </c>
      <c r="I5" s="32" t="s">
        <v>1</v>
      </c>
      <c r="J5" s="5" t="s">
        <v>14</v>
      </c>
      <c r="K5" s="7" t="s">
        <v>15</v>
      </c>
      <c r="L5" s="8"/>
      <c r="M5" s="8"/>
      <c r="N5" s="32" t="s">
        <v>16</v>
      </c>
      <c r="O5" s="32" t="s">
        <v>17</v>
      </c>
    </row>
    <row r="6" spans="1:15" ht="15.6" x14ac:dyDescent="0.3">
      <c r="A6" s="2">
        <v>2001</v>
      </c>
      <c r="B6" s="2" t="s">
        <v>2</v>
      </c>
      <c r="C6" s="20">
        <v>95</v>
      </c>
      <c r="D6" s="20"/>
      <c r="E6" s="20"/>
      <c r="F6" s="20"/>
      <c r="I6" s="33"/>
      <c r="J6" s="10">
        <v>2001</v>
      </c>
      <c r="K6" s="10">
        <v>2002</v>
      </c>
      <c r="L6" s="10">
        <v>2003</v>
      </c>
      <c r="M6" s="11">
        <v>2004</v>
      </c>
      <c r="N6" s="33"/>
      <c r="O6" s="33"/>
    </row>
    <row r="7" spans="1:15" x14ac:dyDescent="0.3">
      <c r="A7" s="3"/>
      <c r="B7" s="3"/>
      <c r="C7" s="20"/>
      <c r="D7" s="20"/>
      <c r="E7" s="20"/>
      <c r="F7" s="20"/>
      <c r="I7" s="12" t="s">
        <v>2</v>
      </c>
      <c r="J7" s="13"/>
      <c r="K7" s="13">
        <f t="array" ref="K7">F30</f>
        <v>1.1972477064220182</v>
      </c>
      <c r="L7" s="13">
        <f t="array" ref="L7">F54</f>
        <v>1.303060217176703</v>
      </c>
      <c r="M7" s="13">
        <f t="array" ref="M7">F78</f>
        <v>1.2618025751072963</v>
      </c>
      <c r="N7" s="12">
        <f t="array" ref="N7">AVERAGE(J7:M7)</f>
        <v>1.254036832902006</v>
      </c>
      <c r="O7" s="14">
        <f t="array" ref="O7">N7:N19*$O$21</f>
        <v>1.2544909095893582</v>
      </c>
    </row>
    <row r="8" spans="1:15" ht="15.6" x14ac:dyDescent="0.3">
      <c r="A8" s="2">
        <v>2001</v>
      </c>
      <c r="B8" s="2" t="s">
        <v>3</v>
      </c>
      <c r="C8" s="20">
        <v>81</v>
      </c>
      <c r="D8" s="20"/>
      <c r="E8" s="20"/>
      <c r="F8" s="20"/>
      <c r="I8" s="12" t="s">
        <v>3</v>
      </c>
      <c r="J8" s="13"/>
      <c r="K8" s="13">
        <f t="array" ref="K8">F32</f>
        <v>1.1395076201641265</v>
      </c>
      <c r="L8" s="13">
        <f t="array" ref="L8">F56</f>
        <v>1.1780558229066411</v>
      </c>
      <c r="M8" s="13">
        <f t="array" ref="M8">F80</f>
        <v>1.1416216216216215</v>
      </c>
      <c r="N8" s="12">
        <f t="array" ref="N8">AVERAGE(J8:M8)</f>
        <v>1.1530616882307962</v>
      </c>
      <c r="O8" s="14">
        <f t="array" ref="O8">N8:N20*$O$21</f>
        <v>1.1534792026274772</v>
      </c>
    </row>
    <row r="9" spans="1:15" x14ac:dyDescent="0.3">
      <c r="A9" s="3"/>
      <c r="B9" s="3"/>
      <c r="C9" s="20"/>
      <c r="D9" s="20"/>
      <c r="E9" s="20"/>
      <c r="F9" s="20"/>
      <c r="I9" s="15" t="s">
        <v>4</v>
      </c>
      <c r="J9" s="13"/>
      <c r="K9" s="13">
        <f t="array" ref="K9">F34</f>
        <v>0.91656874265569932</v>
      </c>
      <c r="L9" s="13">
        <f t="array" ref="L9">F58</f>
        <v>1.1351351351351351</v>
      </c>
      <c r="M9" s="13">
        <f t="array" ref="M9">F82</f>
        <v>0.75406283856988077</v>
      </c>
      <c r="N9" s="12">
        <f t="array" ref="N9">AVERAGE(J9:M9)</f>
        <v>0.93525557212023847</v>
      </c>
      <c r="O9" s="14">
        <f t="array" ref="O9">N9:N21*$O$21</f>
        <v>0.9355942206677722</v>
      </c>
    </row>
    <row r="10" spans="1:15" ht="15.6" x14ac:dyDescent="0.3">
      <c r="A10" s="2">
        <v>2001</v>
      </c>
      <c r="B10" s="2" t="s">
        <v>4</v>
      </c>
      <c r="C10" s="20">
        <v>66</v>
      </c>
      <c r="D10" s="20"/>
      <c r="E10" s="20"/>
      <c r="F10" s="20"/>
      <c r="I10" s="15" t="s">
        <v>5</v>
      </c>
      <c r="J10" s="13"/>
      <c r="K10" s="13">
        <f t="array" ref="K10">F36</f>
        <v>0.94477085781433623</v>
      </c>
      <c r="L10" s="13">
        <f t="array" ref="L10">F60</f>
        <v>0.91585127201565564</v>
      </c>
      <c r="M10" s="13">
        <f t="array" ref="M10">F84</f>
        <v>0.69789983844911152</v>
      </c>
      <c r="N10" s="12">
        <f t="array" ref="N10">AVERAGE(J10:M10)</f>
        <v>0.8528406560930345</v>
      </c>
      <c r="O10" s="14">
        <f t="array" ref="O10">N10:N22*$O$21</f>
        <v>0.85314946285994731</v>
      </c>
    </row>
    <row r="11" spans="1:15" x14ac:dyDescent="0.3">
      <c r="A11" s="3"/>
      <c r="B11" s="3"/>
      <c r="C11" s="20"/>
      <c r="D11" s="20"/>
      <c r="E11" s="20"/>
      <c r="F11" s="20"/>
      <c r="I11" s="15" t="s">
        <v>6</v>
      </c>
      <c r="J11" s="13"/>
      <c r="K11" s="13">
        <f t="array" ref="K11">F38</f>
        <v>0.74255691768826615</v>
      </c>
      <c r="L11" s="13">
        <f t="array" ref="L11">F62</f>
        <v>0.76134699853587118</v>
      </c>
      <c r="M11" s="13">
        <f t="array" ref="M11">F86</f>
        <v>0.5158516926383665</v>
      </c>
      <c r="N11" s="12">
        <f t="array" ref="N11">AVERAGE(J11:M11)</f>
        <v>0.6732518696208345</v>
      </c>
      <c r="O11" s="14">
        <f t="array" ref="O11">N11:N23*$O$21</f>
        <v>0.67349564872738887</v>
      </c>
    </row>
    <row r="12" spans="1:15" ht="15.6" x14ac:dyDescent="0.3">
      <c r="A12" s="2">
        <v>2001</v>
      </c>
      <c r="B12" s="2" t="s">
        <v>5</v>
      </c>
      <c r="C12" s="20">
        <v>52</v>
      </c>
      <c r="D12" s="20"/>
      <c r="E12" s="20"/>
      <c r="F12" s="20"/>
      <c r="I12" s="15" t="s">
        <v>7</v>
      </c>
      <c r="J12" s="13"/>
      <c r="K12" s="13">
        <f t="array" ref="K12">F40</f>
        <v>0.54545454545454541</v>
      </c>
      <c r="L12" s="13">
        <f t="array" ref="L12">F64</f>
        <v>0.77751310147689368</v>
      </c>
      <c r="M12" s="13">
        <f t="array" ref="M12">F88</f>
        <v>0.76499189627228525</v>
      </c>
      <c r="N12" s="12">
        <f t="array" ref="N12">AVERAGE(J12:M12)</f>
        <v>0.69598651440124149</v>
      </c>
      <c r="O12" s="14">
        <f t="array" ref="O12">N12:N24*$O$21</f>
        <v>0.69623852554047561</v>
      </c>
    </row>
    <row r="13" spans="1:15" x14ac:dyDescent="0.3">
      <c r="A13" s="3"/>
      <c r="B13" s="3"/>
      <c r="C13" s="20"/>
      <c r="D13" s="20"/>
      <c r="E13" s="20"/>
      <c r="F13" s="20"/>
      <c r="I13" s="15" t="s">
        <v>8</v>
      </c>
      <c r="J13" s="13">
        <f t="array" ref="J13">F18</f>
        <v>0.88235294117647067</v>
      </c>
      <c r="K13" s="13">
        <f t="array" ref="K13">F42</f>
        <v>0.31742380678550886</v>
      </c>
      <c r="L13" s="13">
        <f t="array" ref="L13">F66</f>
        <v>0.85308056872037907</v>
      </c>
      <c r="M13" s="13"/>
      <c r="N13" s="12">
        <f t="array" ref="N13">AVERAGE(J13:M13)</f>
        <v>0.68428577222745279</v>
      </c>
      <c r="O13" s="14">
        <f t="array" ref="O13">N13:N25*$O$21</f>
        <v>0.68453354662171539</v>
      </c>
    </row>
    <row r="14" spans="1:15" ht="15.6" x14ac:dyDescent="0.3">
      <c r="A14" s="2">
        <v>2001</v>
      </c>
      <c r="B14" s="2" t="s">
        <v>6</v>
      </c>
      <c r="C14" s="20">
        <v>35</v>
      </c>
      <c r="D14" s="20"/>
      <c r="E14" s="20"/>
      <c r="F14" s="20"/>
      <c r="I14" s="15" t="s">
        <v>9</v>
      </c>
      <c r="J14" s="13">
        <f t="array" ref="J14">F20</f>
        <v>0.73636363636363644</v>
      </c>
      <c r="K14" s="13">
        <f t="array" ref="K14">F44</f>
        <v>0.78070667414469985</v>
      </c>
      <c r="L14" s="13">
        <f t="array" ref="L14">F68</f>
        <v>0.66794625719769662</v>
      </c>
      <c r="M14" s="13"/>
      <c r="N14" s="12">
        <f t="array" ref="N14">AVERAGE(J14:M14)</f>
        <v>0.72833885590201097</v>
      </c>
      <c r="O14" s="14">
        <f t="array" ref="O14">N14:N26*$O$21</f>
        <v>0.72860258156483104</v>
      </c>
    </row>
    <row r="15" spans="1:15" x14ac:dyDescent="0.3">
      <c r="A15" s="3"/>
      <c r="B15" s="3"/>
      <c r="C15" s="20"/>
      <c r="D15" s="20"/>
      <c r="E15" s="20"/>
      <c r="F15" s="20"/>
      <c r="I15" s="15" t="s">
        <v>10</v>
      </c>
      <c r="J15" s="13">
        <f t="array" ref="J15">F22</f>
        <v>1.1188175099488347</v>
      </c>
      <c r="K15" s="13">
        <f t="array" ref="K15">F46</f>
        <v>0.96679368535655952</v>
      </c>
      <c r="L15" s="13">
        <f t="array" ref="L15">F70</f>
        <v>0.80394088669950725</v>
      </c>
      <c r="M15" s="13"/>
      <c r="N15" s="12">
        <f t="array" ref="N15">AVERAGE(J15:M15)</f>
        <v>0.96318402733496722</v>
      </c>
      <c r="O15" s="14">
        <f t="array" ref="O15">N15:N27*$O$21</f>
        <v>0.96353278855231583</v>
      </c>
    </row>
    <row r="16" spans="1:15" ht="15.6" x14ac:dyDescent="0.3">
      <c r="A16" s="2">
        <v>2001</v>
      </c>
      <c r="B16" s="2" t="s">
        <v>7</v>
      </c>
      <c r="C16" s="20">
        <v>58</v>
      </c>
      <c r="D16" s="20"/>
      <c r="E16" s="20"/>
      <c r="F16" s="20"/>
      <c r="I16" s="15" t="s">
        <v>11</v>
      </c>
      <c r="J16" s="13">
        <f t="array" ref="J16">F24</f>
        <v>1.218274111675127</v>
      </c>
      <c r="K16" s="13">
        <f t="array" ref="K16">F48</f>
        <v>1.2503987240829346</v>
      </c>
      <c r="L16" s="13">
        <f t="array" ref="L16">F72</f>
        <v>0.9277721261444557</v>
      </c>
      <c r="M16" s="13"/>
      <c r="N16" s="12">
        <f t="array" ref="N16">AVERAGE(J16:M16)</f>
        <v>1.1321483206341725</v>
      </c>
      <c r="O16" s="14">
        <f t="array" ref="O16">N16:N28*$O$21</f>
        <v>1.1325582624680461</v>
      </c>
    </row>
    <row r="17" spans="1:15" x14ac:dyDescent="0.3">
      <c r="A17" s="4"/>
      <c r="B17" s="4"/>
      <c r="C17" s="20"/>
      <c r="D17" s="21">
        <f t="array" ref="D17">AVERAGE(C6,C8,C10,C12,C14,C16,C18,C20,C22,C24,C26,C28)</f>
        <v>74</v>
      </c>
      <c r="E17" s="20"/>
      <c r="F17" s="20"/>
      <c r="I17" s="15" t="s">
        <v>12</v>
      </c>
      <c r="J17" s="13">
        <f t="array" ref="J17">F26</f>
        <v>1.3023255813953489</v>
      </c>
      <c r="K17" s="13">
        <f t="array" ref="K17">F50</f>
        <v>1.2731092436974791</v>
      </c>
      <c r="L17" s="13">
        <f t="array" ref="L17">F74</f>
        <v>1.6025039123630673</v>
      </c>
      <c r="M17" s="13"/>
      <c r="N17" s="12">
        <f t="array" ref="N17">AVERAGE(J17:M17)</f>
        <v>1.3926462458186319</v>
      </c>
      <c r="O17" s="14">
        <f t="array" ref="O17">N17:N29*$O$21</f>
        <v>1.3931505118635865</v>
      </c>
    </row>
    <row r="18" spans="1:15" ht="15.6" x14ac:dyDescent="0.3">
      <c r="A18" s="2">
        <v>2001</v>
      </c>
      <c r="B18" s="2" t="s">
        <v>8</v>
      </c>
      <c r="C18" s="20">
        <v>65</v>
      </c>
      <c r="D18" s="21"/>
      <c r="E18" s="21">
        <f t="array" ref="E18">AVERAGE(D17,D19)</f>
        <v>73.666666666666657</v>
      </c>
      <c r="F18" s="20">
        <f t="array" ref="F18">C18/E18</f>
        <v>0.88235294117647067</v>
      </c>
      <c r="I18" s="15" t="s">
        <v>13</v>
      </c>
      <c r="J18" s="13">
        <f t="array" ref="J18">F28</f>
        <v>1.4891966759002768</v>
      </c>
      <c r="K18" s="13">
        <f t="array" ref="K18">F52</f>
        <v>1.3820051413881749</v>
      </c>
      <c r="L18" s="13">
        <f t="array" ref="L18">F76</f>
        <v>1.7206585236325014</v>
      </c>
      <c r="M18" s="13"/>
      <c r="N18" s="12">
        <f t="array" ref="N18">AVERAGE(J18:M18)</f>
        <v>1.5306201136403177</v>
      </c>
      <c r="O18" s="14">
        <f t="array" ref="O18">N18:N30*$O$21</f>
        <v>1.5311743389170891</v>
      </c>
    </row>
    <row r="19" spans="1:15" x14ac:dyDescent="0.3">
      <c r="A19" s="4"/>
      <c r="B19" s="4"/>
      <c r="C19" s="20"/>
      <c r="D19" s="21">
        <f t="array" ref="D19">AVERAGE(C8,C10,C12,C14,C16,C18,C20,C22,C24,C26,C28,C30)</f>
        <v>73.333333333333329</v>
      </c>
      <c r="E19" s="21"/>
      <c r="F19" s="20"/>
      <c r="I19" s="1" t="s">
        <v>18</v>
      </c>
      <c r="J19" s="8"/>
      <c r="K19" s="8"/>
      <c r="L19" s="8"/>
      <c r="M19" s="8"/>
      <c r="N19" s="1">
        <f t="array" ref="N19">SUM(N7:N18)</f>
        <v>11.995656468925702</v>
      </c>
      <c r="O19" s="16">
        <f t="array" ref="O19">SUM(O7:O18)</f>
        <v>12.000000000000004</v>
      </c>
    </row>
    <row r="20" spans="1:15" ht="15.6" x14ac:dyDescent="0.3">
      <c r="A20" s="2">
        <v>2001</v>
      </c>
      <c r="B20" s="2" t="s">
        <v>9</v>
      </c>
      <c r="C20" s="20">
        <v>54</v>
      </c>
      <c r="D20" s="21"/>
      <c r="E20" s="21">
        <f t="array" ref="E20">AVERAGE(D19,D21)</f>
        <v>73.333333333333329</v>
      </c>
      <c r="F20" s="20">
        <f t="array" ref="F20">C20/E20</f>
        <v>0.73636363636363644</v>
      </c>
    </row>
    <row r="21" spans="1:15" x14ac:dyDescent="0.3">
      <c r="A21" s="4"/>
      <c r="B21" s="4"/>
      <c r="C21" s="20"/>
      <c r="D21" s="21">
        <f t="array" ref="D21">AVERAGE(C10,C12,C14,C16,C18,C20,C22,C24,C26,C28,C30,C32)</f>
        <v>73.333333333333329</v>
      </c>
      <c r="E21" s="21"/>
      <c r="F21" s="20"/>
      <c r="N21" s="17" t="s">
        <v>19</v>
      </c>
      <c r="O21" s="18">
        <f t="array" ref="O21">12/N19</f>
        <v>1.0003620919860077</v>
      </c>
    </row>
    <row r="22" spans="1:15" ht="15.6" x14ac:dyDescent="0.3">
      <c r="A22" s="2">
        <v>2001</v>
      </c>
      <c r="B22" s="2" t="s">
        <v>10</v>
      </c>
      <c r="C22" s="20">
        <v>82</v>
      </c>
      <c r="D22" s="21"/>
      <c r="E22" s="21">
        <f t="array" ref="E22">AVERAGE(D21,D23)</f>
        <v>73.291666666666657</v>
      </c>
      <c r="F22" s="20">
        <f t="array" ref="F22">C22/E22</f>
        <v>1.1188175099488347</v>
      </c>
    </row>
    <row r="23" spans="1:15" x14ac:dyDescent="0.3">
      <c r="A23" s="4"/>
      <c r="B23" s="4"/>
      <c r="C23" s="20"/>
      <c r="D23" s="21">
        <f t="array" ref="D23">AVERAGE(C12,C14,C16,C18,C20,C22,C24,C26,C28,C30,C32,C34)</f>
        <v>73.25</v>
      </c>
      <c r="E23" s="21"/>
      <c r="F23" s="20"/>
    </row>
    <row r="24" spans="1:15" ht="15.6" x14ac:dyDescent="0.3">
      <c r="A24" s="2">
        <v>2001</v>
      </c>
      <c r="B24" s="2" t="s">
        <v>11</v>
      </c>
      <c r="C24" s="20">
        <v>90</v>
      </c>
      <c r="D24" s="21"/>
      <c r="E24" s="21">
        <f t="array" ref="E24">AVERAGE(D23,D25)</f>
        <v>73.875</v>
      </c>
      <c r="F24" s="20">
        <f t="array" ref="F24">C24/E24</f>
        <v>1.218274111675127</v>
      </c>
    </row>
    <row r="25" spans="1:15" x14ac:dyDescent="0.3">
      <c r="A25" s="4"/>
      <c r="B25" s="4"/>
      <c r="C25" s="20"/>
      <c r="D25" s="21">
        <f t="array" ref="D25">AVERAGE(C14,C16,C18,C20,C22,C24,C26,C28,C30,C32,C34,C36)</f>
        <v>74.5</v>
      </c>
      <c r="E25" s="21"/>
      <c r="F25" s="20"/>
    </row>
    <row r="26" spans="1:15" ht="15.6" x14ac:dyDescent="0.3">
      <c r="A26" s="2">
        <v>2001</v>
      </c>
      <c r="B26" s="2" t="s">
        <v>12</v>
      </c>
      <c r="C26" s="20">
        <v>98</v>
      </c>
      <c r="D26" s="21"/>
      <c r="E26" s="21">
        <f t="array" ref="E26">AVERAGE(D25,D27)</f>
        <v>75.25</v>
      </c>
      <c r="F26" s="20">
        <f t="array" ref="F26">C26/E26</f>
        <v>1.3023255813953489</v>
      </c>
    </row>
    <row r="27" spans="1:15" x14ac:dyDescent="0.3">
      <c r="A27" s="4"/>
      <c r="B27" s="4"/>
      <c r="C27" s="20"/>
      <c r="D27" s="21">
        <f t="array" ref="D27">AVERAGE(C16,C18,C20,C22,C24,C26,C28,C30,C32,C34,C36,C38)</f>
        <v>76</v>
      </c>
      <c r="E27" s="21"/>
      <c r="F27" s="20"/>
    </row>
    <row r="28" spans="1:15" ht="15.6" x14ac:dyDescent="0.3">
      <c r="A28" s="2">
        <v>2001</v>
      </c>
      <c r="B28" s="2" t="s">
        <v>13</v>
      </c>
      <c r="C28" s="20">
        <v>112</v>
      </c>
      <c r="D28" s="21"/>
      <c r="E28" s="21">
        <f t="array" ref="E28">AVERAGE(D27,D29)</f>
        <v>75.208333333333343</v>
      </c>
      <c r="F28" s="20">
        <f t="array" ref="F28">C28/E28</f>
        <v>1.4891966759002768</v>
      </c>
    </row>
    <row r="29" spans="1:15" x14ac:dyDescent="0.3">
      <c r="A29" s="4"/>
      <c r="B29" s="4"/>
      <c r="C29" s="20"/>
      <c r="D29" s="21">
        <f t="array" ref="D29">AVERAGE(C18,C20,C22,C24,C26,C28,C30,C32,C34,C36,C38,C40)</f>
        <v>74.416666666666671</v>
      </c>
      <c r="E29" s="21"/>
      <c r="F29" s="20"/>
    </row>
    <row r="30" spans="1:15" ht="15.6" x14ac:dyDescent="0.3">
      <c r="A30" s="2">
        <v>2002</v>
      </c>
      <c r="B30" s="2" t="s">
        <v>2</v>
      </c>
      <c r="C30" s="20">
        <v>87</v>
      </c>
      <c r="D30" s="21"/>
      <c r="E30" s="21">
        <f t="array" ref="E30">AVERAGE(D29,D31)</f>
        <v>72.666666666666671</v>
      </c>
      <c r="F30" s="20">
        <f t="array" ref="F30">C30/E30</f>
        <v>1.1972477064220182</v>
      </c>
    </row>
    <row r="31" spans="1:15" x14ac:dyDescent="0.3">
      <c r="A31" s="4"/>
      <c r="B31" s="4"/>
      <c r="C31" s="20"/>
      <c r="D31" s="21">
        <f t="array" ref="D31">AVERAGE(C20,C22,C24,C26,C28,C30,C32,C34,C36,C38,C40,C42)</f>
        <v>70.916666666666671</v>
      </c>
      <c r="E31" s="21"/>
      <c r="F31" s="20"/>
    </row>
    <row r="32" spans="1:15" ht="15.6" x14ac:dyDescent="0.3">
      <c r="A32" s="2">
        <v>2002</v>
      </c>
      <c r="B32" s="2" t="s">
        <v>3</v>
      </c>
      <c r="C32" s="20">
        <v>81</v>
      </c>
      <c r="D32" s="21"/>
      <c r="E32" s="21">
        <f t="array" ref="E32">AVERAGE(D31,D33)</f>
        <v>71.083333333333343</v>
      </c>
      <c r="F32" s="20">
        <f t="array" ref="F32">C32/E32</f>
        <v>1.1395076201641265</v>
      </c>
    </row>
    <row r="33" spans="1:6" x14ac:dyDescent="0.3">
      <c r="A33" s="4"/>
      <c r="B33" s="4"/>
      <c r="C33" s="20"/>
      <c r="D33" s="21">
        <f t="array" ref="D33">AVERAGE(C22,C24,C26,C28,C30,C32,C34,C36,C38,C40,C42,C44)</f>
        <v>71.25</v>
      </c>
      <c r="E33" s="21"/>
      <c r="F33" s="20"/>
    </row>
    <row r="34" spans="1:6" ht="15.6" x14ac:dyDescent="0.3">
      <c r="A34" s="2">
        <v>2002</v>
      </c>
      <c r="B34" s="2" t="s">
        <v>4</v>
      </c>
      <c r="C34" s="20">
        <v>65</v>
      </c>
      <c r="D34" s="21"/>
      <c r="E34" s="21">
        <f t="array" ref="E34">AVERAGE(D33,D35)</f>
        <v>70.916666666666657</v>
      </c>
      <c r="F34" s="20">
        <f t="array" ref="F34">C34/E34</f>
        <v>0.91656874265569932</v>
      </c>
    </row>
    <row r="35" spans="1:6" x14ac:dyDescent="0.3">
      <c r="A35" s="4"/>
      <c r="B35" s="4"/>
      <c r="C35" s="20"/>
      <c r="D35" s="21">
        <f t="array" ref="D35">AVERAGE(C24,C26,C28,C30,C32,C34,C36,C38,C40,C42,C44,C46)</f>
        <v>70.583333333333329</v>
      </c>
      <c r="E35" s="21"/>
      <c r="F35" s="20"/>
    </row>
    <row r="36" spans="1:6" ht="15.6" x14ac:dyDescent="0.3">
      <c r="A36" s="2">
        <v>2002</v>
      </c>
      <c r="B36" s="2" t="s">
        <v>5</v>
      </c>
      <c r="C36" s="20">
        <v>67</v>
      </c>
      <c r="D36" s="21"/>
      <c r="E36" s="21">
        <f t="array" ref="E36">AVERAGE(D35,D37)</f>
        <v>70.916666666666657</v>
      </c>
      <c r="F36" s="20">
        <f t="array" ref="F36">C36/E36</f>
        <v>0.94477085781433623</v>
      </c>
    </row>
    <row r="37" spans="1:6" x14ac:dyDescent="0.3">
      <c r="A37" s="4"/>
      <c r="B37" s="4"/>
      <c r="C37" s="20"/>
      <c r="D37" s="21">
        <f t="array" ref="D37">AVERAGE(C26,C28,C30,C32,C34,C36,C38,C40,C42,C44,C46,C48)</f>
        <v>71.25</v>
      </c>
      <c r="E37" s="21"/>
      <c r="F37" s="20"/>
    </row>
    <row r="38" spans="1:6" ht="15.6" x14ac:dyDescent="0.3">
      <c r="A38" s="2">
        <v>2002</v>
      </c>
      <c r="B38" s="2" t="s">
        <v>6</v>
      </c>
      <c r="C38" s="20">
        <v>53</v>
      </c>
      <c r="D38" s="21"/>
      <c r="E38" s="21">
        <f t="array" ref="E38">AVERAGE(D37,D39)</f>
        <v>71.375</v>
      </c>
      <c r="F38" s="20">
        <f t="array" ref="F38">C38/E38</f>
        <v>0.74255691768826615</v>
      </c>
    </row>
    <row r="39" spans="1:6" x14ac:dyDescent="0.3">
      <c r="A39" s="4"/>
      <c r="B39" s="4"/>
      <c r="C39" s="20"/>
      <c r="D39" s="21">
        <f t="array" ref="D39">AVERAGE(C28,C30,C32,C34,C36,C38,C40,C42,C44,C46,C48,C50)</f>
        <v>71.5</v>
      </c>
      <c r="E39" s="21"/>
      <c r="F39" s="20"/>
    </row>
    <row r="40" spans="1:6" ht="15.6" x14ac:dyDescent="0.3">
      <c r="A40" s="2">
        <v>2002</v>
      </c>
      <c r="B40" s="2" t="s">
        <v>7</v>
      </c>
      <c r="C40" s="20">
        <v>39</v>
      </c>
      <c r="D40" s="21"/>
      <c r="E40" s="21">
        <f t="array" ref="E40">AVERAGE(D39,D41)</f>
        <v>71.5</v>
      </c>
      <c r="F40" s="20">
        <f t="array" ref="F40">C40/E40</f>
        <v>0.54545454545454541</v>
      </c>
    </row>
    <row r="41" spans="1:6" x14ac:dyDescent="0.3">
      <c r="A41" s="4"/>
      <c r="B41" s="4"/>
      <c r="C41" s="20"/>
      <c r="D41" s="21">
        <f t="array" ref="D41">AVERAGE(C30,C32,C34,C36,C38,C40,C42,C44,C46,C48,C50,C52)</f>
        <v>71.5</v>
      </c>
      <c r="E41" s="21"/>
      <c r="F41" s="20"/>
    </row>
    <row r="42" spans="1:6" ht="15.6" x14ac:dyDescent="0.3">
      <c r="A42" s="2">
        <v>2002</v>
      </c>
      <c r="B42" s="2" t="s">
        <v>8</v>
      </c>
      <c r="C42" s="20">
        <v>23</v>
      </c>
      <c r="D42" s="21"/>
      <c r="E42" s="21">
        <f t="array" ref="E42">AVERAGE(D41,D43)</f>
        <v>72.458333333333343</v>
      </c>
      <c r="F42" s="20">
        <f t="array" ref="F42">C42/E42</f>
        <v>0.31742380678550886</v>
      </c>
    </row>
    <row r="43" spans="1:6" x14ac:dyDescent="0.3">
      <c r="A43" s="4"/>
      <c r="B43" s="4"/>
      <c r="C43" s="20"/>
      <c r="D43" s="21">
        <f t="array" ref="D43">AVERAGE(C32,C34,C36,C38,C40,C42,C44,C46,C48,C50,C52,C54)</f>
        <v>73.416666666666671</v>
      </c>
      <c r="E43" s="21"/>
      <c r="F43" s="20"/>
    </row>
    <row r="44" spans="1:6" ht="15.6" x14ac:dyDescent="0.3">
      <c r="A44" s="2">
        <v>2002</v>
      </c>
      <c r="B44" s="2" t="s">
        <v>9</v>
      </c>
      <c r="C44" s="20">
        <v>58</v>
      </c>
      <c r="D44" s="21"/>
      <c r="E44" s="21">
        <f t="array" ref="E44">AVERAGE(D43,D45)</f>
        <v>74.291666666666671</v>
      </c>
      <c r="F44" s="20">
        <f t="array" ref="F44">C44/E44</f>
        <v>0.78070667414469985</v>
      </c>
    </row>
    <row r="45" spans="1:6" x14ac:dyDescent="0.3">
      <c r="A45" s="4"/>
      <c r="B45" s="4"/>
      <c r="C45" s="20"/>
      <c r="D45" s="21">
        <f t="array" ref="D45">AVERAGE(C34,C36,C38,C40,C42,C44,C46,C48,C50,C52,C54,C56)</f>
        <v>75.166666666666671</v>
      </c>
      <c r="E45" s="21"/>
      <c r="F45" s="20"/>
    </row>
    <row r="46" spans="1:6" ht="15.6" x14ac:dyDescent="0.3">
      <c r="A46" s="2">
        <v>2002</v>
      </c>
      <c r="B46" s="2" t="s">
        <v>10</v>
      </c>
      <c r="C46" s="20">
        <v>74</v>
      </c>
      <c r="D46" s="21"/>
      <c r="E46" s="21">
        <f t="array" ref="E46">AVERAGE(D45,D47)</f>
        <v>76.541666666666671</v>
      </c>
      <c r="F46" s="20">
        <f t="array" ref="F46">C46/E46</f>
        <v>0.96679368535655952</v>
      </c>
    </row>
    <row r="47" spans="1:6" x14ac:dyDescent="0.3">
      <c r="A47" s="4"/>
      <c r="B47" s="4"/>
      <c r="C47" s="20"/>
      <c r="D47" s="21">
        <f t="array" ref="D47">AVERAGE(C36,C38,C40,C42,C44,C46,C48,C50,C52,C54,C56,C58)</f>
        <v>77.916666666666671</v>
      </c>
      <c r="E47" s="21"/>
      <c r="F47" s="20"/>
    </row>
    <row r="48" spans="1:6" ht="15.6" x14ac:dyDescent="0.3">
      <c r="A48" s="2">
        <v>2002</v>
      </c>
      <c r="B48" s="2" t="s">
        <v>11</v>
      </c>
      <c r="C48" s="20">
        <v>98</v>
      </c>
      <c r="D48" s="21"/>
      <c r="E48" s="21">
        <f t="array" ref="E48">AVERAGE(D47,D49)</f>
        <v>78.375</v>
      </c>
      <c r="F48" s="20">
        <f t="array" ref="F48">C48/E48</f>
        <v>1.2503987240829346</v>
      </c>
    </row>
    <row r="49" spans="1:6" x14ac:dyDescent="0.3">
      <c r="A49" s="4"/>
      <c r="B49" s="4"/>
      <c r="C49" s="20"/>
      <c r="D49" s="21">
        <f t="array" ref="D49">AVERAGE(C38,C40,C42,C44,C46,C48,C50,C52,C54,C56,C58,C60)</f>
        <v>78.833333333333329</v>
      </c>
      <c r="E49" s="21"/>
      <c r="F49" s="20"/>
    </row>
    <row r="50" spans="1:6" ht="15.6" x14ac:dyDescent="0.3">
      <c r="A50" s="2">
        <v>2002</v>
      </c>
      <c r="B50" s="2" t="s">
        <v>12</v>
      </c>
      <c r="C50" s="20">
        <v>101</v>
      </c>
      <c r="D50" s="21"/>
      <c r="E50" s="21">
        <f t="array" ref="E50">AVERAGE(D49,D51)</f>
        <v>79.333333333333329</v>
      </c>
      <c r="F50" s="20">
        <f t="array" ref="F50">C50/E50</f>
        <v>1.2731092436974791</v>
      </c>
    </row>
    <row r="51" spans="1:6" x14ac:dyDescent="0.3">
      <c r="A51" s="4"/>
      <c r="B51" s="4"/>
      <c r="C51" s="20"/>
      <c r="D51" s="21">
        <f t="array" ref="D51">AVERAGE(C40,C42,C44,C46,C48,C50,C52,C54,C56,C58,C60,C62)</f>
        <v>79.833333333333329</v>
      </c>
      <c r="E51" s="21"/>
      <c r="F51" s="20"/>
    </row>
    <row r="52" spans="1:6" ht="15.6" x14ac:dyDescent="0.3">
      <c r="A52" s="2">
        <v>2002</v>
      </c>
      <c r="B52" s="2" t="s">
        <v>13</v>
      </c>
      <c r="C52" s="20">
        <v>112</v>
      </c>
      <c r="D52" s="21"/>
      <c r="E52" s="21">
        <f t="array" ref="E52">AVERAGE(D51,D53)</f>
        <v>81.041666666666657</v>
      </c>
      <c r="F52" s="20">
        <f t="array" ref="F52">C52/E52</f>
        <v>1.3820051413881749</v>
      </c>
    </row>
    <row r="53" spans="1:6" x14ac:dyDescent="0.3">
      <c r="A53" s="4"/>
      <c r="B53" s="4"/>
      <c r="C53" s="20"/>
      <c r="D53" s="21">
        <f t="array" ref="D53">AVERAGE(C42,C44,C46,C48,C50,C52,C54,C56,C58,C60,C62,C64)</f>
        <v>82.25</v>
      </c>
      <c r="E53" s="21"/>
      <c r="F53" s="20"/>
    </row>
    <row r="54" spans="1:6" ht="15.6" x14ac:dyDescent="0.3">
      <c r="A54" s="2">
        <v>2003</v>
      </c>
      <c r="B54" s="2" t="s">
        <v>2</v>
      </c>
      <c r="C54" s="20">
        <v>110</v>
      </c>
      <c r="D54" s="21"/>
      <c r="E54" s="21">
        <f t="array" ref="E54">AVERAGE(D53,D55)</f>
        <v>84.416666666666657</v>
      </c>
      <c r="F54" s="20">
        <f t="array" ref="F54">C54/E54</f>
        <v>1.303060217176703</v>
      </c>
    </row>
    <row r="55" spans="1:6" x14ac:dyDescent="0.3">
      <c r="A55" s="4"/>
      <c r="B55" s="4"/>
      <c r="C55" s="20"/>
      <c r="D55" s="21">
        <f t="array" ref="D55">AVERAGE(C44,C46,C48,C50,C52,C54,C56,C58,C60,C62,C64,C66)</f>
        <v>86.583333333333329</v>
      </c>
      <c r="E55" s="21"/>
      <c r="F55" s="20"/>
    </row>
    <row r="56" spans="1:6" ht="15.6" x14ac:dyDescent="0.3">
      <c r="A56" s="2">
        <v>2003</v>
      </c>
      <c r="B56" s="2" t="s">
        <v>3</v>
      </c>
      <c r="C56" s="20">
        <v>102</v>
      </c>
      <c r="D56" s="21"/>
      <c r="E56" s="21">
        <f t="array" ref="E56">AVERAGE(D55,D57)</f>
        <v>86.583333333333329</v>
      </c>
      <c r="F56" s="20">
        <f t="array" ref="F56">C56/E56</f>
        <v>1.1780558229066411</v>
      </c>
    </row>
    <row r="57" spans="1:6" x14ac:dyDescent="0.3">
      <c r="A57" s="4"/>
      <c r="B57" s="4"/>
      <c r="C57" s="20"/>
      <c r="D57" s="21">
        <f t="array" ref="D57">AVERAGE(C46,C48,C50,C52,C54,C56,C58,C60,C62,C64,C66,C68)</f>
        <v>86.583333333333329</v>
      </c>
      <c r="E57" s="21"/>
      <c r="F57" s="20"/>
    </row>
    <row r="58" spans="1:6" ht="15.6" x14ac:dyDescent="0.3">
      <c r="A58" s="2">
        <v>2003</v>
      </c>
      <c r="B58" s="2" t="s">
        <v>4</v>
      </c>
      <c r="C58" s="20">
        <v>98</v>
      </c>
      <c r="D58" s="21"/>
      <c r="E58" s="21">
        <f t="array" ref="E58">AVERAGE(D57,D59)</f>
        <v>86.333333333333329</v>
      </c>
      <c r="F58" s="20">
        <f t="array" ref="F58">C58/E58</f>
        <v>1.1351351351351351</v>
      </c>
    </row>
    <row r="59" spans="1:6" x14ac:dyDescent="0.3">
      <c r="A59" s="4"/>
      <c r="B59" s="4"/>
      <c r="C59" s="20"/>
      <c r="D59" s="21">
        <f t="array" ref="D59">AVERAGE(C48,C50,C52,C54,C56,C58,C60,C62,C64,C66,C68,C70)</f>
        <v>86.083333333333329</v>
      </c>
      <c r="E59" s="21"/>
      <c r="F59" s="20"/>
    </row>
    <row r="60" spans="1:6" ht="15.6" x14ac:dyDescent="0.3">
      <c r="A60" s="2">
        <v>2003</v>
      </c>
      <c r="B60" s="2" t="s">
        <v>5</v>
      </c>
      <c r="C60" s="20">
        <v>78</v>
      </c>
      <c r="D60" s="21"/>
      <c r="E60" s="21">
        <f t="array" ref="E60">AVERAGE(D59,D61)</f>
        <v>85.166666666666657</v>
      </c>
      <c r="F60" s="20">
        <f t="array" ref="F60">C60/E60</f>
        <v>0.91585127201565564</v>
      </c>
    </row>
    <row r="61" spans="1:6" x14ac:dyDescent="0.3">
      <c r="A61" s="4"/>
      <c r="B61" s="4"/>
      <c r="C61" s="20"/>
      <c r="D61" s="21">
        <f t="array" ref="D61">AVERAGE(C50,C52,C54,C56,C58,C60,C62,C64,C66,C68,C70,C72)</f>
        <v>84.25</v>
      </c>
      <c r="E61" s="21"/>
      <c r="F61" s="20"/>
    </row>
    <row r="62" spans="1:6" ht="15.6" x14ac:dyDescent="0.3">
      <c r="A62" s="2">
        <v>2003</v>
      </c>
      <c r="B62" s="2" t="s">
        <v>6</v>
      </c>
      <c r="C62" s="20">
        <v>65</v>
      </c>
      <c r="D62" s="21"/>
      <c r="E62" s="21">
        <f t="array" ref="E62">AVERAGE(D61,D63)</f>
        <v>85.375</v>
      </c>
      <c r="F62" s="20">
        <f t="array" ref="F62">C62/E62</f>
        <v>0.76134699853587118</v>
      </c>
    </row>
    <row r="63" spans="1:6" x14ac:dyDescent="0.3">
      <c r="A63" s="4"/>
      <c r="B63" s="4"/>
      <c r="C63" s="20"/>
      <c r="D63" s="21">
        <f t="array" ref="D63">AVERAGE(C52,C54,C56,C58,C60,C62,C64,C66,C68,C70,C72,C74)</f>
        <v>86.5</v>
      </c>
      <c r="E63" s="21"/>
      <c r="F63" s="20"/>
    </row>
    <row r="64" spans="1:6" ht="15.6" x14ac:dyDescent="0.3">
      <c r="A64" s="2">
        <v>2003</v>
      </c>
      <c r="B64" s="2" t="s">
        <v>7</v>
      </c>
      <c r="C64" s="20">
        <v>68</v>
      </c>
      <c r="D64" s="21"/>
      <c r="E64" s="21">
        <f t="array" ref="E64">AVERAGE(D63,D65)</f>
        <v>87.458333333333343</v>
      </c>
      <c r="F64" s="20">
        <f t="array" ref="F64">C64/E64</f>
        <v>0.77751310147689368</v>
      </c>
    </row>
    <row r="65" spans="1:6" x14ac:dyDescent="0.3">
      <c r="A65" s="4"/>
      <c r="B65" s="4"/>
      <c r="C65" s="20"/>
      <c r="D65" s="21">
        <f t="array" ref="D65">AVERAGE(C54,C56,C58,C60,C62,C64,C66,C68,C70,C72,C74,C76)</f>
        <v>88.416666666666671</v>
      </c>
      <c r="E65" s="21"/>
      <c r="F65" s="20"/>
    </row>
    <row r="66" spans="1:6" ht="15.6" x14ac:dyDescent="0.3">
      <c r="A66" s="2">
        <v>2003</v>
      </c>
      <c r="B66" s="2" t="s">
        <v>8</v>
      </c>
      <c r="C66" s="20">
        <v>75</v>
      </c>
      <c r="D66" s="21"/>
      <c r="E66" s="21">
        <f t="array" ref="E66">AVERAGE(D65,D67)</f>
        <v>87.916666666666671</v>
      </c>
      <c r="F66" s="20">
        <f t="array" ref="F66">C66/E66</f>
        <v>0.85308056872037907</v>
      </c>
    </row>
    <row r="67" spans="1:6" x14ac:dyDescent="0.3">
      <c r="A67" s="4"/>
      <c r="B67" s="4"/>
      <c r="C67" s="20"/>
      <c r="D67" s="21">
        <f t="array" ref="D67">AVERAGE(C56,C58,C60,C62,C64,C66,C68,C70,C72,C74,C76,C78)</f>
        <v>87.416666666666671</v>
      </c>
      <c r="E67" s="21"/>
      <c r="F67" s="20"/>
    </row>
    <row r="68" spans="1:6" ht="15.6" x14ac:dyDescent="0.3">
      <c r="A68" s="2">
        <v>2003</v>
      </c>
      <c r="B68" s="2" t="s">
        <v>9</v>
      </c>
      <c r="C68" s="20">
        <v>58</v>
      </c>
      <c r="D68" s="21"/>
      <c r="E68" s="21">
        <f t="array" ref="E68">AVERAGE(D67,D69)</f>
        <v>86.833333333333343</v>
      </c>
      <c r="F68" s="20">
        <f t="array" ref="F68">C68/E68</f>
        <v>0.66794625719769662</v>
      </c>
    </row>
    <row r="69" spans="1:6" x14ac:dyDescent="0.3">
      <c r="A69" s="4"/>
      <c r="B69" s="4"/>
      <c r="C69" s="20"/>
      <c r="D69" s="21">
        <f t="array" ref="D69">AVERAGE(C58,C60,C62,C64,C66,C68,C70,C72,C74,C76,C78,C80)</f>
        <v>86.25</v>
      </c>
      <c r="E69" s="21"/>
      <c r="F69" s="20"/>
    </row>
    <row r="70" spans="1:6" ht="15.6" x14ac:dyDescent="0.3">
      <c r="A70" s="2">
        <v>2003</v>
      </c>
      <c r="B70" s="2" t="s">
        <v>10</v>
      </c>
      <c r="C70" s="20">
        <v>68</v>
      </c>
      <c r="D70" s="21"/>
      <c r="E70" s="21">
        <f t="array" ref="E70">AVERAGE(D69,D71)</f>
        <v>84.583333333333343</v>
      </c>
      <c r="F70" s="20">
        <f t="array" ref="F70">C70/E70</f>
        <v>0.80394088669950725</v>
      </c>
    </row>
    <row r="71" spans="1:6" x14ac:dyDescent="0.3">
      <c r="A71" s="4"/>
      <c r="B71" s="4"/>
      <c r="C71" s="20"/>
      <c r="D71" s="21">
        <f t="array" ref="D71">AVERAGE(C60,C62,C64,C66,C68,C70,C72,C74,C76,C78,C80,C82)</f>
        <v>82.916666666666671</v>
      </c>
      <c r="E71" s="21"/>
      <c r="F71" s="20"/>
    </row>
    <row r="72" spans="1:6" ht="15.6" x14ac:dyDescent="0.3">
      <c r="A72" s="2">
        <v>2003</v>
      </c>
      <c r="B72" s="2" t="s">
        <v>11</v>
      </c>
      <c r="C72" s="20">
        <v>76</v>
      </c>
      <c r="D72" s="21"/>
      <c r="E72" s="21">
        <f t="array" ref="E72">AVERAGE(D71,D73)</f>
        <v>81.916666666666671</v>
      </c>
      <c r="F72" s="20">
        <f t="array" ref="F72">C72/E72</f>
        <v>0.9277721261444557</v>
      </c>
    </row>
    <row r="73" spans="1:6" x14ac:dyDescent="0.3">
      <c r="A73" s="4"/>
      <c r="B73" s="4"/>
      <c r="C73" s="20"/>
      <c r="D73" s="21">
        <f t="array" ref="D73">AVERAGE(C62,C64,C66,C68,C70,C72,C74,C76,C78,C80,C82,C84)</f>
        <v>80.916666666666671</v>
      </c>
      <c r="E73" s="21"/>
      <c r="F73" s="20"/>
    </row>
    <row r="74" spans="1:6" ht="15.6" x14ac:dyDescent="0.3">
      <c r="A74" s="2">
        <v>2003</v>
      </c>
      <c r="B74" s="2" t="s">
        <v>12</v>
      </c>
      <c r="C74" s="20">
        <v>128</v>
      </c>
      <c r="D74" s="21"/>
      <c r="E74" s="21">
        <f t="array" ref="E74">AVERAGE(D73,D75)</f>
        <v>79.875</v>
      </c>
      <c r="F74" s="20">
        <f t="array" ref="F74">C74/E74</f>
        <v>1.6025039123630673</v>
      </c>
    </row>
    <row r="75" spans="1:6" x14ac:dyDescent="0.3">
      <c r="A75" s="4"/>
      <c r="B75" s="4"/>
      <c r="C75" s="20"/>
      <c r="D75" s="21">
        <f t="array" ref="D75">AVERAGE(C64,C66,C68,C70,C72,C74,C76,C78,C80,C82,C84,C86)</f>
        <v>78.833333333333329</v>
      </c>
      <c r="E75" s="21"/>
      <c r="F75" s="20"/>
    </row>
    <row r="76" spans="1:6" ht="15.6" x14ac:dyDescent="0.3">
      <c r="A76" s="2">
        <v>2003</v>
      </c>
      <c r="B76" s="2" t="s">
        <v>13</v>
      </c>
      <c r="C76" s="20">
        <v>135</v>
      </c>
      <c r="D76" s="21"/>
      <c r="E76" s="21">
        <f t="array" ref="E76">AVERAGE(D75,D77)</f>
        <v>78.458333333333329</v>
      </c>
      <c r="F76" s="20">
        <f t="array" ref="F76">C76/E76</f>
        <v>1.7206585236325014</v>
      </c>
    </row>
    <row r="77" spans="1:6" x14ac:dyDescent="0.3">
      <c r="A77" s="4"/>
      <c r="B77" s="4"/>
      <c r="C77" s="20"/>
      <c r="D77" s="21">
        <f t="array" ref="D77">AVERAGE(C66,C68,C70,C72,C74,C76,C78,C80,C82,C84,C86,C88)</f>
        <v>78.083333333333329</v>
      </c>
      <c r="E77" s="21"/>
      <c r="F77" s="20"/>
    </row>
    <row r="78" spans="1:6" ht="15.6" x14ac:dyDescent="0.3">
      <c r="A78" s="2">
        <v>2004</v>
      </c>
      <c r="B78" s="2" t="s">
        <v>2</v>
      </c>
      <c r="C78" s="20">
        <v>98</v>
      </c>
      <c r="D78" s="21"/>
      <c r="E78" s="21">
        <f t="array" ref="E78">AVERAGE(D77,D79)</f>
        <v>77.666666666666657</v>
      </c>
      <c r="F78" s="20">
        <f t="array" ref="F78">C78/E78</f>
        <v>1.2618025751072963</v>
      </c>
    </row>
    <row r="79" spans="1:6" x14ac:dyDescent="0.3">
      <c r="A79" s="4"/>
      <c r="B79" s="4"/>
      <c r="C79" s="20"/>
      <c r="D79" s="21">
        <f t="array" ref="D79">AVERAGE(C68,C70,C72,C74,C76,C78,C80,C82,C84,C86,C88,C90)</f>
        <v>77.25</v>
      </c>
      <c r="E79" s="21"/>
      <c r="F79" s="20"/>
    </row>
    <row r="80" spans="1:6" ht="15.6" x14ac:dyDescent="0.3">
      <c r="A80" s="2">
        <v>2004</v>
      </c>
      <c r="B80" s="2" t="s">
        <v>3</v>
      </c>
      <c r="C80" s="20">
        <v>88</v>
      </c>
      <c r="D80" s="21"/>
      <c r="E80" s="21">
        <f t="array" ref="E80">AVERAGE(D79,D81)</f>
        <v>77.083333333333343</v>
      </c>
      <c r="F80" s="20">
        <f t="array" ref="F80">C80/E80</f>
        <v>1.1416216216216215</v>
      </c>
    </row>
    <row r="81" spans="1:6" x14ac:dyDescent="0.3">
      <c r="A81" s="4"/>
      <c r="B81" s="4"/>
      <c r="C81" s="20"/>
      <c r="D81" s="21">
        <f t="array" ref="D81">AVERAGE(C70,C72,C74,C76,C78,C80,C82,C84,C86,C88,C90,C92)</f>
        <v>76.916666666666671</v>
      </c>
      <c r="E81" s="21"/>
      <c r="F81" s="20"/>
    </row>
    <row r="82" spans="1:6" ht="15.6" x14ac:dyDescent="0.3">
      <c r="A82" s="2">
        <v>2004</v>
      </c>
      <c r="B82" s="2" t="s">
        <v>4</v>
      </c>
      <c r="C82" s="20">
        <v>58</v>
      </c>
      <c r="D82" s="21"/>
      <c r="E82" s="21">
        <f t="array" ref="E82">AVERAGE(D81,D83)</f>
        <v>76.916666666666671</v>
      </c>
      <c r="F82" s="20">
        <f t="array" ref="F82">C82/E82</f>
        <v>0.75406283856988077</v>
      </c>
    </row>
    <row r="83" spans="1:6" x14ac:dyDescent="0.3">
      <c r="A83" s="4"/>
      <c r="B83" s="4"/>
      <c r="C83" s="20"/>
      <c r="D83" s="21">
        <f t="array" ref="D83">AVERAGE(C72,C74,C76,C78,C80,C82,C84,C86,C88,C90,C92,C94)</f>
        <v>76.916666666666671</v>
      </c>
      <c r="E83" s="21"/>
      <c r="F83" s="20"/>
    </row>
    <row r="84" spans="1:6" ht="15.6" x14ac:dyDescent="0.3">
      <c r="A84" s="2">
        <v>2004</v>
      </c>
      <c r="B84" s="2" t="s">
        <v>5</v>
      </c>
      <c r="C84" s="20">
        <v>54</v>
      </c>
      <c r="D84" s="21"/>
      <c r="E84" s="21">
        <f t="array" ref="E84">AVERAGE(D83,D85)</f>
        <v>77.375</v>
      </c>
      <c r="F84" s="20">
        <f t="array" ref="F84">C84/E84</f>
        <v>0.69789983844911152</v>
      </c>
    </row>
    <row r="85" spans="1:6" x14ac:dyDescent="0.3">
      <c r="A85" s="4"/>
      <c r="B85" s="4"/>
      <c r="C85" s="20"/>
      <c r="D85" s="21">
        <f t="array" ref="D85">AVERAGE(C74,C76,C78,C80,C82,C84,C86,C88,C90,C92,C94,C96)</f>
        <v>77.833333333333329</v>
      </c>
      <c r="E85" s="21"/>
      <c r="F85" s="20"/>
    </row>
    <row r="86" spans="1:6" ht="15.6" x14ac:dyDescent="0.3">
      <c r="A86" s="2">
        <v>2004</v>
      </c>
      <c r="B86" s="2" t="s">
        <v>6</v>
      </c>
      <c r="C86" s="20">
        <v>40</v>
      </c>
      <c r="D86" s="21"/>
      <c r="E86" s="21">
        <f t="array" ref="E86">AVERAGE(D85,D87)</f>
        <v>77.541666666666657</v>
      </c>
      <c r="F86" s="20">
        <f t="array" ref="F86">C86/E86</f>
        <v>0.5158516926383665</v>
      </c>
    </row>
    <row r="87" spans="1:6" x14ac:dyDescent="0.3">
      <c r="A87" s="4"/>
      <c r="B87" s="4"/>
      <c r="C87" s="20"/>
      <c r="D87" s="21">
        <f t="array" ref="D87">AVERAGE(C76,C78,C80,C82,C84,C86,C88,C90,C92,C94,C96,C98)</f>
        <v>77.25</v>
      </c>
      <c r="E87" s="21"/>
      <c r="F87" s="20"/>
    </row>
    <row r="88" spans="1:6" ht="15.6" x14ac:dyDescent="0.3">
      <c r="A88" s="2">
        <v>2004</v>
      </c>
      <c r="B88" s="2" t="s">
        <v>7</v>
      </c>
      <c r="C88" s="20">
        <v>59</v>
      </c>
      <c r="D88" s="21"/>
      <c r="E88" s="21">
        <f t="array" ref="E88">AVERAGE(D87,D89)</f>
        <v>77.125</v>
      </c>
      <c r="F88" s="20">
        <f t="array" ref="F88">C88/E88</f>
        <v>0.76499189627228525</v>
      </c>
    </row>
    <row r="89" spans="1:6" x14ac:dyDescent="0.3">
      <c r="A89" s="4"/>
      <c r="B89" s="4"/>
      <c r="C89" s="20"/>
      <c r="D89" s="21">
        <f t="array" ref="D89">AVERAGE(C78,C80,C82,C84,C86,C88,C90,C92,C94,C96,C98,C100)</f>
        <v>77</v>
      </c>
      <c r="E89" s="20"/>
      <c r="F89" s="20"/>
    </row>
    <row r="90" spans="1:6" ht="15.6" x14ac:dyDescent="0.3">
      <c r="A90" s="2">
        <v>2004</v>
      </c>
      <c r="B90" s="2" t="s">
        <v>8</v>
      </c>
      <c r="C90" s="20">
        <v>65</v>
      </c>
      <c r="D90" s="20"/>
      <c r="E90" s="20"/>
      <c r="F90" s="20"/>
    </row>
    <row r="91" spans="1:6" x14ac:dyDescent="0.3">
      <c r="A91" s="1"/>
      <c r="B91" s="1"/>
      <c r="C91" s="20"/>
      <c r="D91" s="20"/>
      <c r="E91" s="20"/>
      <c r="F91" s="20"/>
    </row>
    <row r="92" spans="1:6" ht="15.6" x14ac:dyDescent="0.3">
      <c r="A92" s="2">
        <v>2004</v>
      </c>
      <c r="B92" s="2" t="s">
        <v>9</v>
      </c>
      <c r="C92" s="20">
        <v>54</v>
      </c>
      <c r="D92" s="20"/>
      <c r="E92" s="20"/>
      <c r="F92" s="20"/>
    </row>
    <row r="93" spans="1:6" x14ac:dyDescent="0.3">
      <c r="A93" s="1"/>
      <c r="B93" s="1"/>
      <c r="C93" s="20"/>
      <c r="D93" s="20"/>
      <c r="E93" s="20"/>
      <c r="F93" s="20"/>
    </row>
    <row r="94" spans="1:6" ht="15.6" x14ac:dyDescent="0.3">
      <c r="A94" s="2">
        <v>2004</v>
      </c>
      <c r="B94" s="2" t="s">
        <v>10</v>
      </c>
      <c r="C94" s="20">
        <v>68</v>
      </c>
      <c r="D94" s="20"/>
      <c r="E94" s="20"/>
      <c r="F94" s="20"/>
    </row>
    <row r="95" spans="1:6" x14ac:dyDescent="0.3">
      <c r="A95" s="1"/>
      <c r="B95" s="1"/>
      <c r="C95" s="20"/>
      <c r="D95" s="20"/>
      <c r="E95" s="20"/>
      <c r="F95" s="20"/>
    </row>
    <row r="96" spans="1:6" ht="15.6" x14ac:dyDescent="0.3">
      <c r="A96" s="2">
        <v>2004</v>
      </c>
      <c r="B96" s="2" t="s">
        <v>11</v>
      </c>
      <c r="C96" s="20">
        <v>87</v>
      </c>
      <c r="D96" s="20"/>
      <c r="E96" s="20"/>
      <c r="F96" s="20"/>
    </row>
    <row r="97" spans="1:8" x14ac:dyDescent="0.3">
      <c r="A97" s="1"/>
      <c r="B97" s="1"/>
      <c r="C97" s="20"/>
      <c r="D97" s="20"/>
      <c r="E97" s="20"/>
      <c r="F97" s="20"/>
    </row>
    <row r="98" spans="1:8" ht="15.6" x14ac:dyDescent="0.3">
      <c r="A98" s="2">
        <v>2004</v>
      </c>
      <c r="B98" s="2" t="s">
        <v>12</v>
      </c>
      <c r="C98" s="20">
        <v>121</v>
      </c>
      <c r="D98" s="20"/>
      <c r="E98" s="20"/>
      <c r="F98" s="20"/>
    </row>
    <row r="99" spans="1:8" x14ac:dyDescent="0.3">
      <c r="A99" s="1"/>
      <c r="B99" s="1"/>
      <c r="C99" s="20"/>
      <c r="D99" s="20"/>
      <c r="E99" s="20"/>
      <c r="F99" s="20"/>
    </row>
    <row r="100" spans="1:8" ht="15.6" x14ac:dyDescent="0.3">
      <c r="A100" s="2">
        <v>2004</v>
      </c>
      <c r="B100" s="2" t="s">
        <v>13</v>
      </c>
      <c r="C100" s="20">
        <v>132</v>
      </c>
      <c r="D100" s="20"/>
      <c r="E100" s="20"/>
      <c r="F100" s="20"/>
    </row>
    <row r="105" spans="1:8" x14ac:dyDescent="0.3">
      <c r="A105" s="28" t="s">
        <v>33</v>
      </c>
      <c r="B105" s="1" t="s">
        <v>0</v>
      </c>
      <c r="C105" s="1" t="s">
        <v>1</v>
      </c>
      <c r="D105" s="20" t="s">
        <v>30</v>
      </c>
      <c r="E105" s="20" t="s">
        <v>27</v>
      </c>
      <c r="F105" s="20" t="s">
        <v>28</v>
      </c>
      <c r="G105" s="28" t="s">
        <v>34</v>
      </c>
      <c r="H105" s="26"/>
    </row>
    <row r="106" spans="1:8" x14ac:dyDescent="0.3">
      <c r="A106" s="20">
        <v>1</v>
      </c>
      <c r="B106" s="20">
        <v>2001</v>
      </c>
      <c r="C106" s="23" t="s">
        <v>2</v>
      </c>
      <c r="D106" s="23">
        <v>95</v>
      </c>
      <c r="E106" s="20">
        <f t="array" ref="E106:E117">O7:O18</f>
        <v>1.2544909095893582</v>
      </c>
      <c r="F106" s="20">
        <f t="array" ref="F106">D106/E106</f>
        <v>75.727930169774652</v>
      </c>
      <c r="G106" s="20">
        <f t="array" ref="G106">($E$167+$E$168*A106:A165)*E106:E153</f>
        <v>90.867167299740771</v>
      </c>
      <c r="H106" s="26"/>
    </row>
    <row r="107" spans="1:8" x14ac:dyDescent="0.3">
      <c r="A107" s="20">
        <f t="array" ref="A107">A106+1</f>
        <v>2</v>
      </c>
      <c r="B107" s="20">
        <v>2001</v>
      </c>
      <c r="C107" s="23" t="s">
        <v>3</v>
      </c>
      <c r="D107" s="23">
        <v>81</v>
      </c>
      <c r="E107" s="20">
        <v>1.1534792026274772</v>
      </c>
      <c r="F107" s="20">
        <f t="array" ref="F107">D107/E107</f>
        <v>70.222332414396746</v>
      </c>
      <c r="G107" s="20">
        <f t="array" ref="G107">($E$167+$E$168*A107:A166)*E107:E154</f>
        <v>83.800264070886229</v>
      </c>
      <c r="H107" s="26"/>
    </row>
    <row r="108" spans="1:8" x14ac:dyDescent="0.3">
      <c r="A108" s="20">
        <f t="array" ref="A108">A107+1</f>
        <v>3</v>
      </c>
      <c r="B108" s="20">
        <v>2001</v>
      </c>
      <c r="C108" s="23" t="s">
        <v>4</v>
      </c>
      <c r="D108" s="23">
        <v>66</v>
      </c>
      <c r="E108" s="20">
        <v>0.9355942206677722</v>
      </c>
      <c r="F108" s="20">
        <f t="array" ref="F108">D108/E108</f>
        <v>70.54340283642739</v>
      </c>
      <c r="G108" s="20">
        <f t="array" ref="G108">($E$167+$E$168*A108:A166)*E108:E155</f>
        <v>68.173476280288227</v>
      </c>
      <c r="H108" s="26"/>
    </row>
    <row r="109" spans="1:8" x14ac:dyDescent="0.3">
      <c r="A109" s="20">
        <f t="array" ref="A109">A108+1</f>
        <v>4</v>
      </c>
      <c r="B109" s="20">
        <v>2001</v>
      </c>
      <c r="C109" s="23" t="s">
        <v>5</v>
      </c>
      <c r="D109" s="23">
        <v>52</v>
      </c>
      <c r="E109" s="20">
        <v>0.85314946285994731</v>
      </c>
      <c r="F109" s="20">
        <f t="array" ref="F109">D109/E109</f>
        <v>60.950633228654219</v>
      </c>
      <c r="G109" s="20">
        <f t="array" ref="G109">($E$167+$E$168*A109:A168)*E109:E156</f>
        <v>62.35072219419353</v>
      </c>
      <c r="H109" s="26"/>
    </row>
    <row r="110" spans="1:8" x14ac:dyDescent="0.3">
      <c r="A110" s="20">
        <f t="array" ref="A110">A109+1</f>
        <v>5</v>
      </c>
      <c r="B110" s="20">
        <v>2001</v>
      </c>
      <c r="C110" s="23" t="s">
        <v>6</v>
      </c>
      <c r="D110" s="23">
        <v>35</v>
      </c>
      <c r="E110" s="20">
        <v>0.67349564872738887</v>
      </c>
      <c r="F110" s="20">
        <f t="array" ref="F110">D110/E110</f>
        <v>51.967670564961537</v>
      </c>
      <c r="G110" s="20">
        <f t="array" ref="G110">($E$167+$E$168*A110:A169)*E110:E157</f>
        <v>49.36689430389324</v>
      </c>
      <c r="H110" s="26"/>
    </row>
    <row r="111" spans="1:8" x14ac:dyDescent="0.3">
      <c r="A111" s="20">
        <f t="array" ref="A111">A110+1</f>
        <v>6</v>
      </c>
      <c r="B111" s="20">
        <v>2001</v>
      </c>
      <c r="C111" s="23" t="s">
        <v>7</v>
      </c>
      <c r="D111" s="23">
        <v>58</v>
      </c>
      <c r="E111" s="20">
        <v>0.69623852554047561</v>
      </c>
      <c r="F111" s="20">
        <f t="array" ref="F111">D111/E111</f>
        <v>83.304784024951502</v>
      </c>
      <c r="G111" s="20">
        <f t="array" ref="G111">($E$167+$E$168*A111:A170)*E111:E158</f>
        <v>51.184671443633611</v>
      </c>
      <c r="H111" s="26"/>
    </row>
    <row r="112" spans="1:8" x14ac:dyDescent="0.3">
      <c r="A112" s="20">
        <f t="array" ref="A112">A111+1</f>
        <v>7</v>
      </c>
      <c r="B112" s="20">
        <v>2001</v>
      </c>
      <c r="C112" s="23" t="s">
        <v>8</v>
      </c>
      <c r="D112" s="23">
        <v>65</v>
      </c>
      <c r="E112" s="20">
        <v>0.68453354662171539</v>
      </c>
      <c r="F112" s="20">
        <f t="array" ref="F112">D112/E112</f>
        <v>94.955171036957339</v>
      </c>
      <c r="G112" s="20">
        <f t="array" ref="G112">($E$167+$E$168*A112:A171)*E112:E159</f>
        <v>50.472369726285635</v>
      </c>
      <c r="H112" s="26"/>
    </row>
    <row r="113" spans="1:8" x14ac:dyDescent="0.3">
      <c r="A113" s="20">
        <f t="array" ref="A113">A112+1</f>
        <v>8</v>
      </c>
      <c r="B113" s="20">
        <v>2001</v>
      </c>
      <c r="C113" s="23" t="s">
        <v>9</v>
      </c>
      <c r="D113" s="23">
        <v>54</v>
      </c>
      <c r="E113" s="20">
        <v>0.72860258156483104</v>
      </c>
      <c r="F113" s="20">
        <f t="array" ref="F113">D113/E113</f>
        <v>74.114477997076762</v>
      </c>
      <c r="G113" s="20">
        <f t="array" ref="G113">($E$167+$E$168*A113:A172)*E113:E160</f>
        <v>53.879432304137687</v>
      </c>
      <c r="H113" s="26"/>
    </row>
    <row r="114" spans="1:8" x14ac:dyDescent="0.3">
      <c r="A114" s="20">
        <f t="array" ref="A114">A113+1</f>
        <v>9</v>
      </c>
      <c r="B114" s="20">
        <v>2001</v>
      </c>
      <c r="C114" s="23" t="s">
        <v>10</v>
      </c>
      <c r="D114" s="23">
        <v>82</v>
      </c>
      <c r="E114" s="20">
        <v>0.96353278855231583</v>
      </c>
      <c r="F114" s="20">
        <f t="array" ref="F114">D114/E114</f>
        <v>85.10348684989016</v>
      </c>
      <c r="G114" s="20">
        <f t="array" ref="G114">($E$167+$E$168*A114:A173)*E114:E161</f>
        <v>71.460891029376768</v>
      </c>
      <c r="H114" s="26"/>
    </row>
    <row r="115" spans="1:8" x14ac:dyDescent="0.3">
      <c r="A115" s="20">
        <f t="array" ref="A115">A114+1</f>
        <v>10</v>
      </c>
      <c r="B115" s="20">
        <v>2001</v>
      </c>
      <c r="C115" s="23" t="s">
        <v>11</v>
      </c>
      <c r="D115" s="23">
        <v>90</v>
      </c>
      <c r="E115" s="20">
        <v>1.1325582624680461</v>
      </c>
      <c r="F115" s="20">
        <f t="array" ref="F115">D115/E115</f>
        <v>79.466110470885596</v>
      </c>
      <c r="G115" s="20">
        <f t="array" ref="G115">($E$167+$E$168*A115:A174)*E115:E162</f>
        <v>84.241948678898211</v>
      </c>
      <c r="H115" s="26"/>
    </row>
    <row r="116" spans="1:8" x14ac:dyDescent="0.3">
      <c r="A116" s="20">
        <f t="array" ref="A116">A115+1</f>
        <v>11</v>
      </c>
      <c r="B116" s="20">
        <v>2001</v>
      </c>
      <c r="C116" s="23" t="s">
        <v>12</v>
      </c>
      <c r="D116" s="23">
        <v>98</v>
      </c>
      <c r="E116" s="20">
        <v>1.3931505118635865</v>
      </c>
      <c r="F116" s="20">
        <f t="array" ref="F116">D116/E116</f>
        <v>70.344158197887438</v>
      </c>
      <c r="G116" s="20">
        <f t="array" ref="G116">($E$167+$E$168*A116:A175)*E116:E163</f>
        <v>103.92693845925577</v>
      </c>
      <c r="H116" s="26"/>
    </row>
    <row r="117" spans="1:8" x14ac:dyDescent="0.3">
      <c r="A117" s="20">
        <f t="array" ref="A117">A116+1</f>
        <v>12</v>
      </c>
      <c r="B117" s="20">
        <v>2001</v>
      </c>
      <c r="C117" s="23" t="s">
        <v>13</v>
      </c>
      <c r="D117" s="23">
        <v>112</v>
      </c>
      <c r="E117" s="20">
        <v>1.5311743389170891</v>
      </c>
      <c r="F117" s="20">
        <f t="array" ref="F117">D117/E117</f>
        <v>73.146471406522593</v>
      </c>
      <c r="G117" s="20">
        <f t="array" ref="G117">($E$167+$E$168*A117:A176)*E117:E164</f>
        <v>114.55480816608201</v>
      </c>
      <c r="H117" s="26"/>
    </row>
    <row r="118" spans="1:8" x14ac:dyDescent="0.3">
      <c r="A118" s="20">
        <f t="array" ref="A118">A117+1</f>
        <v>13</v>
      </c>
      <c r="B118" s="20">
        <v>2002</v>
      </c>
      <c r="C118" s="23" t="s">
        <v>2</v>
      </c>
      <c r="D118" s="23">
        <v>87</v>
      </c>
      <c r="E118" s="20">
        <f t="array" ref="E118:E129">O7:O18</f>
        <v>1.2544909095893582</v>
      </c>
      <c r="F118" s="20">
        <f t="array" ref="F118">D118/E118</f>
        <v>69.35084131337257</v>
      </c>
      <c r="G118" s="20">
        <f t="array" ref="G118">($E$167+$E$168*A118:A177)*E118:E165</f>
        <v>94.126334682853923</v>
      </c>
      <c r="H118" s="26"/>
    </row>
    <row r="119" spans="1:8" x14ac:dyDescent="0.3">
      <c r="A119" s="20">
        <f t="array" ref="A119">A118+1</f>
        <v>14</v>
      </c>
      <c r="B119" s="20">
        <v>2002</v>
      </c>
      <c r="C119" s="23" t="s">
        <v>3</v>
      </c>
      <c r="D119" s="23">
        <v>81</v>
      </c>
      <c r="E119" s="20">
        <v>1.1534792026274772</v>
      </c>
      <c r="F119" s="20">
        <f t="array" ref="F119">D119/E119</f>
        <v>70.222332414396746</v>
      </c>
      <c r="G119" s="20">
        <f t="array" ref="G119">($E$167+$E$168*A119:A178)*E119:E166</f>
        <v>86.797003039312401</v>
      </c>
      <c r="H119" s="26"/>
    </row>
    <row r="120" spans="1:8" x14ac:dyDescent="0.3">
      <c r="A120" s="20">
        <f t="array" ref="A120">A119+1</f>
        <v>15</v>
      </c>
      <c r="B120" s="20">
        <v>2002</v>
      </c>
      <c r="C120" s="23" t="s">
        <v>4</v>
      </c>
      <c r="D120" s="23">
        <v>65</v>
      </c>
      <c r="E120" s="20">
        <v>0.9355942206677722</v>
      </c>
      <c r="F120" s="20">
        <f t="array" ref="F120">D120/E120</f>
        <v>69.474563399511823</v>
      </c>
      <c r="G120" s="20">
        <f t="array" ref="G120">($E$167+$E$168*A120:A179)*E120:E166</f>
        <v>70.604150065583099</v>
      </c>
      <c r="H120" s="26"/>
    </row>
    <row r="121" spans="1:8" x14ac:dyDescent="0.3">
      <c r="A121" s="20">
        <f t="array" ref="A121">A120+1</f>
        <v>16</v>
      </c>
      <c r="B121" s="20">
        <v>2002</v>
      </c>
      <c r="C121" s="23" t="s">
        <v>5</v>
      </c>
      <c r="D121" s="23">
        <v>67</v>
      </c>
      <c r="E121" s="20">
        <v>0.85314946285994731</v>
      </c>
      <c r="F121" s="20">
        <f t="array" ref="F121">D121/E121</f>
        <v>78.532546659996783</v>
      </c>
      <c r="G121" s="20">
        <f t="array" ref="G121">($E$167+$E$168*A121:A183)*E121:E168</f>
        <v>64.567204498703674</v>
      </c>
      <c r="H121" s="26"/>
    </row>
    <row r="122" spans="1:8" x14ac:dyDescent="0.3">
      <c r="A122" s="20">
        <f t="array" ref="A122">A121+1</f>
        <v>17</v>
      </c>
      <c r="B122" s="20">
        <v>2002</v>
      </c>
      <c r="C122" s="23" t="s">
        <v>6</v>
      </c>
      <c r="D122" s="23">
        <v>53</v>
      </c>
      <c r="E122" s="20">
        <v>0.67349564872738887</v>
      </c>
      <c r="F122" s="20">
        <f t="array" ref="F122">D122/E122</f>
        <v>78.693901141227471</v>
      </c>
      <c r="G122" s="20">
        <f t="array" ref="G122">($E$167+$E$168*A122:A184)*E122:E169</f>
        <v>51.116635999286991</v>
      </c>
      <c r="H122" s="26"/>
    </row>
    <row r="123" spans="1:8" x14ac:dyDescent="0.3">
      <c r="A123" s="20">
        <f t="array" ref="A123">A122+1</f>
        <v>18</v>
      </c>
      <c r="B123" s="20">
        <v>2002</v>
      </c>
      <c r="C123" s="23" t="s">
        <v>7</v>
      </c>
      <c r="D123" s="23">
        <v>39</v>
      </c>
      <c r="E123" s="20">
        <v>0.69623852554047561</v>
      </c>
      <c r="F123" s="20">
        <f t="array" ref="F123">D123/E123</f>
        <v>56.015285809881185</v>
      </c>
      <c r="G123" s="20">
        <f t="array" ref="G123">($E$167+$E$168*A123:A185)*E123:E170</f>
        <v>52.993499132987765</v>
      </c>
      <c r="H123" s="26"/>
    </row>
    <row r="124" spans="1:8" x14ac:dyDescent="0.3">
      <c r="A124" s="20">
        <f t="array" ref="A124">A123+1</f>
        <v>19</v>
      </c>
      <c r="B124" s="20">
        <v>2002</v>
      </c>
      <c r="C124" s="23" t="s">
        <v>8</v>
      </c>
      <c r="D124" s="23">
        <v>23</v>
      </c>
      <c r="E124" s="20">
        <v>0.68453354662171539</v>
      </c>
      <c r="F124" s="20">
        <f t="array" ref="F124">D124/E124</f>
        <v>33.599522059231063</v>
      </c>
      <c r="G124" s="20">
        <f t="array" ref="G124">($E$167+$E$168*A124:A186)*E124:E171</f>
        <v>52.250787880408851</v>
      </c>
      <c r="H124" s="26"/>
    </row>
    <row r="125" spans="1:8" x14ac:dyDescent="0.3">
      <c r="A125" s="20">
        <f t="array" ref="A125">A124+1</f>
        <v>20</v>
      </c>
      <c r="B125" s="20">
        <v>2002</v>
      </c>
      <c r="C125" s="23" t="s">
        <v>9</v>
      </c>
      <c r="D125" s="23">
        <v>58</v>
      </c>
      <c r="E125" s="20">
        <v>0.72860258156483104</v>
      </c>
      <c r="F125" s="20">
        <f t="array" ref="F125">D125/E125</f>
        <v>79.604439330193557</v>
      </c>
      <c r="G125" s="20">
        <f t="array" ref="G125">($E$167+$E$168*A125:A187)*E125:E172</f>
        <v>55.77234181104312</v>
      </c>
      <c r="H125" s="26"/>
    </row>
    <row r="126" spans="1:8" x14ac:dyDescent="0.3">
      <c r="A126" s="20">
        <f t="array" ref="A126">A125+1</f>
        <v>21</v>
      </c>
      <c r="B126" s="20">
        <v>2002</v>
      </c>
      <c r="C126" s="23" t="s">
        <v>10</v>
      </c>
      <c r="D126" s="23">
        <v>74</v>
      </c>
      <c r="E126" s="20">
        <v>0.96353278855231583</v>
      </c>
      <c r="F126" s="20">
        <f t="array" ref="F126">D126/E126</f>
        <v>76.800707645022825</v>
      </c>
      <c r="G126" s="20">
        <f t="array" ref="G126">($E$167+$E$168*A126:A188)*E126:E173</f>
        <v>73.964149214035686</v>
      </c>
      <c r="H126" s="26"/>
    </row>
    <row r="127" spans="1:8" x14ac:dyDescent="0.3">
      <c r="A127" s="20">
        <f t="array" ref="A127">A126+1</f>
        <v>22</v>
      </c>
      <c r="B127" s="20">
        <v>2002</v>
      </c>
      <c r="C127" s="23" t="s">
        <v>11</v>
      </c>
      <c r="D127" s="23">
        <v>98</v>
      </c>
      <c r="E127" s="20">
        <v>1.1325582624680461</v>
      </c>
      <c r="F127" s="20">
        <f t="array" ref="F127">D127/E127</f>
        <v>86.529764734964317</v>
      </c>
      <c r="G127" s="20">
        <f t="array" ref="G127">($E$167+$E$168*A127:A189)*E127:E174</f>
        <v>87.184335044790203</v>
      </c>
      <c r="H127" s="26"/>
    </row>
    <row r="128" spans="1:8" x14ac:dyDescent="0.3">
      <c r="A128" s="20">
        <f t="array" ref="A128">A127+1</f>
        <v>23</v>
      </c>
      <c r="B128" s="20">
        <v>2002</v>
      </c>
      <c r="C128" s="23" t="s">
        <v>12</v>
      </c>
      <c r="D128" s="23">
        <v>101</v>
      </c>
      <c r="E128" s="20">
        <v>1.3931505118635865</v>
      </c>
      <c r="F128" s="20">
        <f t="array" ref="F128">D128/E128</f>
        <v>72.497550795781962</v>
      </c>
      <c r="G128" s="20">
        <f t="array" ref="G128">($E$167+$E$168*A128:A190)*E128:E175</f>
        <v>107.54634348907736</v>
      </c>
      <c r="H128" s="26"/>
    </row>
    <row r="129" spans="1:8" x14ac:dyDescent="0.3">
      <c r="A129" s="20">
        <f t="array" ref="A129">A128+1</f>
        <v>24</v>
      </c>
      <c r="B129" s="20">
        <v>2002</v>
      </c>
      <c r="C129" s="23" t="s">
        <v>13</v>
      </c>
      <c r="D129" s="23">
        <v>112</v>
      </c>
      <c r="E129" s="20">
        <v>1.5311743389170891</v>
      </c>
      <c r="F129" s="20">
        <f t="array" ref="F129">D129/E129</f>
        <v>73.146471406522593</v>
      </c>
      <c r="G129" s="20">
        <f t="array" ref="G129">($E$167+$E$168*A129:A191)*E129:E176</f>
        <v>118.53279909858861</v>
      </c>
      <c r="H129" s="26"/>
    </row>
    <row r="130" spans="1:8" x14ac:dyDescent="0.3">
      <c r="A130" s="20">
        <f t="array" ref="A130">A129+1</f>
        <v>25</v>
      </c>
      <c r="B130" s="20">
        <v>2003</v>
      </c>
      <c r="C130" s="23" t="s">
        <v>2</v>
      </c>
      <c r="D130" s="23">
        <v>110</v>
      </c>
      <c r="E130" s="20">
        <f t="array" ref="E130">O7:O18</f>
        <v>1.2544909095893582</v>
      </c>
      <c r="F130" s="20">
        <f t="array" ref="F130">D130/E130</f>
        <v>87.684971775528538</v>
      </c>
      <c r="G130" s="20">
        <f t="array" ref="G130">($E$167+$E$168*A130:A192)*E130:E177</f>
        <v>97.385502065967074</v>
      </c>
      <c r="H130" s="26"/>
    </row>
    <row r="131" spans="1:8" x14ac:dyDescent="0.3">
      <c r="A131" s="20">
        <f t="array" ref="A131">A130+1</f>
        <v>26</v>
      </c>
      <c r="B131" s="20">
        <v>2003</v>
      </c>
      <c r="C131" s="23" t="s">
        <v>3</v>
      </c>
      <c r="D131" s="23">
        <v>102</v>
      </c>
      <c r="E131" s="20">
        <f t="array" ref="E131">O8:O19</f>
        <v>1.1534792026274772</v>
      </c>
      <c r="F131" s="20">
        <f t="array" ref="F131">D131/E131</f>
        <v>88.42812229961072</v>
      </c>
      <c r="G131" s="20">
        <f t="array" ref="G131">($E$167+$E$168*A131:A193)*E131:E178</f>
        <v>89.793742007738587</v>
      </c>
      <c r="H131" s="26"/>
    </row>
    <row r="132" spans="1:8" x14ac:dyDescent="0.3">
      <c r="A132" s="20">
        <f t="array" ref="A132">A131+1</f>
        <v>27</v>
      </c>
      <c r="B132" s="20">
        <v>2003</v>
      </c>
      <c r="C132" s="23" t="s">
        <v>4</v>
      </c>
      <c r="D132" s="23">
        <v>98</v>
      </c>
      <c r="E132" s="20">
        <f t="array" ref="E132">O9:O20</f>
        <v>0.9355942206677722</v>
      </c>
      <c r="F132" s="20">
        <f t="array" ref="F132">D132/E132</f>
        <v>104.74626481772553</v>
      </c>
      <c r="G132" s="20">
        <f t="array" ref="G132">($E$167+$E$168*A132:A194)*E132:E179</f>
        <v>73.03482385087797</v>
      </c>
      <c r="H132" s="26"/>
    </row>
    <row r="133" spans="1:8" x14ac:dyDescent="0.3">
      <c r="A133" s="20">
        <f t="array" ref="A133">A132+1</f>
        <v>28</v>
      </c>
      <c r="B133" s="20">
        <v>2003</v>
      </c>
      <c r="C133" s="23" t="s">
        <v>5</v>
      </c>
      <c r="D133" s="23">
        <v>78</v>
      </c>
      <c r="E133" s="20">
        <f t="array" ref="E133">O10:O21</f>
        <v>0.85314946285994731</v>
      </c>
      <c r="F133" s="20">
        <f t="array" ref="F133">D133/E133</f>
        <v>91.425949842981325</v>
      </c>
      <c r="G133" s="20">
        <f t="array" ref="G133">($E$167+$E$168*A133:A195)*E133:E183</f>
        <v>66.783686803213811</v>
      </c>
      <c r="H133" s="26"/>
    </row>
    <row r="134" spans="1:8" x14ac:dyDescent="0.3">
      <c r="A134" s="20">
        <f t="array" ref="A134">A133+1</f>
        <v>29</v>
      </c>
      <c r="B134" s="20">
        <v>2003</v>
      </c>
      <c r="C134" s="23" t="s">
        <v>6</v>
      </c>
      <c r="D134" s="23">
        <v>65</v>
      </c>
      <c r="E134" s="20">
        <f t="array" ref="E134">O11:O22</f>
        <v>0.67349564872738887</v>
      </c>
      <c r="F134" s="20">
        <f t="array" ref="F134">D134/E134</f>
        <v>96.511388192071422</v>
      </c>
      <c r="G134" s="20">
        <f t="array" ref="G134">($E$167+$E$168*A134:A196)*E134:E184</f>
        <v>52.86637769468075</v>
      </c>
      <c r="H134" s="26"/>
    </row>
    <row r="135" spans="1:8" x14ac:dyDescent="0.3">
      <c r="A135" s="20">
        <f t="array" ref="A135">A134+1</f>
        <v>30</v>
      </c>
      <c r="B135" s="20">
        <v>2003</v>
      </c>
      <c r="C135" s="23" t="s">
        <v>7</v>
      </c>
      <c r="D135" s="23">
        <v>68</v>
      </c>
      <c r="E135" s="20">
        <f t="array" ref="E135">O12:O23</f>
        <v>0.69623852554047561</v>
      </c>
      <c r="F135" s="20">
        <f t="array" ref="F135">D135/E135</f>
        <v>97.667677822356936</v>
      </c>
      <c r="G135" s="20">
        <f t="array" ref="G135">($E$167+$E$168*A135:A182)*E135:E185</f>
        <v>54.802326822341918</v>
      </c>
      <c r="H135" s="26"/>
    </row>
    <row r="136" spans="1:8" x14ac:dyDescent="0.3">
      <c r="A136" s="20">
        <f t="array" ref="A136">A135+1</f>
        <v>31</v>
      </c>
      <c r="B136" s="20">
        <v>2003</v>
      </c>
      <c r="C136" s="23" t="s">
        <v>8</v>
      </c>
      <c r="D136" s="23">
        <v>75</v>
      </c>
      <c r="E136" s="20">
        <f t="array" ref="E136">O13:O24</f>
        <v>0.68453354662171539</v>
      </c>
      <c r="F136" s="20">
        <f t="array" ref="F136">D136/E136</f>
        <v>109.56365888879694</v>
      </c>
      <c r="G136" s="20">
        <f t="array" ref="G136">($E$167+$E$168*A136:A182)*E136:E186</f>
        <v>54.029206034532066</v>
      </c>
      <c r="H136" s="26"/>
    </row>
    <row r="137" spans="1:8" x14ac:dyDescent="0.3">
      <c r="A137" s="20">
        <f t="array" ref="A137">A136+1</f>
        <v>32</v>
      </c>
      <c r="B137" s="20">
        <v>2003</v>
      </c>
      <c r="C137" s="23" t="s">
        <v>9</v>
      </c>
      <c r="D137" s="23">
        <v>58</v>
      </c>
      <c r="E137" s="20">
        <f t="array" ref="E137">O14:O25</f>
        <v>0.72860258156483104</v>
      </c>
      <c r="F137" s="20">
        <f t="array" ref="F137">D137/E137</f>
        <v>79.604439330193557</v>
      </c>
      <c r="G137" s="20">
        <f t="array" ref="G137">($E$167+$E$168*A137:A196)*E137:E187</f>
        <v>57.665251317948552</v>
      </c>
      <c r="H137" s="26"/>
    </row>
    <row r="138" spans="1:8" x14ac:dyDescent="0.3">
      <c r="A138" s="20">
        <f t="array" ref="A138">A137+1</f>
        <v>33</v>
      </c>
      <c r="B138" s="20">
        <v>2003</v>
      </c>
      <c r="C138" s="23" t="s">
        <v>10</v>
      </c>
      <c r="D138" s="23">
        <v>68</v>
      </c>
      <c r="E138" s="20">
        <f t="array" ref="E138">O15:O26</f>
        <v>0.96353278855231583</v>
      </c>
      <c r="F138" s="20">
        <f t="array" ref="F138">D138/E138</f>
        <v>70.573623241372317</v>
      </c>
      <c r="G138" s="20">
        <f t="array" ref="G138">($E$167+$E$168*A138:A197)*E138:E188</f>
        <v>76.467407398694604</v>
      </c>
      <c r="H138" s="26"/>
    </row>
    <row r="139" spans="1:8" x14ac:dyDescent="0.3">
      <c r="A139" s="20">
        <f t="array" ref="A139">A138+1</f>
        <v>34</v>
      </c>
      <c r="B139" s="20">
        <v>2003</v>
      </c>
      <c r="C139" s="23" t="s">
        <v>11</v>
      </c>
      <c r="D139" s="23">
        <v>76</v>
      </c>
      <c r="E139" s="20">
        <f t="array" ref="E139">O16:O27</f>
        <v>1.1325582624680461</v>
      </c>
      <c r="F139" s="20">
        <f t="array" ref="F139">D139/E139</f>
        <v>67.104715508747844</v>
      </c>
      <c r="G139" s="20">
        <f t="array" ref="G139">($E$167+$E$168*A139:A198)*E139:E189</f>
        <v>90.12672141068218</v>
      </c>
      <c r="H139" s="26"/>
    </row>
    <row r="140" spans="1:8" x14ac:dyDescent="0.3">
      <c r="A140" s="20">
        <f t="array" ref="A140">A139+1</f>
        <v>35</v>
      </c>
      <c r="B140" s="20">
        <v>2003</v>
      </c>
      <c r="C140" s="23" t="s">
        <v>12</v>
      </c>
      <c r="D140" s="23">
        <v>128</v>
      </c>
      <c r="E140" s="20">
        <f t="array" ref="E140">O17:O28</f>
        <v>1.3931505118635865</v>
      </c>
      <c r="F140" s="20">
        <f t="array" ref="F140">D140/E140</f>
        <v>91.878084176832587</v>
      </c>
      <c r="G140" s="20">
        <f t="array" ref="G140">($E$167+$E$168*A140:A199)*E140:E190</f>
        <v>111.16574851889895</v>
      </c>
      <c r="H140" s="26"/>
    </row>
    <row r="141" spans="1:8" x14ac:dyDescent="0.3">
      <c r="A141" s="20">
        <f t="array" ref="A141">A140+1</f>
        <v>36</v>
      </c>
      <c r="B141" s="20">
        <v>2003</v>
      </c>
      <c r="C141" s="23" t="s">
        <v>13</v>
      </c>
      <c r="D141" s="23">
        <v>135</v>
      </c>
      <c r="E141" s="20">
        <f t="array" ref="E141">O18:O29</f>
        <v>1.5311743389170891</v>
      </c>
      <c r="F141" s="20">
        <f t="array" ref="F141">D141/E141</f>
        <v>88.167621784647778</v>
      </c>
      <c r="G141" s="20">
        <f t="array" ref="G141">($E$167+$E$168*A141:A200)*E141:E191</f>
        <v>122.51079003109521</v>
      </c>
      <c r="H141" s="26"/>
    </row>
    <row r="142" spans="1:8" x14ac:dyDescent="0.3">
      <c r="A142" s="20">
        <f t="array" ref="A142">A141+1</f>
        <v>37</v>
      </c>
      <c r="B142" s="20">
        <v>2004</v>
      </c>
      <c r="C142" s="23" t="s">
        <v>2</v>
      </c>
      <c r="D142" s="23">
        <v>98</v>
      </c>
      <c r="E142" s="20">
        <f t="array" ref="E142">O7:O18</f>
        <v>1.2544909095893582</v>
      </c>
      <c r="F142" s="20">
        <f t="array" ref="F142">D142/E142</f>
        <v>78.119338490925429</v>
      </c>
      <c r="G142" s="20">
        <f t="array" ref="G142">($E$167+$E$168*A142:A201)*E142:E192</f>
        <v>100.64466944908023</v>
      </c>
      <c r="H142" s="26"/>
    </row>
    <row r="143" spans="1:8" x14ac:dyDescent="0.3">
      <c r="A143" s="20">
        <f t="array" ref="A143">A142+1</f>
        <v>38</v>
      </c>
      <c r="B143" s="20">
        <v>2004</v>
      </c>
      <c r="C143" s="23" t="s">
        <v>3</v>
      </c>
      <c r="D143" s="23">
        <v>88</v>
      </c>
      <c r="E143" s="20">
        <f t="array" ref="E143">O8:O19</f>
        <v>1.1534792026274772</v>
      </c>
      <c r="F143" s="20">
        <f t="array" ref="F143">D143/E143</f>
        <v>76.290929042801395</v>
      </c>
      <c r="G143" s="20">
        <f t="array" ref="G143">($E$167+$E$168*A143:A202)*E143:E193</f>
        <v>92.790480976164773</v>
      </c>
      <c r="H143" s="26"/>
    </row>
    <row r="144" spans="1:8" x14ac:dyDescent="0.3">
      <c r="A144" s="20">
        <f t="array" ref="A144">A143+1</f>
        <v>39</v>
      </c>
      <c r="B144" s="20">
        <v>2004</v>
      </c>
      <c r="C144" s="23" t="s">
        <v>4</v>
      </c>
      <c r="D144" s="23">
        <v>58</v>
      </c>
      <c r="E144" s="20">
        <f t="array" ref="E144">O9:O20</f>
        <v>0.9355942206677722</v>
      </c>
      <c r="F144" s="20">
        <f t="array" ref="F144">D144/E144</f>
        <v>61.992687341102865</v>
      </c>
      <c r="G144" s="20">
        <f t="array" ref="G144">($E$167+$E$168*A144:A203)*E144:E194</f>
        <v>75.465497636172842</v>
      </c>
      <c r="H144" s="26"/>
    </row>
    <row r="145" spans="1:8" x14ac:dyDescent="0.3">
      <c r="A145" s="20">
        <f t="array" ref="A145">A144+1</f>
        <v>40</v>
      </c>
      <c r="B145" s="20">
        <v>2004</v>
      </c>
      <c r="C145" s="23" t="s">
        <v>5</v>
      </c>
      <c r="D145" s="23">
        <v>54</v>
      </c>
      <c r="E145" s="20">
        <f t="array" ref="E145">O10:O21</f>
        <v>0.85314946285994731</v>
      </c>
      <c r="F145" s="20">
        <f t="array" ref="F145">D145/E145</f>
        <v>63.294888352833226</v>
      </c>
      <c r="G145" s="20">
        <f t="array" ref="G145">($E$167+$E$168*A145:A204)*E145:E195</f>
        <v>69.000169107723949</v>
      </c>
      <c r="H145" s="26"/>
    </row>
    <row r="146" spans="1:8" x14ac:dyDescent="0.3">
      <c r="A146" s="20">
        <f t="array" ref="A146">A145+1</f>
        <v>41</v>
      </c>
      <c r="B146" s="20">
        <v>2004</v>
      </c>
      <c r="C146" s="23" t="s">
        <v>6</v>
      </c>
      <c r="D146" s="23">
        <v>40</v>
      </c>
      <c r="E146" s="20">
        <f t="array" ref="E146">O11:O22</f>
        <v>0.67349564872738887</v>
      </c>
      <c r="F146" s="20">
        <f t="array" ref="F146">D146/E146</f>
        <v>59.391623502813182</v>
      </c>
      <c r="G146" s="20">
        <f t="array" ref="G146">($E$167+$E$168*A146:A205)*E146:E196</f>
        <v>54.616119390074516</v>
      </c>
      <c r="H146" s="26"/>
    </row>
    <row r="147" spans="1:8" x14ac:dyDescent="0.3">
      <c r="A147" s="20">
        <f t="array" ref="A147">A146+1</f>
        <v>42</v>
      </c>
      <c r="B147" s="20">
        <v>2004</v>
      </c>
      <c r="C147" s="23" t="s">
        <v>7</v>
      </c>
      <c r="D147" s="23">
        <v>59</v>
      </c>
      <c r="E147" s="20">
        <f t="array" ref="E147">O12:O23</f>
        <v>0.69623852554047561</v>
      </c>
      <c r="F147" s="20">
        <f t="array" ref="F147">D147/E147</f>
        <v>84.741073404692045</v>
      </c>
      <c r="G147" s="20">
        <f t="array" ref="G147">($E$167+$E$168*A147:A206)*E147:E182</f>
        <v>56.611154511696071</v>
      </c>
      <c r="H147" s="26"/>
    </row>
    <row r="148" spans="1:8" x14ac:dyDescent="0.3">
      <c r="A148" s="20">
        <f t="array" ref="A148">A147+1</f>
        <v>43</v>
      </c>
      <c r="B148" s="20">
        <v>2004</v>
      </c>
      <c r="C148" s="23" t="s">
        <v>8</v>
      </c>
      <c r="D148" s="23">
        <v>65</v>
      </c>
      <c r="E148" s="20">
        <f t="array" ref="E148">O13:O24</f>
        <v>0.68453354662171539</v>
      </c>
      <c r="F148" s="20">
        <f t="array" ref="F148">D148/E148</f>
        <v>94.955171036957339</v>
      </c>
      <c r="G148" s="20">
        <f t="array" ref="G148">($E$167+$E$168*A148:A207)*E148:E182</f>
        <v>55.807624188655282</v>
      </c>
      <c r="H148" s="26"/>
    </row>
    <row r="149" spans="1:8" x14ac:dyDescent="0.3">
      <c r="A149" s="20">
        <f t="array" ref="A149">A148+1</f>
        <v>44</v>
      </c>
      <c r="B149" s="20">
        <v>2004</v>
      </c>
      <c r="C149" s="23" t="s">
        <v>9</v>
      </c>
      <c r="D149" s="23">
        <v>54</v>
      </c>
      <c r="E149" s="20">
        <f t="array" ref="E149">O14:O25</f>
        <v>0.72860258156483104</v>
      </c>
      <c r="F149" s="20">
        <f t="array" ref="F149">D149/E149</f>
        <v>74.114477997076762</v>
      </c>
      <c r="G149" s="20">
        <f t="array" ref="G149">($E$167+$E$168*A149:A208)*E149:E196</f>
        <v>59.558160824853978</v>
      </c>
      <c r="H149" s="26"/>
    </row>
    <row r="150" spans="1:8" x14ac:dyDescent="0.3">
      <c r="A150" s="20">
        <f t="array" ref="A150">A149+1</f>
        <v>45</v>
      </c>
      <c r="B150" s="20">
        <v>2004</v>
      </c>
      <c r="C150" s="23" t="s">
        <v>10</v>
      </c>
      <c r="D150" s="23">
        <v>68</v>
      </c>
      <c r="E150" s="20">
        <f t="array" ref="E150">O15:O26</f>
        <v>0.96353278855231583</v>
      </c>
      <c r="F150" s="20">
        <f t="array" ref="F150">D150/E150</f>
        <v>70.573623241372317</v>
      </c>
      <c r="G150" s="20">
        <f t="array" ref="G150">($E$167+$E$168*A150:A209)*E150:E197</f>
        <v>78.970665583353522</v>
      </c>
      <c r="H150" s="26"/>
    </row>
    <row r="151" spans="1:8" x14ac:dyDescent="0.3">
      <c r="A151" s="20">
        <f t="array" ref="A151">A150+1</f>
        <v>46</v>
      </c>
      <c r="B151" s="20">
        <v>2004</v>
      </c>
      <c r="C151" s="23" t="s">
        <v>11</v>
      </c>
      <c r="D151" s="23">
        <v>87</v>
      </c>
      <c r="E151" s="20">
        <f t="array" ref="E151">O16:O27</f>
        <v>1.1325582624680461</v>
      </c>
      <c r="F151" s="20">
        <f t="array" ref="F151">D151/E151</f>
        <v>76.817240121856074</v>
      </c>
      <c r="G151" s="20">
        <f t="array" ref="G151">($E$167+$E$168*A151:A210)*E151:E198</f>
        <v>93.069107776574157</v>
      </c>
      <c r="H151" s="26"/>
    </row>
    <row r="152" spans="1:8" x14ac:dyDescent="0.3">
      <c r="A152" s="20">
        <f t="array" ref="A152">A151+1</f>
        <v>47</v>
      </c>
      <c r="B152" s="20">
        <v>2004</v>
      </c>
      <c r="C152" s="23" t="s">
        <v>12</v>
      </c>
      <c r="D152" s="23">
        <v>121</v>
      </c>
      <c r="E152" s="20">
        <f t="array" ref="E152">O17:O28</f>
        <v>1.3931505118635865</v>
      </c>
      <c r="F152" s="20">
        <f t="array" ref="F152">D152/E152</f>
        <v>86.853501448412047</v>
      </c>
      <c r="G152" s="20">
        <f t="array" ref="G152">($E$167+$E$168*A152:A211)*E152:E199</f>
        <v>114.78515354872054</v>
      </c>
      <c r="H152" s="26"/>
    </row>
    <row r="153" spans="1:8" x14ac:dyDescent="0.3">
      <c r="A153" s="20">
        <f t="array" ref="A153">A152+1</f>
        <v>48</v>
      </c>
      <c r="B153" s="20">
        <v>2004</v>
      </c>
      <c r="C153" s="23" t="s">
        <v>13</v>
      </c>
      <c r="D153" s="23">
        <v>132</v>
      </c>
      <c r="E153" s="20">
        <f t="array" ref="E153">O18:O29</f>
        <v>1.5311743389170891</v>
      </c>
      <c r="F153" s="20">
        <f t="array" ref="F153">D153/E153</f>
        <v>86.20834130054449</v>
      </c>
      <c r="G153" s="20">
        <f t="array" ref="G153">($E$167+$E$168*A153:A212)*E153:E200</f>
        <v>126.48878096360181</v>
      </c>
      <c r="H153" s="26"/>
    </row>
    <row r="154" spans="1:8" x14ac:dyDescent="0.3">
      <c r="A154" s="20">
        <f t="array" ref="A154">A153+1</f>
        <v>49</v>
      </c>
      <c r="B154" s="20">
        <v>2005</v>
      </c>
      <c r="C154" s="20" t="s">
        <v>2</v>
      </c>
      <c r="D154" s="20"/>
      <c r="E154" s="20">
        <f t="array" ref="E154">O7:O18</f>
        <v>1.2544909095893582</v>
      </c>
      <c r="F154" s="20"/>
      <c r="G154" s="20">
        <f t="array" ref="G154">($E$167+$E$168*A153:A212)*E154:E165</f>
        <v>103.63223955026729</v>
      </c>
      <c r="H154" s="26"/>
    </row>
    <row r="155" spans="1:8" x14ac:dyDescent="0.3">
      <c r="A155" s="20">
        <f t="array" ref="A155">A154+1</f>
        <v>50</v>
      </c>
      <c r="B155" s="28">
        <v>2005</v>
      </c>
      <c r="C155" s="23" t="s">
        <v>3</v>
      </c>
      <c r="D155" s="20"/>
      <c r="E155" s="20">
        <f t="array" ref="E155">O8:O19</f>
        <v>1.1534792026274772</v>
      </c>
      <c r="F155" s="20"/>
      <c r="G155" s="20">
        <f t="array" ref="G155">($E$167+$E$168*A154:A213)*E155:E166</f>
        <v>95.537491697222123</v>
      </c>
    </row>
    <row r="156" spans="1:8" x14ac:dyDescent="0.3">
      <c r="A156" s="20">
        <f t="array" ref="A156">A155+1</f>
        <v>51</v>
      </c>
      <c r="B156" s="28">
        <v>2005</v>
      </c>
      <c r="C156" s="23" t="s">
        <v>4</v>
      </c>
      <c r="D156" s="20"/>
      <c r="E156" s="20">
        <f t="array" ref="E156">O9:O20</f>
        <v>0.9355942206677722</v>
      </c>
      <c r="F156" s="20"/>
      <c r="G156" s="20">
        <f t="array" ref="G156">($E$167+$E$168*A155:A214)*E156:E167</f>
        <v>77.693615272693137</v>
      </c>
    </row>
    <row r="157" spans="1:8" x14ac:dyDescent="0.3">
      <c r="A157" s="20">
        <f t="array" ref="A157">A156+1</f>
        <v>52</v>
      </c>
      <c r="B157" s="28">
        <v>2005</v>
      </c>
      <c r="C157" s="23" t="s">
        <v>5</v>
      </c>
      <c r="D157" s="20"/>
      <c r="E157" s="20">
        <f t="array" ref="E157">O10:O21</f>
        <v>0.85314946285994731</v>
      </c>
      <c r="F157" s="20"/>
      <c r="G157" s="20">
        <f t="array" ref="G157">($E$167+$E$168*A156:A215)*E157:E168</f>
        <v>71.031944553524923</v>
      </c>
    </row>
    <row r="158" spans="1:8" x14ac:dyDescent="0.3">
      <c r="A158" s="20">
        <f t="array" ref="A158">A157+1</f>
        <v>53</v>
      </c>
      <c r="B158" s="28">
        <v>2005</v>
      </c>
      <c r="C158" s="23" t="s">
        <v>6</v>
      </c>
      <c r="D158" s="20"/>
      <c r="E158" s="20">
        <f t="array" ref="E158">O11:O22</f>
        <v>0.67349564872738887</v>
      </c>
      <c r="F158" s="20"/>
      <c r="G158" s="20">
        <f t="array" ref="G158">($E$167+$E$168*A157:A216)*E158:E169</f>
        <v>56.220049277518783</v>
      </c>
    </row>
    <row r="159" spans="1:8" x14ac:dyDescent="0.3">
      <c r="A159" s="20">
        <f t="array" ref="A159">A158+1</f>
        <v>54</v>
      </c>
      <c r="B159" s="28">
        <v>2005</v>
      </c>
      <c r="C159" s="23" t="s">
        <v>7</v>
      </c>
      <c r="D159" s="20"/>
      <c r="E159" s="20">
        <f t="array" ref="E159">O12:O23</f>
        <v>0.69623852554047561</v>
      </c>
      <c r="F159" s="20"/>
      <c r="G159" s="20">
        <f t="array" ref="G159">($E$167+$E$168*A158:A217)*E159:E170</f>
        <v>58.269246560270709</v>
      </c>
    </row>
    <row r="160" spans="1:8" x14ac:dyDescent="0.3">
      <c r="A160" s="20">
        <f t="array" ref="A160">A159+1</f>
        <v>55</v>
      </c>
      <c r="B160" s="28">
        <v>2005</v>
      </c>
      <c r="C160" s="23" t="s">
        <v>8</v>
      </c>
      <c r="D160" s="20"/>
      <c r="E160" s="20">
        <f t="array" ref="E160">O13:O24</f>
        <v>0.68453354662171539</v>
      </c>
      <c r="F160" s="20"/>
      <c r="G160" s="20">
        <f t="array" ref="G160">($E$167+$E$168*A159:A218)*E160:E171</f>
        <v>57.437840829934899</v>
      </c>
    </row>
    <row r="161" spans="1:7" x14ac:dyDescent="0.3">
      <c r="A161" s="20">
        <f t="array" ref="A161">A160+1</f>
        <v>56</v>
      </c>
      <c r="B161" s="28">
        <v>2005</v>
      </c>
      <c r="C161" s="23" t="s">
        <v>9</v>
      </c>
      <c r="D161" s="20"/>
      <c r="E161" s="20">
        <f t="array" ref="E161">O14:O25</f>
        <v>0.72860258156483104</v>
      </c>
      <c r="F161" s="20"/>
      <c r="G161" s="20">
        <f t="array" ref="G161">($E$167+$E$168*A160:A219)*E161:E172</f>
        <v>61.293327872850625</v>
      </c>
    </row>
    <row r="162" spans="1:7" x14ac:dyDescent="0.3">
      <c r="A162" s="20">
        <f t="array" ref="A162">A161+1</f>
        <v>57</v>
      </c>
      <c r="B162" s="29">
        <v>2005</v>
      </c>
      <c r="C162" s="30" t="s">
        <v>10</v>
      </c>
      <c r="D162" s="31"/>
      <c r="E162" s="20">
        <f t="array" ref="E162">O15:O26</f>
        <v>0.96353278855231583</v>
      </c>
      <c r="F162" s="31"/>
      <c r="G162" s="20">
        <f t="array" ref="G162">($E$167+$E$168*A161:A220)*E162:E173</f>
        <v>81.265318919290863</v>
      </c>
    </row>
    <row r="163" spans="1:7" x14ac:dyDescent="0.3">
      <c r="A163" s="20">
        <f t="array" ref="A163">A162+1</f>
        <v>58</v>
      </c>
      <c r="B163" s="29">
        <v>2005</v>
      </c>
      <c r="C163" s="30" t="s">
        <v>11</v>
      </c>
      <c r="D163" s="1"/>
      <c r="E163" s="20">
        <f t="array" ref="E163">O16:O27</f>
        <v>1.1325582624680461</v>
      </c>
      <c r="F163" s="19"/>
      <c r="G163" s="20">
        <f t="array" ref="G163">($E$167+$E$168*A162:A221)*E163:E174</f>
        <v>95.76629527864182</v>
      </c>
    </row>
    <row r="164" spans="1:7" x14ac:dyDescent="0.3">
      <c r="A164" s="20">
        <f t="array" ref="A164">A163+1</f>
        <v>59</v>
      </c>
      <c r="B164" s="29">
        <v>2005</v>
      </c>
      <c r="C164" s="30" t="s">
        <v>12</v>
      </c>
      <c r="D164" s="20"/>
      <c r="E164" s="20">
        <f t="array" ref="E164">O17:O28</f>
        <v>1.3931505118635865</v>
      </c>
      <c r="F164" s="20"/>
      <c r="G164" s="20">
        <f t="array" ref="G164">($E$167+$E$168*A163:A222)*E164:E175</f>
        <v>118.10294149272369</v>
      </c>
    </row>
    <row r="165" spans="1:7" x14ac:dyDescent="0.3">
      <c r="A165" s="20">
        <f t="array" ref="A165">A164+1</f>
        <v>60</v>
      </c>
      <c r="B165" s="29">
        <v>2005</v>
      </c>
      <c r="C165" s="30" t="s">
        <v>13</v>
      </c>
      <c r="D165" s="20"/>
      <c r="E165" s="20">
        <f t="array" ref="E165">O18:O29</f>
        <v>1.5311743389170891</v>
      </c>
      <c r="F165" s="20"/>
      <c r="G165" s="20">
        <f t="array" ref="G165">($E$167+$E$168*A164:A223)*E165:E176</f>
        <v>130.13527265173286</v>
      </c>
    </row>
    <row r="166" spans="1:7" x14ac:dyDescent="0.3">
      <c r="A166" s="27"/>
      <c r="B166" s="26"/>
      <c r="C166" s="26"/>
      <c r="D166" s="26"/>
      <c r="E166" s="26"/>
      <c r="F166" s="26"/>
      <c r="G166" s="26"/>
    </row>
    <row r="167" spans="1:7" x14ac:dyDescent="0.3">
      <c r="C167" s="26"/>
      <c r="D167" s="18" t="s">
        <v>22</v>
      </c>
      <c r="E167" s="18">
        <v>72.216999999999999</v>
      </c>
      <c r="F167" s="26"/>
    </row>
    <row r="168" spans="1:7" x14ac:dyDescent="0.3">
      <c r="C168" s="26"/>
      <c r="D168" s="18" t="s">
        <v>23</v>
      </c>
      <c r="E168" s="18">
        <v>0.2165</v>
      </c>
    </row>
    <row r="169" spans="1:7" x14ac:dyDescent="0.3">
      <c r="A169" s="27"/>
      <c r="B169" s="26"/>
      <c r="C169" s="26"/>
      <c r="D169" s="26"/>
      <c r="E169" s="26"/>
    </row>
    <row r="170" spans="1:7" x14ac:dyDescent="0.3">
      <c r="A170" s="27"/>
      <c r="B170" s="26"/>
      <c r="C170" s="26"/>
      <c r="D170" s="26"/>
      <c r="E170" s="26"/>
      <c r="F170" s="26"/>
    </row>
    <row r="171" spans="1:7" x14ac:dyDescent="0.3">
      <c r="A171" s="27"/>
      <c r="B171" s="26"/>
      <c r="C171" s="26"/>
      <c r="D171" s="26"/>
      <c r="E171" s="26"/>
      <c r="F171" s="26"/>
    </row>
    <row r="172" spans="1:7" x14ac:dyDescent="0.3">
      <c r="A172" s="27"/>
      <c r="B172" s="26"/>
      <c r="C172" s="26"/>
      <c r="D172" s="26"/>
      <c r="E172" s="26"/>
      <c r="F172" s="26"/>
    </row>
    <row r="173" spans="1:7" x14ac:dyDescent="0.3">
      <c r="A173" s="27"/>
      <c r="B173" s="26"/>
      <c r="C173" s="26"/>
      <c r="D173" s="26"/>
      <c r="E173" s="26"/>
      <c r="F173" s="26"/>
    </row>
    <row r="174" spans="1:7" x14ac:dyDescent="0.3">
      <c r="A174" s="27"/>
      <c r="B174" s="26"/>
      <c r="C174" s="26"/>
      <c r="D174" s="26"/>
      <c r="E174" s="26"/>
      <c r="F174" s="26"/>
    </row>
    <row r="175" spans="1:7" x14ac:dyDescent="0.3">
      <c r="A175" s="27"/>
      <c r="B175" s="26"/>
      <c r="C175" s="26"/>
      <c r="D175" s="26"/>
      <c r="E175" s="26"/>
      <c r="F175" s="26"/>
    </row>
    <row r="183" spans="1:6" x14ac:dyDescent="0.3">
      <c r="A183" s="32" t="s">
        <v>29</v>
      </c>
      <c r="B183" s="34" t="s">
        <v>28</v>
      </c>
      <c r="C183" s="34"/>
      <c r="D183" s="34"/>
      <c r="E183" s="34"/>
      <c r="F183" s="20" t="s">
        <v>32</v>
      </c>
    </row>
    <row r="184" spans="1:6" x14ac:dyDescent="0.3">
      <c r="A184" s="33"/>
      <c r="B184" s="9">
        <v>2001</v>
      </c>
      <c r="C184" s="9">
        <v>2002</v>
      </c>
      <c r="D184" s="9">
        <v>2003</v>
      </c>
      <c r="E184" s="25">
        <v>2004</v>
      </c>
      <c r="F184" s="25">
        <v>2005</v>
      </c>
    </row>
    <row r="185" spans="1:6" x14ac:dyDescent="0.3">
      <c r="A185" s="12" t="s">
        <v>2</v>
      </c>
      <c r="B185" s="24">
        <f t="array" ref="B185:B196">F106:F117</f>
        <v>75.727930169774652</v>
      </c>
      <c r="C185" s="24">
        <f t="array" ref="C185:C196">F118:F129</f>
        <v>69.35084131337257</v>
      </c>
      <c r="D185" s="24">
        <f t="array" ref="D185:D196">F130:F141</f>
        <v>87.684971775528538</v>
      </c>
      <c r="E185" s="24">
        <f t="array" ref="E185:E196">F142:F153</f>
        <v>78.119338490925429</v>
      </c>
      <c r="F185" s="24">
        <f t="array" ref="F185:F196">($E$167+$E$168*A142:A153)</f>
        <v>80.227499999999992</v>
      </c>
    </row>
    <row r="186" spans="1:6" x14ac:dyDescent="0.3">
      <c r="A186" s="12" t="s">
        <v>3</v>
      </c>
      <c r="B186" s="24">
        <v>70.222332414396746</v>
      </c>
      <c r="C186" s="24">
        <v>70.222332414396746</v>
      </c>
      <c r="D186" s="24">
        <v>88.42812229961072</v>
      </c>
      <c r="E186" s="24">
        <v>76.290929042801395</v>
      </c>
      <c r="F186" s="24">
        <v>80.444000000000003</v>
      </c>
    </row>
    <row r="187" spans="1:6" x14ac:dyDescent="0.3">
      <c r="A187" s="15" t="s">
        <v>4</v>
      </c>
      <c r="B187" s="24">
        <v>70.54340283642739</v>
      </c>
      <c r="C187" s="24">
        <v>69.474563399511823</v>
      </c>
      <c r="D187" s="24">
        <v>104.74626481772553</v>
      </c>
      <c r="E187" s="24">
        <v>61.992687341102865</v>
      </c>
      <c r="F187" s="24">
        <v>80.660499999999999</v>
      </c>
    </row>
    <row r="188" spans="1:6" x14ac:dyDescent="0.3">
      <c r="A188" s="15" t="s">
        <v>5</v>
      </c>
      <c r="B188" s="24">
        <v>60.950633228654219</v>
      </c>
      <c r="C188" s="24">
        <v>78.532546659996783</v>
      </c>
      <c r="D188" s="24">
        <v>91.425949842981325</v>
      </c>
      <c r="E188" s="24">
        <v>63.294888352833226</v>
      </c>
      <c r="F188" s="24">
        <v>80.876999999999995</v>
      </c>
    </row>
    <row r="189" spans="1:6" x14ac:dyDescent="0.3">
      <c r="A189" s="15" t="s">
        <v>6</v>
      </c>
      <c r="B189" s="24">
        <v>51.967670564961537</v>
      </c>
      <c r="C189" s="24">
        <v>78.693901141227471</v>
      </c>
      <c r="D189" s="24">
        <v>96.511388192071422</v>
      </c>
      <c r="E189" s="24">
        <v>59.391623502813182</v>
      </c>
      <c r="F189" s="24">
        <v>81.093500000000006</v>
      </c>
    </row>
    <row r="190" spans="1:6" x14ac:dyDescent="0.3">
      <c r="A190" s="15" t="s">
        <v>7</v>
      </c>
      <c r="B190" s="24">
        <v>83.304784024951502</v>
      </c>
      <c r="C190" s="24">
        <v>56.015285809881185</v>
      </c>
      <c r="D190" s="24">
        <v>97.667677822356936</v>
      </c>
      <c r="E190" s="24">
        <v>84.741073404692045</v>
      </c>
      <c r="F190" s="24">
        <v>81.31</v>
      </c>
    </row>
    <row r="191" spans="1:6" x14ac:dyDescent="0.3">
      <c r="A191" s="15" t="s">
        <v>8</v>
      </c>
      <c r="B191" s="24">
        <v>94.955171036957339</v>
      </c>
      <c r="C191" s="24">
        <v>33.599522059231063</v>
      </c>
      <c r="D191" s="24">
        <v>109.56365888879694</v>
      </c>
      <c r="E191" s="24">
        <v>94.955171036957339</v>
      </c>
      <c r="F191" s="24">
        <v>81.526499999999999</v>
      </c>
    </row>
    <row r="192" spans="1:6" x14ac:dyDescent="0.3">
      <c r="A192" s="15" t="s">
        <v>9</v>
      </c>
      <c r="B192" s="24">
        <v>74.114477997076762</v>
      </c>
      <c r="C192" s="24">
        <v>79.604439330193557</v>
      </c>
      <c r="D192" s="24">
        <v>79.604439330193557</v>
      </c>
      <c r="E192" s="24">
        <v>74.114477997076762</v>
      </c>
      <c r="F192" s="24">
        <v>81.742999999999995</v>
      </c>
    </row>
    <row r="193" spans="1:6" x14ac:dyDescent="0.3">
      <c r="A193" s="15" t="s">
        <v>10</v>
      </c>
      <c r="B193" s="24">
        <v>85.10348684989016</v>
      </c>
      <c r="C193" s="24">
        <v>76.800707645022825</v>
      </c>
      <c r="D193" s="24">
        <v>70.573623241372317</v>
      </c>
      <c r="E193" s="24">
        <v>70.573623241372317</v>
      </c>
      <c r="F193" s="24">
        <v>81.959499999999991</v>
      </c>
    </row>
    <row r="194" spans="1:6" x14ac:dyDescent="0.3">
      <c r="A194" s="15" t="s">
        <v>11</v>
      </c>
      <c r="B194" s="24">
        <v>79.466110470885596</v>
      </c>
      <c r="C194" s="24">
        <v>86.529764734964317</v>
      </c>
      <c r="D194" s="24">
        <v>67.104715508747844</v>
      </c>
      <c r="E194" s="24">
        <v>76.817240121856074</v>
      </c>
      <c r="F194" s="24">
        <v>82.176000000000002</v>
      </c>
    </row>
    <row r="195" spans="1:6" x14ac:dyDescent="0.3">
      <c r="A195" s="15" t="s">
        <v>12</v>
      </c>
      <c r="B195" s="24">
        <v>70.344158197887438</v>
      </c>
      <c r="C195" s="24">
        <v>72.497550795781962</v>
      </c>
      <c r="D195" s="24">
        <v>91.878084176832587</v>
      </c>
      <c r="E195" s="24">
        <v>86.853501448412047</v>
      </c>
      <c r="F195" s="24">
        <v>82.392499999999998</v>
      </c>
    </row>
    <row r="196" spans="1:6" x14ac:dyDescent="0.3">
      <c r="A196" s="25" t="s">
        <v>13</v>
      </c>
      <c r="B196" s="22">
        <v>73.146471406522593</v>
      </c>
      <c r="C196" s="22">
        <v>73.146471406522593</v>
      </c>
      <c r="D196" s="22">
        <v>88.167621784647778</v>
      </c>
      <c r="E196" s="22">
        <v>86.20834130054449</v>
      </c>
      <c r="F196" s="22">
        <v>82.608999999999995</v>
      </c>
    </row>
  </sheetData>
  <mergeCells count="5">
    <mergeCell ref="A183:A184"/>
    <mergeCell ref="N5:N6"/>
    <mergeCell ref="O5:O6"/>
    <mergeCell ref="I5:I6"/>
    <mergeCell ref="B183:E18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2015-06-05T18:17:20Z</dcterms:created>
  <dcterms:modified xsi:type="dcterms:W3CDTF">2020-10-01T21:26:20Z</dcterms:modified>
</cp:coreProperties>
</file>