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MCA\Semester 3\Business Analytics\"/>
    </mc:Choice>
  </mc:AlternateContent>
  <xr:revisionPtr revIDLastSave="0" documentId="13_ncr:1_{802DA15A-FAC3-42E1-BB64-ED41E91A995F}" xr6:coauthVersionLast="47" xr6:coauthVersionMax="47" xr10:uidLastSave="{00000000-0000-0000-0000-000000000000}"/>
  <bookViews>
    <workbookView xWindow="-108" yWindow="-108" windowWidth="23256" windowHeight="13176" xr2:uid="{B672D6DF-F2DA-44EA-B32E-0628A8E2D91A}"/>
  </bookViews>
  <sheets>
    <sheet name="Dashboard" sheetId="4" r:id="rId1"/>
    <sheet name="Score Card" sheetId="1" r:id="rId2"/>
    <sheet name="Pivot" sheetId="3" r:id="rId3"/>
    <sheet name="Grid" sheetId="2" r:id="rId4"/>
    <sheet name="Top 10" sheetId="9" r:id="rId5"/>
    <sheet name="Emp Count" sheetId="8" r:id="rId6"/>
    <sheet name="Average rating" sheetId="7" r:id="rId7"/>
    <sheet name="Avg Performance Score" sheetId="6" r:id="rId8"/>
  </sheets>
  <definedNames>
    <definedName name="Rating">Grid!$E$4:$F$8</definedName>
    <definedName name="Score">Grid!$B$4:$C$13</definedName>
    <definedName name="Symbol">Grid!$E$12:$E$13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O3" i="1" s="1"/>
  <c r="N4" i="1" a="1"/>
  <c r="N4" i="1" s="1"/>
  <c r="O4" i="1" s="1"/>
  <c r="N5" i="1" a="1"/>
  <c r="N5" i="1" s="1"/>
  <c r="O5" i="1" s="1"/>
  <c r="N6" i="1" a="1"/>
  <c r="N6" i="1" s="1"/>
  <c r="O6" i="1" s="1"/>
  <c r="N7" i="1" a="1"/>
  <c r="N7" i="1" s="1"/>
  <c r="O7" i="1" s="1"/>
  <c r="N8" i="1" a="1"/>
  <c r="N8" i="1" s="1"/>
  <c r="O8" i="1" s="1"/>
  <c r="N9" i="1" a="1"/>
  <c r="N9" i="1" s="1"/>
  <c r="O9" i="1" s="1"/>
  <c r="N10" i="1" a="1"/>
  <c r="N10" i="1" s="1"/>
  <c r="O10" i="1" s="1"/>
  <c r="N11" i="1" a="1"/>
  <c r="N11" i="1" s="1"/>
  <c r="O11" i="1" s="1"/>
  <c r="N12" i="1" a="1"/>
  <c r="N12" i="1" s="1"/>
  <c r="O12" i="1" s="1"/>
  <c r="N13" i="1" a="1"/>
  <c r="N13" i="1" s="1"/>
  <c r="O13" i="1" s="1"/>
  <c r="N14" i="1" a="1"/>
  <c r="N14" i="1" s="1"/>
  <c r="O14" i="1" s="1"/>
  <c r="N15" i="1" a="1"/>
  <c r="N15" i="1" s="1"/>
  <c r="O15" i="1" s="1"/>
  <c r="N16" i="1" a="1"/>
  <c r="N16" i="1" s="1"/>
  <c r="O16" i="1" s="1"/>
  <c r="N17" i="1" a="1"/>
  <c r="N17" i="1" s="1"/>
  <c r="O17" i="1" s="1"/>
  <c r="N18" i="1" a="1"/>
  <c r="N18" i="1" s="1"/>
  <c r="O18" i="1" s="1"/>
  <c r="N19" i="1" a="1"/>
  <c r="N19" i="1" s="1"/>
  <c r="O19" i="1" s="1"/>
  <c r="N20" i="1" a="1"/>
  <c r="N20" i="1" s="1"/>
  <c r="O20" i="1" s="1"/>
  <c r="N21" i="1" a="1"/>
  <c r="N21" i="1" s="1"/>
  <c r="O21" i="1" s="1"/>
  <c r="N22" i="1" a="1"/>
  <c r="N22" i="1" s="1"/>
  <c r="O22" i="1" s="1"/>
  <c r="N23" i="1" a="1"/>
  <c r="N23" i="1" s="1"/>
  <c r="O23" i="1" s="1"/>
  <c r="N24" i="1" a="1"/>
  <c r="N24" i="1" s="1"/>
  <c r="O24" i="1" s="1"/>
  <c r="E13" i="2"/>
  <c r="E12" i="2"/>
  <c r="C14" i="2"/>
  <c r="E1" i="3"/>
  <c r="B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<sst xmlns="http://schemas.openxmlformats.org/spreadsheetml/2006/main" count="327" uniqueCount="54">
  <si>
    <t>Emp ID</t>
  </si>
  <si>
    <t>Emp Name</t>
  </si>
  <si>
    <t>Supervisor Name</t>
  </si>
  <si>
    <t>Tamika Barajas</t>
  </si>
  <si>
    <t>Owain Oneil</t>
  </si>
  <si>
    <t>Aidan Appleton</t>
  </si>
  <si>
    <t>Dania Guthrie</t>
  </si>
  <si>
    <t>Caspar Becker</t>
  </si>
  <si>
    <t>Sunny</t>
  </si>
  <si>
    <t>Parameters</t>
  </si>
  <si>
    <t>Score</t>
  </si>
  <si>
    <t>Accountability</t>
  </si>
  <si>
    <t>Communication Skills</t>
  </si>
  <si>
    <t>Collaboration</t>
  </si>
  <si>
    <t>Problem Solving Skill</t>
  </si>
  <si>
    <t>Job Competence</t>
  </si>
  <si>
    <t>Work Quality</t>
  </si>
  <si>
    <t>Integrity</t>
  </si>
  <si>
    <t>Innovation and Creativity</t>
  </si>
  <si>
    <t>Adaptability</t>
  </si>
  <si>
    <t>Professional Knowledge</t>
  </si>
  <si>
    <t>Total</t>
  </si>
  <si>
    <t>Rating</t>
  </si>
  <si>
    <t>Performance Score</t>
  </si>
  <si>
    <t>Symbols</t>
  </si>
  <si>
    <t>✔</t>
  </si>
  <si>
    <t>✖</t>
  </si>
  <si>
    <t>Row Labels</t>
  </si>
  <si>
    <t>Grand Total</t>
  </si>
  <si>
    <t>Average of Performance Score</t>
  </si>
  <si>
    <t>Average of Rating</t>
  </si>
  <si>
    <t>Count of Emp Name</t>
  </si>
  <si>
    <t>Employee Performance and Rating Card-2024</t>
  </si>
  <si>
    <t>Roy</t>
  </si>
  <si>
    <t>Manav</t>
  </si>
  <si>
    <t>Aditya</t>
  </si>
  <si>
    <t>Boman</t>
  </si>
  <si>
    <t>Drake</t>
  </si>
  <si>
    <t>Johan</t>
  </si>
  <si>
    <t>Harry</t>
  </si>
  <si>
    <t>Grace</t>
  </si>
  <si>
    <t>Tommy</t>
  </si>
  <si>
    <t>Ruby</t>
  </si>
  <si>
    <t>Johnny</t>
  </si>
  <si>
    <t>Sam</t>
  </si>
  <si>
    <t>Newt</t>
  </si>
  <si>
    <t>Performance Dashboard</t>
  </si>
  <si>
    <t>Michael Roy</t>
  </si>
  <si>
    <t>Ryan Woodward</t>
  </si>
  <si>
    <t>Mamdy Mil</t>
  </si>
  <si>
    <t>Sammy Gibbons</t>
  </si>
  <si>
    <t>Otis Milborn</t>
  </si>
  <si>
    <t>Alex Costa</t>
  </si>
  <si>
    <t>Salman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</si>
</sst>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22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3B3B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3" tint="0.749961851863155"/>
      </left>
      <right style="medium">
        <color theme="3" tint="0.749961851863155"/>
      </right>
      <top style="medium">
        <color theme="3" tint="0.749961851863155"/>
      </top>
      <bottom style="medium">
        <color theme="3" tint="0.749961851863155"/>
      </bottom>
      <diagonal/>
    </border>
    <border>
      <left/>
      <right/>
      <top/>
      <bottom style="medium">
        <color theme="3" tint="0.749961851863155"/>
      </bottom>
      <diagonal/>
    </border>
    <border>
      <left/>
      <right style="medium">
        <color theme="3" tint="0.749961851863155"/>
      </right>
      <top style="medium">
        <color theme="3" tint="0.749961851863155"/>
      </top>
      <bottom style="medium">
        <color theme="3" tint="0.749961851863155"/>
      </bottom>
      <diagonal/>
    </border>
    <border>
      <left style="medium">
        <color theme="3" tint="0.749961851863155"/>
      </left>
      <right/>
      <top style="medium">
        <color theme="3" tint="0.749961851863155"/>
      </top>
      <bottom style="medium">
        <color theme="3" tint="0.749961851863155"/>
      </bottom>
      <diagonal/>
    </border>
    <border>
      <left/>
      <right style="medium">
        <color theme="3" tint="0.749961851863155"/>
      </right>
      <top/>
      <bottom style="medium">
        <color theme="3" tint="0.749961851863155"/>
      </bottom>
      <diagonal/>
    </border>
    <border>
      <left style="medium">
        <color theme="3" tint="0.749961851863155"/>
      </left>
      <right style="medium">
        <color theme="3" tint="0.749961851863155"/>
      </right>
      <top/>
      <bottom style="medium">
        <color theme="3" tint="0.749961851863155"/>
      </bottom>
      <diagonal/>
    </border>
    <border>
      <left style="medium">
        <color theme="3" tint="0.749961851863155"/>
      </left>
      <right/>
      <top/>
      <bottom style="medium">
        <color theme="3" tint="0.749961851863155"/>
      </bottom>
      <diagonal/>
    </border>
    <border>
      <left/>
      <right style="medium">
        <color theme="3" tint="0.749961851863155"/>
      </right>
      <top style="medium">
        <color theme="3" tint="0.749961851863155"/>
      </top>
      <bottom/>
      <diagonal/>
    </border>
    <border>
      <left style="medium">
        <color theme="3" tint="0.749961851863155"/>
      </left>
      <right style="medium">
        <color theme="3" tint="0.749961851863155"/>
      </right>
      <top style="medium">
        <color theme="3" tint="0.749961851863155"/>
      </top>
      <bottom/>
      <diagonal/>
    </border>
    <border>
      <left style="medium">
        <color theme="3" tint="0.749961851863155"/>
      </left>
      <right/>
      <top style="medium">
        <color theme="3" tint="0.74996185186315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7" xfId="0" applyFont="1" applyBorder="1"/>
    <xf numFmtId="0" fontId="2" fillId="2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0" fontId="0" fillId="6" borderId="0" xfId="0" applyFill="1"/>
    <xf numFmtId="0" fontId="8" fillId="7" borderId="0" xfId="0" applyFont="1" applyFill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color theme="9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0" formatCode="General"/>
      <border diagonalUp="0" diagonalDown="0">
        <left style="medium">
          <color theme="3" tint="0.749961851863155"/>
        </left>
        <right/>
        <top style="medium">
          <color theme="3" tint="0.749961851863155"/>
        </top>
        <bottom style="medium">
          <color theme="3" tint="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0" formatCode="General"/>
      <border diagonalUp="0" diagonalDown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  <vertical/>
        <horizontal/>
      </border>
    </dxf>
    <dxf>
      <border outline="0">
        <top style="medium">
          <color theme="3" tint="0.749961851863155"/>
        </top>
      </border>
    </dxf>
    <dxf>
      <border outline="0">
        <left style="medium">
          <color theme="3" tint="0.749961851863155"/>
        </left>
        <right style="medium">
          <color theme="3" tint="0.749961851863155"/>
        </right>
        <top style="medium">
          <color theme="3" tint="0.749961851863155"/>
        </top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border outline="0">
        <bottom style="medium">
          <color theme="3" tint="0.74996185186315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3" tint="0.749961851863155"/>
        </left>
        <right style="medium">
          <color theme="3" tint="0.749961851863155"/>
        </right>
        <top/>
        <bottom/>
      </border>
    </dxf>
  </dxfs>
  <tableStyles count="0" defaultTableStyle="TableStyleMedium2" defaultPivotStyle="PivotStyleLight16"/>
  <colors>
    <mruColors>
      <color rgb="FFFB3B3B"/>
      <color rgb="FFF789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Performance Score by Supervisor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7.4074095676318369E-2"/>
              <c:y val="-7.24417484337130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7.7777800460134286E-2"/>
              <c:y val="5.268490795179123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7777800460134286E-2"/>
              <c:y val="3.951368096384330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5.1851866973422887E-2"/>
              <c:y val="-7.902736192768682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8.8888914811582037E-2"/>
              <c:y val="-7.24417484337129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2962981324870645E-2"/>
              <c:y val="-7.2441748433713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8.1481505243950203E-2"/>
              <c:y val="3.29280674698693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222222578659253"/>
              <c:y val="9.2198588915634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543-4742-AA0F-E700C3AD18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543-4742-AA0F-E700C3AD18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543-4742-AA0F-E700C3AD18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543-4742-AA0F-E700C3AD18F9}"/>
              </c:ext>
            </c:extLst>
          </c:dPt>
          <c:dLbls>
            <c:dLbl>
              <c:idx val="0"/>
              <c:layout>
                <c:manualLayout>
                  <c:x val="8.8888914811582037E-2"/>
                  <c:y val="-7.2441748433712955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43-4742-AA0F-E700C3AD18F9}"/>
                </c:ext>
              </c:extLst>
            </c:dLbl>
            <c:dLbl>
              <c:idx val="1"/>
              <c:layout>
                <c:manualLayout>
                  <c:x val="0.1222222578659253"/>
                  <c:y val="9.2198588915634538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43-4742-AA0F-E700C3AD18F9}"/>
                </c:ext>
              </c:extLst>
            </c:dLbl>
            <c:dLbl>
              <c:idx val="2"/>
              <c:layout>
                <c:manualLayout>
                  <c:x val="-8.1481505243950203E-2"/>
                  <c:y val="3.292806746986939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43-4742-AA0F-E700C3AD18F9}"/>
                </c:ext>
              </c:extLst>
            </c:dLbl>
            <c:dLbl>
              <c:idx val="3"/>
              <c:layout>
                <c:manualLayout>
                  <c:x val="-6.2962981324870645E-2"/>
                  <c:y val="-7.244174843371301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43-4742-AA0F-E700C3AD18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Pivot!$A$4:$A$8</c:f>
              <c:strCache>
                <c:ptCount val="4"/>
                <c:pt idx="0">
                  <c:v>Roy</c:v>
                </c:pt>
                <c:pt idx="1">
                  <c:v>Manav</c:v>
                </c:pt>
                <c:pt idx="2">
                  <c:v>Aditya</c:v>
                </c:pt>
                <c:pt idx="3">
                  <c:v>Boman</c:v>
                </c:pt>
              </c:strCache>
            </c:strRef>
          </c:cat>
          <c:val>
            <c:numRef>
              <c:f>Pivot!$B$4:$B$8</c:f>
              <c:numCache>
                <c:formatCode>0</c:formatCode>
                <c:ptCount val="4"/>
                <c:pt idx="0">
                  <c:v>42.666666666666664</c:v>
                </c:pt>
                <c:pt idx="1">
                  <c:v>56.142857142857146</c:v>
                </c:pt>
                <c:pt idx="2">
                  <c:v>49.25</c:v>
                </c:pt>
                <c:pt idx="3">
                  <c:v>68.2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43-4742-AA0F-E700C3AD18F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rating by Supervisor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8.3077711283627828E-2"/>
              <c:y val="-0.1109438189544868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6.3139060575557154E-2"/>
              <c:y val="2.61044279892910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975460283228275E-2"/>
              <c:y val="3.9156641983936528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6.3139060575557182E-2"/>
              <c:y val="-8.483939096519584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0966257889438874"/>
              <c:y val="-5.22088559785820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0966257889438874"/>
              <c:y val="-6.5261069973227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4621677185918497"/>
              <c:y val="9.13654979625185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6370145089008277E-2"/>
              <c:y val="4.56827489812592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A2B-4709-90FB-B692D15666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A2B-4709-90FB-B692D15666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A2B-4709-90FB-B692D15666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A2B-4709-90FB-B692D1566668}"/>
              </c:ext>
            </c:extLst>
          </c:dPt>
          <c:dLbls>
            <c:dLbl>
              <c:idx val="0"/>
              <c:layout>
                <c:manualLayout>
                  <c:x val="0.10966257889438874"/>
                  <c:y val="-6.526106997322757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2B-4709-90FB-B692D1566668}"/>
                </c:ext>
              </c:extLst>
            </c:dLbl>
            <c:dLbl>
              <c:idx val="1"/>
              <c:layout>
                <c:manualLayout>
                  <c:x val="0.14621677185918497"/>
                  <c:y val="9.1365497962518569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2B-4709-90FB-B692D1566668}"/>
                </c:ext>
              </c:extLst>
            </c:dLbl>
            <c:dLbl>
              <c:idx val="2"/>
              <c:layout>
                <c:manualLayout>
                  <c:x val="-9.6370145089008277E-2"/>
                  <c:y val="4.5682748981259284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2B-4709-90FB-B692D1566668}"/>
                </c:ext>
              </c:extLst>
            </c:dLbl>
            <c:dLbl>
              <c:idx val="3"/>
              <c:layout>
                <c:manualLayout>
                  <c:x val="-0.10966257889438874"/>
                  <c:y val="-5.2208855978582033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2B-4709-90FB-B692D15666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Pivot!$D$4:$D$8</c:f>
              <c:strCache>
                <c:ptCount val="4"/>
                <c:pt idx="0">
                  <c:v>Roy</c:v>
                </c:pt>
                <c:pt idx="1">
                  <c:v>Manav</c:v>
                </c:pt>
                <c:pt idx="2">
                  <c:v>Aditya</c:v>
                </c:pt>
                <c:pt idx="3">
                  <c:v>Boman</c:v>
                </c:pt>
              </c:strCache>
            </c:strRef>
          </c:cat>
          <c:val>
            <c:numRef>
              <c:f>Pivot!$E$4:$E$8</c:f>
              <c:numCache>
                <c:formatCode>0.0</c:formatCode>
                <c:ptCount val="4"/>
                <c:pt idx="0">
                  <c:v>2.1666666666666665</c:v>
                </c:pt>
                <c:pt idx="1">
                  <c:v>2.7142857142857144</c:v>
                </c:pt>
                <c:pt idx="2">
                  <c:v>2.5</c:v>
                </c:pt>
                <c:pt idx="3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2B-4709-90FB-B692D156666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Employee Count</a:t>
            </a:r>
            <a:r>
              <a:rPr lang="en-US" sz="1200" b="1" baseline="0">
                <a:solidFill>
                  <a:sysClr val="windowText" lastClr="000000"/>
                </a:solidFill>
              </a:rPr>
              <a:t> by Rating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46-482F-AC8E-801B3CB1D61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46-482F-AC8E-801B3CB1D61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6-482F-AC8E-801B3CB1D61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46-482F-AC8E-801B3CB1D61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DD-4E40-B08C-6AE5C7D0A7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Pivot!$G$4:$G$9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Pivot!$H$4:$H$9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8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6-482F-AC8E-801B3CB1D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1943011183"/>
        <c:axId val="1943008783"/>
      </c:barChart>
      <c:catAx>
        <c:axId val="194301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8783"/>
        <c:crosses val="autoZero"/>
        <c:auto val="1"/>
        <c:lblAlgn val="ctr"/>
        <c:lblOffset val="100"/>
        <c:noMultiLvlLbl val="0"/>
      </c:catAx>
      <c:valAx>
        <c:axId val="19430087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301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Employees by Avg Performance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Pivot!$B$13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pattFill prst="narHorz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76B-40F2-9B62-D64BEA5F0AFD}"/>
              </c:ext>
            </c:extLst>
          </c:dPt>
          <c:dPt>
            <c:idx val="1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76B-40F2-9B62-D64BEA5F0AFD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F76B-40F2-9B62-D64BEA5F0AFD}"/>
              </c:ext>
            </c:extLst>
          </c:dPt>
          <c:dPt>
            <c:idx val="3"/>
            <c:invertIfNegative val="0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F76B-40F2-9B62-D64BEA5F0AFD}"/>
              </c:ext>
            </c:extLst>
          </c:dPt>
          <c:dPt>
            <c:idx val="4"/>
            <c:invertIfNegative val="0"/>
            <c:bubble3D val="0"/>
            <c:spPr>
              <a:pattFill prst="narHorz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F76B-40F2-9B62-D64BEA5F0AFD}"/>
              </c:ext>
            </c:extLst>
          </c:dPt>
          <c:dPt>
            <c:idx val="5"/>
            <c:invertIfNegative val="0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F76B-40F2-9B62-D64BEA5F0AFD}"/>
              </c:ext>
            </c:extLst>
          </c:dPt>
          <c:dPt>
            <c:idx val="6"/>
            <c:invertIfNegative val="0"/>
            <c:bubble3D val="0"/>
            <c:spPr>
              <a:pattFill prst="narHorz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F76B-40F2-9B62-D64BEA5F0AFD}"/>
              </c:ext>
            </c:extLst>
          </c:dPt>
          <c:dPt>
            <c:idx val="7"/>
            <c:invertIfNegative val="0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F76B-40F2-9B62-D64BEA5F0AFD}"/>
              </c:ext>
            </c:extLst>
          </c:dPt>
          <c:dPt>
            <c:idx val="8"/>
            <c:invertIfNegative val="0"/>
            <c:bubble3D val="0"/>
            <c:spPr>
              <a:pattFill prst="narHorz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F76B-40F2-9B62-D64BEA5F0AFD}"/>
              </c:ext>
            </c:extLst>
          </c:dPt>
          <c:dPt>
            <c:idx val="9"/>
            <c:invertIfNegative val="0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F76B-40F2-9B62-D64BEA5F0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Pivot!$A$14:$A$24</c:f>
              <c:strCache>
                <c:ptCount val="10"/>
                <c:pt idx="0">
                  <c:v>Ruby</c:v>
                </c:pt>
                <c:pt idx="1">
                  <c:v>Newt</c:v>
                </c:pt>
                <c:pt idx="2">
                  <c:v>Otis Milborn</c:v>
                </c:pt>
                <c:pt idx="3">
                  <c:v>Sunny</c:v>
                </c:pt>
                <c:pt idx="4">
                  <c:v>Sammy Gibbons</c:v>
                </c:pt>
                <c:pt idx="5">
                  <c:v>Ryan Woodward</c:v>
                </c:pt>
                <c:pt idx="6">
                  <c:v>Alex Costa</c:v>
                </c:pt>
                <c:pt idx="7">
                  <c:v>Mamdy Mil</c:v>
                </c:pt>
                <c:pt idx="8">
                  <c:v>Michael Roy</c:v>
                </c:pt>
                <c:pt idx="9">
                  <c:v>Drake</c:v>
                </c:pt>
              </c:strCache>
            </c:strRef>
          </c:cat>
          <c:val>
            <c:numRef>
              <c:f>Pivot!$B$14:$B$24</c:f>
              <c:numCache>
                <c:formatCode>0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69</c:v>
                </c:pt>
                <c:pt idx="4">
                  <c:v>65</c:v>
                </c:pt>
                <c:pt idx="5">
                  <c:v>63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6-4CDD-BC39-BAC15627D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43009263"/>
        <c:axId val="1942985263"/>
      </c:barChart>
      <c:catAx>
        <c:axId val="194300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85263"/>
        <c:crosses val="autoZero"/>
        <c:auto val="1"/>
        <c:lblAlgn val="ctr"/>
        <c:lblOffset val="100"/>
        <c:noMultiLvlLbl val="0"/>
      </c:catAx>
      <c:valAx>
        <c:axId val="194298526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Top 10 Employees by Avg Performance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2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3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4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4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4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4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  <c:pivotFmt>
        <c:idx val="4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Pivot!$B$13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pattFill prst="narHorz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1B50-4F5A-A107-2ADE1A512110}"/>
              </c:ext>
            </c:extLst>
          </c:dPt>
          <c:dPt>
            <c:idx val="1"/>
            <c:invertIfNegative val="0"/>
            <c:bubble3D val="0"/>
            <c:spPr>
              <a:pattFill prst="narHorz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1B50-4F5A-A107-2ADE1A512110}"/>
              </c:ext>
            </c:extLst>
          </c:dPt>
          <c:dPt>
            <c:idx val="2"/>
            <c:invertIfNegative val="0"/>
            <c:bubble3D val="0"/>
            <c:spPr>
              <a:pattFill prst="narHorz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1B50-4F5A-A107-2ADE1A512110}"/>
              </c:ext>
            </c:extLst>
          </c:dPt>
          <c:dPt>
            <c:idx val="3"/>
            <c:invertIfNegative val="0"/>
            <c:bubble3D val="0"/>
            <c:spPr>
              <a:pattFill prst="narHorz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1B50-4F5A-A107-2ADE1A512110}"/>
              </c:ext>
            </c:extLst>
          </c:dPt>
          <c:dPt>
            <c:idx val="4"/>
            <c:invertIfNegative val="0"/>
            <c:bubble3D val="0"/>
            <c:spPr>
              <a:pattFill prst="narHorz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1B50-4F5A-A107-2ADE1A512110}"/>
              </c:ext>
            </c:extLst>
          </c:dPt>
          <c:dPt>
            <c:idx val="5"/>
            <c:invertIfNegative val="0"/>
            <c:bubble3D val="0"/>
            <c:spPr>
              <a:pattFill prst="narHorz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1B50-4F5A-A107-2ADE1A512110}"/>
              </c:ext>
            </c:extLst>
          </c:dPt>
          <c:dPt>
            <c:idx val="6"/>
            <c:invertIfNegative val="0"/>
            <c:bubble3D val="0"/>
            <c:spPr>
              <a:pattFill prst="narHorz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1B50-4F5A-A107-2ADE1A512110}"/>
              </c:ext>
            </c:extLst>
          </c:dPt>
          <c:dPt>
            <c:idx val="7"/>
            <c:invertIfNegative val="0"/>
            <c:bubble3D val="0"/>
            <c:spPr>
              <a:pattFill prst="narHorz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F-1B50-4F5A-A107-2ADE1A512110}"/>
              </c:ext>
            </c:extLst>
          </c:dPt>
          <c:dPt>
            <c:idx val="8"/>
            <c:invertIfNegative val="0"/>
            <c:bubble3D val="0"/>
            <c:spPr>
              <a:pattFill prst="narHorz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1-1B50-4F5A-A107-2ADE1A512110}"/>
              </c:ext>
            </c:extLst>
          </c:dPt>
          <c:dPt>
            <c:idx val="9"/>
            <c:invertIfNegative val="0"/>
            <c:bubble3D val="0"/>
            <c:spPr>
              <a:pattFill prst="narHorz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>
                <a:noFill/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3-1B50-4F5A-A107-2ADE1A5121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Pivot!$A$14:$A$24</c:f>
              <c:strCache>
                <c:ptCount val="10"/>
                <c:pt idx="0">
                  <c:v>Ruby</c:v>
                </c:pt>
                <c:pt idx="1">
                  <c:v>Newt</c:v>
                </c:pt>
                <c:pt idx="2">
                  <c:v>Otis Milborn</c:v>
                </c:pt>
                <c:pt idx="3">
                  <c:v>Sunny</c:v>
                </c:pt>
                <c:pt idx="4">
                  <c:v>Sammy Gibbons</c:v>
                </c:pt>
                <c:pt idx="5">
                  <c:v>Ryan Woodward</c:v>
                </c:pt>
                <c:pt idx="6">
                  <c:v>Alex Costa</c:v>
                </c:pt>
                <c:pt idx="7">
                  <c:v>Mamdy Mil</c:v>
                </c:pt>
                <c:pt idx="8">
                  <c:v>Michael Roy</c:v>
                </c:pt>
                <c:pt idx="9">
                  <c:v>Drake</c:v>
                </c:pt>
              </c:strCache>
            </c:strRef>
          </c:cat>
          <c:val>
            <c:numRef>
              <c:f>Pivot!$B$14:$B$24</c:f>
              <c:numCache>
                <c:formatCode>0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69</c:v>
                </c:pt>
                <c:pt idx="4">
                  <c:v>65</c:v>
                </c:pt>
                <c:pt idx="5">
                  <c:v>63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B50-4F5A-A107-2ADE1A512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43009263"/>
        <c:axId val="1942985263"/>
      </c:barChart>
      <c:catAx>
        <c:axId val="194300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85263"/>
        <c:crosses val="autoZero"/>
        <c:auto val="1"/>
        <c:lblAlgn val="ctr"/>
        <c:lblOffset val="100"/>
        <c:noMultiLvlLbl val="0"/>
      </c:catAx>
      <c:valAx>
        <c:axId val="1942985263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solidFill>
                  <a:sysClr val="windowText" lastClr="000000"/>
                </a:solidFill>
              </a:rPr>
              <a:t>Employee Count</a:t>
            </a:r>
            <a:r>
              <a:rPr lang="en-US" sz="3600" b="1" baseline="0">
                <a:solidFill>
                  <a:sysClr val="windowText" lastClr="000000"/>
                </a:solidFill>
              </a:rPr>
              <a:t> by Rating</a:t>
            </a:r>
            <a:endParaRPr lang="en-US" sz="3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</c:pivotFmt>
      <c:pivotFmt>
        <c:idx val="1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4E-4661-A8CE-4E237E5804B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4E-4661-A8CE-4E237E5804B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4E-4661-A8CE-4E237E5804B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4E-4661-A8CE-4E237E5804B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4E-4661-A8CE-4E237E5804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Pivot!$G$4:$G$9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Pivot!$H$4:$H$9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8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84E-4661-A8CE-4E237E580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1943011183"/>
        <c:axId val="1943008783"/>
      </c:barChart>
      <c:catAx>
        <c:axId val="194301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008783"/>
        <c:crosses val="autoZero"/>
        <c:auto val="1"/>
        <c:lblAlgn val="ctr"/>
        <c:lblOffset val="100"/>
        <c:noMultiLvlLbl val="0"/>
      </c:catAx>
      <c:valAx>
        <c:axId val="19430087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4301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Average rating by Supervisor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8.3077711283627828E-2"/>
              <c:y val="-0.1109438189544868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6.3139060575557154E-2"/>
              <c:y val="2.6104427989291017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975460283228275E-2"/>
              <c:y val="3.9156641983936528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6.3139060575557182E-2"/>
              <c:y val="-8.483939096519584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0966257889438874"/>
              <c:y val="-5.22088559785820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0966257889438874"/>
              <c:y val="-6.5261069973227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4621677185918497"/>
              <c:y val="9.13654979625185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6370145089008277E-2"/>
              <c:y val="4.56827489812592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0966257889438874"/>
              <c:y val="-6.52610699732275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4621677185918497"/>
              <c:y val="9.13654979625185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6370145089008277E-2"/>
              <c:y val="4.56827489812592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0966257889438874"/>
              <c:y val="-5.22088559785820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0850920451552544"/>
              <c:y val="-6.52610556674601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4621677185918497"/>
              <c:y val="9.13654979625185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6370145089008277E-2"/>
              <c:y val="4.56827489812592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0966257889438874"/>
              <c:y val="-5.22088559785820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87A-4A94-A6A9-685228BC140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87A-4A94-A6A9-685228BC140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87A-4A94-A6A9-685228BC14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87A-4A94-A6A9-685228BC140B}"/>
              </c:ext>
            </c:extLst>
          </c:dPt>
          <c:dLbls>
            <c:dLbl>
              <c:idx val="0"/>
              <c:layout>
                <c:manualLayout>
                  <c:x val="0.10850920451552544"/>
                  <c:y val="-6.52610556674601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87A-4A94-A6A9-685228BC140B}"/>
                </c:ext>
              </c:extLst>
            </c:dLbl>
            <c:dLbl>
              <c:idx val="1"/>
              <c:layout>
                <c:manualLayout>
                  <c:x val="0.14621677185918497"/>
                  <c:y val="9.136549796251856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87A-4A94-A6A9-685228BC140B}"/>
                </c:ext>
              </c:extLst>
            </c:dLbl>
            <c:dLbl>
              <c:idx val="2"/>
              <c:layout>
                <c:manualLayout>
                  <c:x val="-9.6370145089008277E-2"/>
                  <c:y val="4.56827489812592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87A-4A94-A6A9-685228BC140B}"/>
                </c:ext>
              </c:extLst>
            </c:dLbl>
            <c:dLbl>
              <c:idx val="3"/>
              <c:layout>
                <c:manualLayout>
                  <c:x val="-0.10966257889438874"/>
                  <c:y val="-5.220885597858203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87A-4A94-A6A9-685228BC14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Pivot!$D$4:$D$8</c:f>
              <c:strCache>
                <c:ptCount val="4"/>
                <c:pt idx="0">
                  <c:v>Roy</c:v>
                </c:pt>
                <c:pt idx="1">
                  <c:v>Manav</c:v>
                </c:pt>
                <c:pt idx="2">
                  <c:v>Aditya</c:v>
                </c:pt>
                <c:pt idx="3">
                  <c:v>Boman</c:v>
                </c:pt>
              </c:strCache>
            </c:strRef>
          </c:cat>
          <c:val>
            <c:numRef>
              <c:f>Pivot!$E$4:$E$8</c:f>
              <c:numCache>
                <c:formatCode>0.0</c:formatCode>
                <c:ptCount val="4"/>
                <c:pt idx="0">
                  <c:v>2.1666666666666665</c:v>
                </c:pt>
                <c:pt idx="1">
                  <c:v>2.7142857142857144</c:v>
                </c:pt>
                <c:pt idx="2">
                  <c:v>2.5</c:v>
                </c:pt>
                <c:pt idx="3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7A-4A94-A6A9-685228BC140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Dashboard_Mini Project.xlsx]Pivot!PivotTable1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Avg Performance Score by Supervisor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7.4074095676318369E-2"/>
              <c:y val="-7.24417484337130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7.7777800460134286E-2"/>
              <c:y val="5.2684907951791232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7777800460134286E-2"/>
              <c:y val="3.9513680963843306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-5.1851866973422887E-2"/>
              <c:y val="-7.9027361927686821E-2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8.8888914811582037E-2"/>
              <c:y val="-7.24417484337129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2962981324870645E-2"/>
              <c:y val="-7.2441748433713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8.1481505243950203E-2"/>
              <c:y val="3.29280674698693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222222578659253"/>
              <c:y val="9.2198588915634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8.8888914811582037E-2"/>
              <c:y val="-7.24417484337129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222222578659253"/>
              <c:y val="9.2198588915634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8.1481505243950203E-2"/>
              <c:y val="3.29280674698693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2962981324870645E-2"/>
              <c:y val="-7.2441748433713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4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8.8888914811582037E-2"/>
              <c:y val="-7.24417484337129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1222222578659253"/>
              <c:y val="9.21985889156345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1994300974615935"/>
              <c:y val="9.46565568192864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2962981324870645E-2"/>
              <c:y val="-7.2441748433713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2B-4058-B59F-66F2024C6E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2B-4058-B59F-66F2024C6E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2B-4058-B59F-66F2024C6E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2B-4058-B59F-66F2024C6EC4}"/>
              </c:ext>
            </c:extLst>
          </c:dPt>
          <c:dLbls>
            <c:dLbl>
              <c:idx val="0"/>
              <c:layout>
                <c:manualLayout>
                  <c:x val="8.8888914811582037E-2"/>
                  <c:y val="-7.24417484337129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2B-4058-B59F-66F2024C6EC4}"/>
                </c:ext>
              </c:extLst>
            </c:dLbl>
            <c:dLbl>
              <c:idx val="1"/>
              <c:layout>
                <c:manualLayout>
                  <c:x val="0.1222222578659253"/>
                  <c:y val="9.21985889156345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2B-4058-B59F-66F2024C6EC4}"/>
                </c:ext>
              </c:extLst>
            </c:dLbl>
            <c:dLbl>
              <c:idx val="2"/>
              <c:layout>
                <c:manualLayout>
                  <c:x val="-0.11994300974615935"/>
                  <c:y val="9.46565568192864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2B-4058-B59F-66F2024C6EC4}"/>
                </c:ext>
              </c:extLst>
            </c:dLbl>
            <c:dLbl>
              <c:idx val="3"/>
              <c:layout>
                <c:manualLayout>
                  <c:x val="-6.2962981324870645E-2"/>
                  <c:y val="-7.24417484337130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22B-4058-B59F-66F2024C6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Pivot!$A$4:$A$8</c:f>
              <c:strCache>
                <c:ptCount val="4"/>
                <c:pt idx="0">
                  <c:v>Roy</c:v>
                </c:pt>
                <c:pt idx="1">
                  <c:v>Manav</c:v>
                </c:pt>
                <c:pt idx="2">
                  <c:v>Aditya</c:v>
                </c:pt>
                <c:pt idx="3">
                  <c:v>Boman</c:v>
                </c:pt>
              </c:strCache>
            </c:strRef>
          </c:cat>
          <c:val>
            <c:numRef>
              <c:f>Pivot!$B$4:$B$8</c:f>
              <c:numCache>
                <c:formatCode>0</c:formatCode>
                <c:ptCount val="4"/>
                <c:pt idx="0">
                  <c:v>42.666666666666664</c:v>
                </c:pt>
                <c:pt idx="1">
                  <c:v>56.142857142857146</c:v>
                </c:pt>
                <c:pt idx="2">
                  <c:v>49.25</c:v>
                </c:pt>
                <c:pt idx="3">
                  <c:v>68.2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22B-4058-B59F-66F2024C6EC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3.xml"/><Relationship Id="rId7" Type="http://schemas.openxmlformats.org/officeDocument/2006/relationships/hyperlink" Target="#'Emp Count'!A1"/><Relationship Id="rId12" Type="http://schemas.openxmlformats.org/officeDocument/2006/relationships/image" Target="../media/image4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11" Type="http://schemas.openxmlformats.org/officeDocument/2006/relationships/hyperlink" Target="#'Avg Performance Score'!A1"/><Relationship Id="rId5" Type="http://schemas.openxmlformats.org/officeDocument/2006/relationships/hyperlink" Target="#'Top 10'!A1"/><Relationship Id="rId10" Type="http://schemas.openxmlformats.org/officeDocument/2006/relationships/image" Target="../media/image3.png"/><Relationship Id="rId4" Type="http://schemas.openxmlformats.org/officeDocument/2006/relationships/chart" Target="../charts/chart4.xml"/><Relationship Id="rId9" Type="http://schemas.openxmlformats.org/officeDocument/2006/relationships/hyperlink" Target="#'Average rating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Dashboard!A1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Dashboard!A1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Dashboard!A1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Dashboard!A1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58615</xdr:colOff>
      <xdr:row>1</xdr:row>
      <xdr:rowOff>64478</xdr:rowOff>
    </xdr:from>
    <xdr:to>
      <xdr:col>5</xdr:col>
      <xdr:colOff>439614</xdr:colOff>
      <xdr:row>11</xdr:row>
      <xdr:rowOff>175847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774EF1-8232-417B-88C4-3B2577C74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562708</xdr:colOff>
      <xdr:row>1</xdr:row>
      <xdr:rowOff>58616</xdr:rowOff>
    </xdr:from>
    <xdr:to>
      <xdr:col>12</xdr:col>
      <xdr:colOff>117231</xdr:colOff>
      <xdr:row>12</xdr:row>
      <xdr:rowOff>5861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0448AA-E8A8-4CE8-8D51-69692CAEF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334107</xdr:colOff>
      <xdr:row>1</xdr:row>
      <xdr:rowOff>64479</xdr:rowOff>
    </xdr:from>
    <xdr:to>
      <xdr:col>16</xdr:col>
      <xdr:colOff>445477</xdr:colOff>
      <xdr:row>11</xdr:row>
      <xdr:rowOff>175846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BB6834-7007-41F2-A68E-FD9AA39CC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23446</xdr:colOff>
      <xdr:row>13</xdr:row>
      <xdr:rowOff>23447</xdr:rowOff>
    </xdr:from>
    <xdr:to>
      <xdr:col>16</xdr:col>
      <xdr:colOff>562708</xdr:colOff>
      <xdr:row>28</xdr:row>
      <xdr:rowOff>41031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C52B4C-427A-4061-93A6-4A5EB0C00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0</xdr:colOff>
      <xdr:row>3</xdr:row>
      <xdr:rowOff>0</xdr:rowOff>
    </xdr:from>
    <xdr:to>
      <xdr:col>16383</xdr:col>
      <xdr:colOff>487680</xdr:colOff>
      <xdr:row>5</xdr:row>
      <xdr:rowOff>119270</xdr:rowOff>
    </xdr:to>
    <xdr:pic>
      <xdr:nvPicPr>
        <xdr:cNvPr id="11" name="Picture 10" descr="Number 1 Button Clip Art PNG Transparent Background, Free Download #44184 -  FreeIcons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16EA7C-8F48-46DA-8EF0-F46D5A69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75252"/>
          <a:ext cx="487680" cy="4903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7</xdr:row>
      <xdr:rowOff>1</xdr:rowOff>
    </xdr:from>
    <xdr:to>
      <xdr:col>16383</xdr:col>
      <xdr:colOff>487680</xdr:colOff>
      <xdr:row>9</xdr:row>
      <xdr:rowOff>178904</xdr:rowOff>
    </xdr:to>
    <xdr:pic>
      <xdr:nvPicPr>
        <xdr:cNvPr id="12" name="Picture 11" descr="2 - PNG image with transparent background | Free Png Image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2CAFED0-2921-5716-E745-55F5135E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517375"/>
          <a:ext cx="487680" cy="549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16383</xdr:col>
      <xdr:colOff>487680</xdr:colOff>
      <xdr:row>15</xdr:row>
      <xdr:rowOff>0</xdr:rowOff>
    </xdr:to>
    <xdr:pic>
      <xdr:nvPicPr>
        <xdr:cNvPr id="13" name="Picture 12" descr="Number 3 Button Clip Art at Clker.com - vector clip art online, royalty  free &amp; public domain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EEC9E23-7439-9C55-2524-54BCD2A3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445026"/>
          <a:ext cx="487680" cy="5565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17</xdr:row>
      <xdr:rowOff>1</xdr:rowOff>
    </xdr:from>
    <xdr:to>
      <xdr:col>16383</xdr:col>
      <xdr:colOff>487680</xdr:colOff>
      <xdr:row>20</xdr:row>
      <xdr:rowOff>39757</xdr:rowOff>
    </xdr:to>
    <xdr:pic>
      <xdr:nvPicPr>
        <xdr:cNvPr id="14" name="Picture 13" descr="Number 4 Button Clip Art at Clker.com - vector clip art online, royalty  free &amp; public domai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1AEE58E-8D83-9F8F-7980-7D77282E9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3372679"/>
          <a:ext cx="487680" cy="596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0.34017</cdr:x>
      <cdr:y>0.59575</cdr:y>
    </cdr:from>
    <cdr:to>
      <cdr:x>0.49402</cdr:x>
      <cdr:y>0.74165</cdr:y>
    </cdr:to>
    <cdr:sp macro="" textlink="Pivot!$B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CA8DDA-22F9-CE4D-72FF-FECA011BD3E1}"/>
            </a:ext>
          </a:extLst>
        </cdr:cNvPr>
        <cdr:cNvSpPr txBox="1"/>
      </cdr:nvSpPr>
      <cdr:spPr>
        <a:xfrm xmlns:a="http://schemas.openxmlformats.org/drawingml/2006/main">
          <a:off x="1166448" y="1148864"/>
          <a:ext cx="527552" cy="2813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fld id="{731BEF38-B231-4695-8134-9C7B1787B286}" type="TxLink">
            <a:rPr lang="en-US" sz="2400" b="1" i="0" u="none" strike="noStrike">
              <a:solidFill>
                <a:sysClr val="windowText" lastClr="000000"/>
              </a:solidFill>
              <a:latin typeface="Aptos Narrow"/>
            </a:rPr>
            <a:pPr/>
            <a:t>54</a:t>
          </a:fld>
          <a:endParaRPr lang="en-IN" sz="2400" b="1">
            <a:solidFill>
              <a:sysClr val="windowText" lastClr="00000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0.42638</cdr:x>
      <cdr:y>0.43373</cdr:y>
    </cdr:from>
    <cdr:to>
      <cdr:x>0.59203</cdr:x>
      <cdr:y>0.59337</cdr:y>
    </cdr:to>
    <cdr:sp macro="" textlink="Pivot!$E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916BA9B-1C6D-A2A7-E6FA-DEE031E0288C}"/>
            </a:ext>
          </a:extLst>
        </cdr:cNvPr>
        <cdr:cNvSpPr txBox="1"/>
      </cdr:nvSpPr>
      <cdr:spPr>
        <a:xfrm xmlns:a="http://schemas.openxmlformats.org/drawingml/2006/main">
          <a:off x="1629495" y="844053"/>
          <a:ext cx="633069" cy="3106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/>
          <a:fld id="{0B47CCD7-5A2E-4739-9BEA-9B91D00DF97B}" type="TxLink">
            <a:rPr lang="en-US" sz="24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rPr>
            <a:pPr marL="0" indent="0"/>
            <a:t>2.7</a:t>
          </a:fld>
          <a:endParaRPr lang="en-IN" sz="2400" b="1" i="0" u="none" strike="noStrike">
            <a:solidFill>
              <a:sysClr val="windowText" lastClr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22860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2BD29-0CBE-4450-BADB-425B9A2191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2</xdr:row>
      <xdr:rowOff>167640</xdr:rowOff>
    </xdr:to>
    <xdr:pic>
      <xdr:nvPicPr>
        <xdr:cNvPr id="3" name="Picture 2" descr="Go back - Free ui ico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FA28B5-759F-2229-7BBF-ED4FF5F9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15240</xdr:colOff>
      <xdr:row>27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66BC9-32DC-46F2-9D26-060067D22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2</xdr:row>
      <xdr:rowOff>167640</xdr:rowOff>
    </xdr:to>
    <xdr:pic>
      <xdr:nvPicPr>
        <xdr:cNvPr id="3" name="Picture 2" descr="Go back - Free ui ico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4F49D4-611D-4EC9-83A2-B9054364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38100</xdr:colOff>
      <xdr:row>28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C79B6E-7042-4A5F-B423-D070E6387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2</xdr:row>
      <xdr:rowOff>167640</xdr:rowOff>
    </xdr:to>
    <xdr:pic>
      <xdr:nvPicPr>
        <xdr:cNvPr id="3" name="Picture 2" descr="Go back - Free ui ico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C6520-4C0D-4272-BB91-63C97B645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0.46098</cdr:x>
      <cdr:y>0.42356</cdr:y>
    </cdr:from>
    <cdr:to>
      <cdr:x>0.62663</cdr:x>
      <cdr:y>0.5832</cdr:y>
    </cdr:to>
    <cdr:sp macro="" textlink="Pivot!$E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916BA9B-1C6D-A2A7-E6FA-DEE031E0288C}"/>
            </a:ext>
          </a:extLst>
        </cdr:cNvPr>
        <cdr:cNvSpPr txBox="1"/>
      </cdr:nvSpPr>
      <cdr:spPr>
        <a:xfrm xmlns:a="http://schemas.openxmlformats.org/drawingml/2006/main">
          <a:off x="5075828" y="2220516"/>
          <a:ext cx="1823955" cy="83692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/>
          <a:fld id="{0B47CCD7-5A2E-4739-9BEA-9B91D00DF97B}" type="TxLink">
            <a:rPr lang="en-US" sz="4000" b="1" i="0" u="none" strike="noStrike">
              <a:solidFill>
                <a:sysClr val="windowText" lastClr="000000"/>
              </a:solidFill>
              <a:latin typeface="Aptos Narrow"/>
              <a:ea typeface="+mn-ea"/>
              <a:cs typeface="+mn-cs"/>
            </a:rPr>
            <a:pPr marL="0" indent="0"/>
            <a:t>2.7</a:t>
          </a:fld>
          <a:endParaRPr lang="en-IN" sz="4000" b="1" i="0" u="none" strike="noStrike">
            <a:solidFill>
              <a:sysClr val="windowText" lastClr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533400</xdr:colOff>
      <xdr:row>28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F0F74-D557-463B-9114-DE81625D3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533400</xdr:colOff>
      <xdr:row>2</xdr:row>
      <xdr:rowOff>167640</xdr:rowOff>
    </xdr:to>
    <xdr:pic>
      <xdr:nvPicPr>
        <xdr:cNvPr id="3" name="Picture 2" descr="Go back - Free ui ico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3BA8F11-4555-4615-AE64-8B47B12D5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34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0.4115</cdr:x>
      <cdr:y>0.48168</cdr:y>
    </cdr:from>
    <cdr:to>
      <cdr:x>0.56535</cdr:x>
      <cdr:y>0.62758</cdr:y>
    </cdr:to>
    <cdr:sp macro="" textlink="Pivot!$B$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FCA8DDA-22F9-CE4D-72FF-FECA011BD3E1}"/>
            </a:ext>
          </a:extLst>
        </cdr:cNvPr>
        <cdr:cNvSpPr txBox="1"/>
      </cdr:nvSpPr>
      <cdr:spPr>
        <a:xfrm xmlns:a="http://schemas.openxmlformats.org/drawingml/2006/main">
          <a:off x="4483936" y="2477500"/>
          <a:ext cx="1676442" cy="7504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fld id="{731BEF38-B231-4695-8134-9C7B1787B286}" type="TxLink">
            <a:rPr lang="en-US" sz="4400" b="1" i="0" u="none" strike="noStrike">
              <a:solidFill>
                <a:sysClr val="windowText" lastClr="000000"/>
              </a:solidFill>
              <a:latin typeface="Aptos Narrow"/>
            </a:rPr>
            <a:pPr/>
            <a:t>54</a:t>
          </a:fld>
          <a:endParaRPr lang="en-IN" sz="4400" b="1">
            <a:solidFill>
              <a:sysClr val="windowText" lastClr="000000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urav" refreshedDate="45569.413471296299" createdVersion="8" refreshedVersion="8" minRefreshableVersion="3" recordCount="22" xr:uid="{F96EE85B-B0A9-4FE8-91A4-F739A7A23A2C}">
  <cacheSource type="worksheet">
    <worksheetSource name="Table1"/>
  </cacheSource>
  <cacheFields count="15">
    <cacheField name="Emp ID" numFmtId="0">
      <sharedItems containsSemiMixedTypes="0" containsString="0" containsNumber="1" containsInteger="1" minValue="10001" maxValue="10022"/>
    </cacheField>
    <cacheField name="Emp Name" numFmtId="0">
      <sharedItems count="40">
        <s v="Drake"/>
        <s v="Johan"/>
        <s v="Harry"/>
        <s v="Tamika Barajas"/>
        <s v="Sammy Gibbons"/>
        <s v="Owain Oneil"/>
        <s v="Ryan Woodward"/>
        <s v="Aidan Appleton"/>
        <s v="Mamdy Mil"/>
        <s v="Michael Roy"/>
        <s v="Dania Guthrie"/>
        <s v="Salman Habib"/>
        <s v="Otis Milborn"/>
        <s v="Caspar Becker"/>
        <s v="Alex Costa"/>
        <s v="Johnny"/>
        <s v="Grace"/>
        <s v="Ruby"/>
        <s v="Tommy"/>
        <s v="Newt"/>
        <s v="Sam"/>
        <s v="Sunny"/>
        <s v="Salman Callahan" u="1"/>
        <s v="Jasmin Mays" u="1"/>
        <s v="Summer Gibbons" u="1"/>
        <s v="Rylee Woodward" u="1"/>
        <s v="Maddy Avery" u="1"/>
        <s v="Mikaela Delgado" u="1"/>
        <s v="Norman Chandler" u="1"/>
        <s v="Shana Li" u="1"/>
        <s v="Sid Laing" u="1"/>
        <s v="Kristian Devlin" u="1"/>
        <s v="Sunil" u="1"/>
        <s v="Roy" u="1"/>
        <s v="Aklesh" u="1"/>
        <s v="Dilip" u="1"/>
        <s v="Shivam" u="1"/>
        <s v="Shubham" u="1"/>
        <s v="Sanket" u="1"/>
        <s v="Sumit" u="1"/>
      </sharedItems>
    </cacheField>
    <cacheField name="Supervisor Name" numFmtId="0">
      <sharedItems count="8">
        <s v="Roy"/>
        <s v="Manav"/>
        <s v="Aditya"/>
        <s v="Boman"/>
        <s v="Sumit" u="1"/>
        <s v="Sunny" u="1"/>
        <s v="Yash" u="1"/>
        <s v="Suraj" u="1"/>
      </sharedItems>
    </cacheField>
    <cacheField name="Accountability" numFmtId="0">
      <sharedItems/>
    </cacheField>
    <cacheField name="Integrity" numFmtId="0">
      <sharedItems/>
    </cacheField>
    <cacheField name="Communication Skills" numFmtId="0">
      <sharedItems/>
    </cacheField>
    <cacheField name="Collaboration" numFmtId="0">
      <sharedItems/>
    </cacheField>
    <cacheField name="Problem Solving Skill" numFmtId="0">
      <sharedItems/>
    </cacheField>
    <cacheField name="Job Competence" numFmtId="0">
      <sharedItems/>
    </cacheField>
    <cacheField name="Work Quality" numFmtId="0">
      <sharedItems/>
    </cacheField>
    <cacheField name="Innovation and Creativity" numFmtId="0">
      <sharedItems/>
    </cacheField>
    <cacheField name="Adaptability" numFmtId="0">
      <sharedItems/>
    </cacheField>
    <cacheField name="Professional Knowledge" numFmtId="0">
      <sharedItems/>
    </cacheField>
    <cacheField name="Performance Score" numFmtId="0">
      <sharedItems containsSemiMixedTypes="0" containsString="0" containsNumber="1" containsInteger="1" minValue="18" maxValue="100"/>
    </cacheField>
    <cacheField name="Rating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0001"/>
    <x v="0"/>
    <x v="0"/>
    <s v="✔"/>
    <s v="✔"/>
    <s v="✔"/>
    <s v="✖"/>
    <s v="✖"/>
    <s v="✖"/>
    <s v="✖"/>
    <s v="✖"/>
    <s v="✔"/>
    <s v="✔"/>
    <n v="53"/>
    <x v="0"/>
  </r>
  <r>
    <n v="10002"/>
    <x v="1"/>
    <x v="0"/>
    <s v="✔"/>
    <s v="✖"/>
    <s v="✔"/>
    <s v="✔"/>
    <s v="✖"/>
    <s v="✖"/>
    <s v="✔"/>
    <s v="✖"/>
    <s v="✖"/>
    <s v="✔"/>
    <n v="34"/>
    <x v="1"/>
  </r>
  <r>
    <n v="10003"/>
    <x v="2"/>
    <x v="0"/>
    <s v="✖"/>
    <s v="✔"/>
    <s v="✖"/>
    <s v="✔"/>
    <s v="✖"/>
    <s v="✔"/>
    <s v="✖"/>
    <s v="✖"/>
    <s v="✖"/>
    <s v="✖"/>
    <n v="44"/>
    <x v="1"/>
  </r>
  <r>
    <n v="10004"/>
    <x v="3"/>
    <x v="0"/>
    <s v="✖"/>
    <s v="✖"/>
    <s v="✔"/>
    <s v="✖"/>
    <s v="✖"/>
    <s v="✖"/>
    <s v="✖"/>
    <s v="✔"/>
    <s v="✖"/>
    <s v="✔"/>
    <n v="18"/>
    <x v="2"/>
  </r>
  <r>
    <n v="10005"/>
    <x v="4"/>
    <x v="0"/>
    <s v="✔"/>
    <s v="✔"/>
    <s v="✔"/>
    <s v="✖"/>
    <s v="✔"/>
    <s v="✖"/>
    <s v="✔"/>
    <s v="✖"/>
    <s v="✔"/>
    <s v="✖"/>
    <n v="65"/>
    <x v="0"/>
  </r>
  <r>
    <n v="10006"/>
    <x v="5"/>
    <x v="0"/>
    <s v="✖"/>
    <s v="✖"/>
    <s v="✖"/>
    <s v="✖"/>
    <s v="✔"/>
    <s v="✔"/>
    <s v="✖"/>
    <s v="✔"/>
    <s v="✖"/>
    <s v="✔"/>
    <n v="42"/>
    <x v="1"/>
  </r>
  <r>
    <n v="10007"/>
    <x v="6"/>
    <x v="1"/>
    <s v="✖"/>
    <s v="✔"/>
    <s v="✔"/>
    <s v="✔"/>
    <s v="✖"/>
    <s v="✔"/>
    <s v="✔"/>
    <s v="✖"/>
    <s v="✔"/>
    <s v="✖"/>
    <n v="63"/>
    <x v="0"/>
  </r>
  <r>
    <n v="10008"/>
    <x v="7"/>
    <x v="1"/>
    <s v="✔"/>
    <s v="✖"/>
    <s v="✔"/>
    <s v="✖"/>
    <s v="✖"/>
    <s v="✖"/>
    <s v="✔"/>
    <s v="✔"/>
    <s v="✖"/>
    <s v="✔"/>
    <n v="36"/>
    <x v="1"/>
  </r>
  <r>
    <n v="10009"/>
    <x v="8"/>
    <x v="1"/>
    <s v="✔"/>
    <s v="✔"/>
    <s v="✖"/>
    <s v="✔"/>
    <s v="✖"/>
    <s v="✖"/>
    <s v="✔"/>
    <s v="✔"/>
    <s v="✔"/>
    <s v="✖"/>
    <n v="62"/>
    <x v="0"/>
  </r>
  <r>
    <n v="10010"/>
    <x v="9"/>
    <x v="1"/>
    <s v="✖"/>
    <s v="✔"/>
    <s v="✔"/>
    <s v="✖"/>
    <s v="✔"/>
    <s v="✖"/>
    <s v="✖"/>
    <s v="✔"/>
    <s v="✔"/>
    <s v="✔"/>
    <n v="62"/>
    <x v="0"/>
  </r>
  <r>
    <n v="10011"/>
    <x v="10"/>
    <x v="1"/>
    <s v="✔"/>
    <s v="✖"/>
    <s v="✔"/>
    <s v="✔"/>
    <s v="✖"/>
    <s v="✔"/>
    <s v="✔"/>
    <s v="✖"/>
    <s v="✖"/>
    <s v="✖"/>
    <n v="41"/>
    <x v="1"/>
  </r>
  <r>
    <n v="10012"/>
    <x v="11"/>
    <x v="1"/>
    <s v="✖"/>
    <s v="✔"/>
    <s v="✖"/>
    <s v="✔"/>
    <s v="✔"/>
    <s v="✖"/>
    <s v="✖"/>
    <s v="✖"/>
    <s v="✔"/>
    <s v="✖"/>
    <n v="49"/>
    <x v="1"/>
  </r>
  <r>
    <n v="10013"/>
    <x v="12"/>
    <x v="1"/>
    <s v="✔"/>
    <s v="✔"/>
    <s v="✔"/>
    <s v="✖"/>
    <s v="✔"/>
    <s v="✔"/>
    <s v="✔"/>
    <s v="✖"/>
    <s v="✔"/>
    <s v="✖"/>
    <n v="80"/>
    <x v="3"/>
  </r>
  <r>
    <n v="10014"/>
    <x v="13"/>
    <x v="2"/>
    <s v="✖"/>
    <s v="✔"/>
    <s v="✖"/>
    <s v="✔"/>
    <s v="✖"/>
    <s v="✖"/>
    <s v="✖"/>
    <s v="✔"/>
    <s v="✔"/>
    <s v="✔"/>
    <n v="52"/>
    <x v="0"/>
  </r>
  <r>
    <n v="10015"/>
    <x v="14"/>
    <x v="2"/>
    <s v="✖"/>
    <s v="✔"/>
    <s v="✔"/>
    <s v="✔"/>
    <s v="✖"/>
    <s v="✔"/>
    <s v="✖"/>
    <s v="✔"/>
    <s v="✔"/>
    <s v="✖"/>
    <n v="62"/>
    <x v="0"/>
  </r>
  <r>
    <n v="10016"/>
    <x v="15"/>
    <x v="2"/>
    <s v="✖"/>
    <s v="✖"/>
    <s v="✖"/>
    <s v="✔"/>
    <s v="✔"/>
    <s v="✔"/>
    <s v="✖"/>
    <s v="✔"/>
    <s v="✖"/>
    <s v="✖"/>
    <n v="39"/>
    <x v="1"/>
  </r>
  <r>
    <n v="10017"/>
    <x v="16"/>
    <x v="2"/>
    <s v="✔"/>
    <s v="✖"/>
    <s v="✔"/>
    <s v="✖"/>
    <s v="✖"/>
    <s v="✖"/>
    <s v="✔"/>
    <s v="✔"/>
    <s v="✔"/>
    <s v="✔"/>
    <n v="44"/>
    <x v="1"/>
  </r>
  <r>
    <n v="10018"/>
    <x v="17"/>
    <x v="3"/>
    <s v="✔"/>
    <s v="✔"/>
    <s v="✔"/>
    <s v="✔"/>
    <s v="✔"/>
    <s v="✔"/>
    <s v="✔"/>
    <s v="✔"/>
    <s v="✔"/>
    <s v="✔"/>
    <n v="100"/>
    <x v="4"/>
  </r>
  <r>
    <n v="10019"/>
    <x v="18"/>
    <x v="3"/>
    <s v="✖"/>
    <s v="✔"/>
    <s v="✖"/>
    <s v="✖"/>
    <s v="✖"/>
    <s v="✔"/>
    <s v="✖"/>
    <s v="✔"/>
    <s v="✖"/>
    <s v="✖"/>
    <n v="46"/>
    <x v="1"/>
  </r>
  <r>
    <n v="10020"/>
    <x v="19"/>
    <x v="3"/>
    <s v="✔"/>
    <s v="✔"/>
    <s v="✖"/>
    <s v="✔"/>
    <s v="✔"/>
    <s v="✔"/>
    <s v="✔"/>
    <s v="✖"/>
    <s v="✔"/>
    <s v="✔"/>
    <n v="90"/>
    <x v="4"/>
  </r>
  <r>
    <n v="10021"/>
    <x v="20"/>
    <x v="3"/>
    <s v="✔"/>
    <s v="✖"/>
    <s v="✔"/>
    <s v="✖"/>
    <s v="✖"/>
    <s v="✖"/>
    <s v="✔"/>
    <s v="✔"/>
    <s v="✖"/>
    <s v="✔"/>
    <n v="36"/>
    <x v="1"/>
  </r>
  <r>
    <n v="10022"/>
    <x v="21"/>
    <x v="3"/>
    <s v="✔"/>
    <s v="✔"/>
    <s v="✔"/>
    <s v="✔"/>
    <s v="✔"/>
    <s v="✖"/>
    <s v="✖"/>
    <s v="✔"/>
    <s v="✔"/>
    <s v="✖"/>
    <n v="6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E25E13-BCA9-49CC-889E-222891018E5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D3:E8" firstHeaderRow="1" firstDataRow="1" firstDataCol="1"/>
  <pivotFields count="15">
    <pivotField showAll="0"/>
    <pivotField showAll="0"/>
    <pivotField axis="axisRow" showAll="0">
      <items count="9">
        <item m="1" x="4"/>
        <item m="1" x="5"/>
        <item m="1" x="7"/>
        <item m="1" x="6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5"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Rating" fld="14" subtotal="average" baseField="2" baseItem="0" numFmtId="164"/>
  </dataFields>
  <chartFormats count="14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3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3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5933A-6785-44E4-9DFA-7336773FEB4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8" firstHeaderRow="1" firstDataRow="1" firstDataCol="1"/>
  <pivotFields count="15">
    <pivotField showAll="0"/>
    <pivotField showAll="0"/>
    <pivotField axis="axisRow" showAll="0">
      <items count="9">
        <item m="1" x="4"/>
        <item m="1" x="5"/>
        <item m="1" x="7"/>
        <item m="1" x="6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Performance Score" fld="13" subtotal="average" baseField="2" baseItem="0" numFmtId="1"/>
  </dataFields>
  <chartFormats count="14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1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1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1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1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5C269A-70B4-4FD5-911A-ED4BB7916FF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13:B24" firstHeaderRow="1" firstDataRow="1" firstDataCol="1"/>
  <pivotFields count="15">
    <pivotField showAll="0"/>
    <pivotField axis="axisRow" showAll="0" measureFilter="1" sortType="descending">
      <items count="41">
        <item x="7"/>
        <item m="1" x="34"/>
        <item x="13"/>
        <item x="10"/>
        <item m="1" x="35"/>
        <item m="1" x="23"/>
        <item m="1" x="31"/>
        <item m="1" x="26"/>
        <item m="1" x="27"/>
        <item m="1" x="28"/>
        <item x="5"/>
        <item m="1" x="25"/>
        <item m="1" x="22"/>
        <item m="1" x="38"/>
        <item m="1" x="29"/>
        <item m="1" x="36"/>
        <item m="1" x="37"/>
        <item m="1" x="30"/>
        <item m="1" x="39"/>
        <item m="1" x="24"/>
        <item m="1" x="32"/>
        <item x="3"/>
        <item m="1" x="33"/>
        <item x="0"/>
        <item x="1"/>
        <item x="2"/>
        <item x="15"/>
        <item x="16"/>
        <item x="17"/>
        <item x="18"/>
        <item x="19"/>
        <item x="20"/>
        <item x="21"/>
        <item x="4"/>
        <item x="6"/>
        <item x="8"/>
        <item x="9"/>
        <item x="12"/>
        <item x="11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1">
    <i>
      <x v="28"/>
    </i>
    <i>
      <x v="30"/>
    </i>
    <i>
      <x v="37"/>
    </i>
    <i>
      <x v="32"/>
    </i>
    <i>
      <x v="33"/>
    </i>
    <i>
      <x v="34"/>
    </i>
    <i>
      <x v="39"/>
    </i>
    <i>
      <x v="35"/>
    </i>
    <i>
      <x v="36"/>
    </i>
    <i>
      <x v="23"/>
    </i>
    <i t="grand">
      <x/>
    </i>
  </rowItems>
  <colItems count="1">
    <i/>
  </colItems>
  <dataFields count="1">
    <dataField name="Average of Performance Score" fld="13" subtotal="average" baseField="1" baseItem="0" numFmtId="1"/>
  </dataFields>
  <chartFormats count="4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1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0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10" format="3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0" format="32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0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3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3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3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13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13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13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13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13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13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13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0FD3EA-D955-432D-AEAB-3B517543022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G3:H9" firstHeaderRow="1" firstDataRow="1" firstDataCol="1"/>
  <pivotFields count="1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0"/>
        <item x="3"/>
        <item x="4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 Name" fld="1" subtotal="count" baseField="0" baseItem="0"/>
  </dataFields>
  <chartFormats count="1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3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3" format="1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3" format="18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B382E-F2F4-456C-9555-F7CC24F87CBE}" name="Table1" displayName="Table1" ref="A2:O24" totalsRowShown="0" headerRowDxfId="21" dataDxfId="19" headerRowBorderDxfId="20" tableBorderDxfId="18" totalsRowBorderDxfId="17">
  <autoFilter ref="A2:O24" xr:uid="{55DB382E-F2F4-456C-9555-F7CC24F87C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C1EFACB-F6C2-4CED-AFA5-406D68770480}" name="Emp ID" dataDxfId="16"/>
    <tableColumn id="2" xr3:uid="{440C3CA1-D8DD-462D-A73C-0DB91C8C65CB}" name="Emp Name" dataDxfId="15"/>
    <tableColumn id="3" xr3:uid="{365A950F-32A8-4668-955E-A5A99A82A3EE}" name="Supervisor Name" dataDxfId="14"/>
    <tableColumn id="4" xr3:uid="{21A6B23F-4FF8-4333-A324-014DA0A084A3}" name="Accountability" dataDxfId="13"/>
    <tableColumn id="5" xr3:uid="{194CFC68-AE82-4AFB-95CA-C15D45A24911}" name="Integrity" dataDxfId="12"/>
    <tableColumn id="6" xr3:uid="{1AF9E131-A119-4977-B9DA-B9AA28B5BA80}" name="Communication Skills" dataDxfId="11"/>
    <tableColumn id="7" xr3:uid="{B49AC2AD-6C11-4288-9DEB-BE1F4ECD5E9C}" name="Collaboration" dataDxfId="10"/>
    <tableColumn id="8" xr3:uid="{F63CC906-5450-4E2B-9CDF-37A97E6D859D}" name="Problem Solving Skill" dataDxfId="9"/>
    <tableColumn id="9" xr3:uid="{CEF6B09D-FBB7-4E2D-B30A-34A39EC20AEF}" name="Job Competence" dataDxfId="8"/>
    <tableColumn id="10" xr3:uid="{FB9649AF-159A-4C6A-8B56-2E9E16FC2275}" name="Work Quality" dataDxfId="7"/>
    <tableColumn id="11" xr3:uid="{981B09F2-75F6-4306-8552-6E9722DC826C}" name="Innovation and Creativity" dataDxfId="6"/>
    <tableColumn id="12" xr3:uid="{D8B69196-DC88-434B-924F-BAB45B385183}" name="Adaptability" dataDxfId="5"/>
    <tableColumn id="13" xr3:uid="{9B13A7AB-54F3-4EBB-85C9-05396BF8149A}" name="Professional Knowledge" dataDxfId="4"/>
    <tableColumn id="14" xr3:uid="{64EC7818-B62F-4DA1-9309-968670D87134}" name="Performance Score" dataDxfId="3">
      <calculatedColumnFormula array="1">SUM(IF(Table1[[#This Row],[Accountability]:[Professional Knowledge]]=Grid!$E$12,TRANSPOSE(Grid!$C$4:$C$13)))</calculatedColumnFormula>
    </tableColumn>
    <tableColumn id="15" xr3:uid="{AEF50A85-EDB9-42F3-BB83-241645161563}" name="Rating" dataDxfId="2">
      <calculatedColumnFormula>VLOOKUP(Table1[[#This Row],[Performance Score]],Rating,2,1)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19A5-F85B-44BC-8655-2983BD21ADF4}">
  <sheetPr>
    <tabColor rgb="FFFB3B3B"/>
  </sheetPr>
  <dimension ref="A1:XFD34"/>
  <sheetViews>
    <sheetView showGridLines="0" tabSelected="1" zoomScaleNormal="100" workbookViewId="0">
      <selection activeCell="Q41" sqref="Q41"/>
    </sheetView>
  </sheetViews>
  <sheetFormatPr defaultColWidth="0" defaultRowHeight="14.4" x14ac:dyDescent="0.3"/>
  <cols>
    <col min="1" max="17" width="8.88671875" customWidth="1"/>
    <col min="20" max="16370" width="8.88671875" hidden="1"/>
    <col min="16371" max="16371" width="18.6640625" hidden="1" customWidth="1"/>
    <col min="16372" max="16372" width="25.109375" hidden="1" customWidth="1"/>
    <col min="16373" max="16373" width="11.109375" hidden="1" customWidth="1"/>
    <col min="16374" max="16374" width="14.44140625" hidden="1" customWidth="1"/>
    <col min="16375" max="16375" width="11.5546875" hidden="1" customWidth="1"/>
    <col min="16376" max="16376" width="7.5546875" hidden="1" customWidth="1"/>
    <col min="16377" max="16377" width="8.5546875" hidden="1" customWidth="1"/>
    <col min="16378" max="16379" width="7.5546875" hidden="1" customWidth="1"/>
    <col min="16380" max="16380" width="6.88671875" hidden="1" customWidth="1"/>
    <col min="16381" max="16381" width="5.88671875" hidden="1" customWidth="1"/>
    <col min="16382" max="16382" width="6.109375" hidden="1" customWidth="1"/>
    <col min="16383" max="16383" width="7.21875" hidden="1" customWidth="1"/>
    <col min="16384" max="16384" width="7.109375" customWidth="1"/>
  </cols>
  <sheetData>
    <row r="1" spans="1:17" ht="31.8" customHeight="1" x14ac:dyDescent="0.3">
      <c r="A1" s="28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3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3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3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3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x14ac:dyDescent="0.3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3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x14ac:dyDescent="0.3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x14ac:dyDescent="0.3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 x14ac:dyDescent="0.3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</row>
    <row r="16" spans="1:17" x14ac:dyDescent="0.3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3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</row>
    <row r="18" spans="1:17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</row>
    <row r="19" spans="1:17" x14ac:dyDescent="0.3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</row>
    <row r="20" spans="1:17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  <row r="21" spans="1:17" x14ac:dyDescent="0.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3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spans="1:17" x14ac:dyDescent="0.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  <row r="27" spans="1:17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3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3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3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3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3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</sheetData>
  <mergeCells count="1">
    <mergeCell ref="A1:Q1"/>
  </mergeCells>
  <conditionalFormatting sqref="A1:Q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A368-4107-451C-A2E6-E85BFEEA202A}">
  <sheetPr>
    <tabColor theme="5" tint="0.39997558519241921"/>
  </sheetPr>
  <dimension ref="A1:O24"/>
  <sheetViews>
    <sheetView zoomScale="120" zoomScaleNormal="120" workbookViewId="0">
      <selection activeCell="P9" sqref="P9"/>
    </sheetView>
  </sheetViews>
  <sheetFormatPr defaultRowHeight="14.4" x14ac:dyDescent="0.3"/>
  <cols>
    <col min="1" max="1" width="7.33203125" customWidth="1"/>
    <col min="2" max="2" width="14.5546875" bestFit="1" customWidth="1"/>
    <col min="3" max="3" width="12.109375" customWidth="1"/>
    <col min="4" max="4" width="10.77734375" customWidth="1"/>
    <col min="5" max="5" width="8.109375" customWidth="1"/>
    <col min="6" max="6" width="15.77734375" customWidth="1"/>
    <col min="7" max="7" width="12" bestFit="1" customWidth="1"/>
    <col min="8" max="8" width="12.5546875" customWidth="1"/>
    <col min="9" max="9" width="9.77734375" customWidth="1"/>
    <col min="10" max="10" width="8.21875" customWidth="1"/>
    <col min="11" max="11" width="15.33203125" customWidth="1"/>
    <col min="12" max="12" width="9.77734375" customWidth="1"/>
    <col min="13" max="13" width="12.33203125" customWidth="1"/>
    <col min="14" max="14" width="9.6640625" customWidth="1"/>
  </cols>
  <sheetData>
    <row r="1" spans="1:15" ht="27.6" customHeight="1" thickBot="1" x14ac:dyDescent="0.35">
      <c r="A1" s="29" t="s">
        <v>32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25.8" customHeight="1" thickBot="1" x14ac:dyDescent="0.35">
      <c r="A2" s="18" t="s">
        <v>0</v>
      </c>
      <c r="B2" s="19" t="s">
        <v>1</v>
      </c>
      <c r="C2" s="19" t="s">
        <v>2</v>
      </c>
      <c r="D2" s="20" t="s">
        <v>11</v>
      </c>
      <c r="E2" s="20" t="s">
        <v>17</v>
      </c>
      <c r="F2" s="20" t="s">
        <v>12</v>
      </c>
      <c r="G2" s="20" t="s">
        <v>13</v>
      </c>
      <c r="H2" s="20" t="s">
        <v>14</v>
      </c>
      <c r="I2" s="20" t="s">
        <v>15</v>
      </c>
      <c r="J2" s="20" t="s">
        <v>16</v>
      </c>
      <c r="K2" s="20" t="s">
        <v>18</v>
      </c>
      <c r="L2" s="20" t="s">
        <v>19</v>
      </c>
      <c r="M2" s="20" t="s">
        <v>20</v>
      </c>
      <c r="N2" s="20" t="s">
        <v>23</v>
      </c>
      <c r="O2" s="21" t="s">
        <v>22</v>
      </c>
    </row>
    <row r="3" spans="1:15" ht="15" thickBot="1" x14ac:dyDescent="0.35">
      <c r="A3" s="12">
        <v>10001</v>
      </c>
      <c r="B3" s="10" t="s">
        <v>37</v>
      </c>
      <c r="C3" s="10" t="s">
        <v>33</v>
      </c>
      <c r="D3" s="9" t="s">
        <v>25</v>
      </c>
      <c r="E3" s="9" t="s">
        <v>25</v>
      </c>
      <c r="F3" s="9" t="s">
        <v>25</v>
      </c>
      <c r="G3" s="9" t="s">
        <v>26</v>
      </c>
      <c r="H3" s="9" t="s">
        <v>26</v>
      </c>
      <c r="I3" s="9" t="s">
        <v>26</v>
      </c>
      <c r="J3" s="9" t="s">
        <v>26</v>
      </c>
      <c r="K3" s="9" t="s">
        <v>26</v>
      </c>
      <c r="L3" s="9" t="s">
        <v>25</v>
      </c>
      <c r="M3" s="9" t="s">
        <v>25</v>
      </c>
      <c r="N3" s="11" cm="1">
        <f t="array" ref="N3">SUM(IF(Table1[[#This Row],[Accountability]:[Professional Knowledge]]=Grid!$E$12,TRANSPOSE(Grid!$C$4:$C$13)))</f>
        <v>53</v>
      </c>
      <c r="O3" s="13">
        <f>VLOOKUP(Table1[[#This Row],[Performance Score]],Rating,2,1)</f>
        <v>3</v>
      </c>
    </row>
    <row r="4" spans="1:15" ht="15" thickBot="1" x14ac:dyDescent="0.35">
      <c r="A4" s="12">
        <v>10002</v>
      </c>
      <c r="B4" s="10" t="s">
        <v>38</v>
      </c>
      <c r="C4" s="10" t="s">
        <v>33</v>
      </c>
      <c r="D4" s="9" t="s">
        <v>25</v>
      </c>
      <c r="E4" s="9" t="s">
        <v>26</v>
      </c>
      <c r="F4" s="9" t="s">
        <v>25</v>
      </c>
      <c r="G4" s="9" t="s">
        <v>25</v>
      </c>
      <c r="H4" s="9" t="s">
        <v>26</v>
      </c>
      <c r="I4" s="9" t="s">
        <v>26</v>
      </c>
      <c r="J4" s="9" t="s">
        <v>25</v>
      </c>
      <c r="K4" s="9" t="s">
        <v>26</v>
      </c>
      <c r="L4" s="9" t="s">
        <v>26</v>
      </c>
      <c r="M4" s="9" t="s">
        <v>25</v>
      </c>
      <c r="N4" s="11" cm="1">
        <f t="array" ref="N4">SUM(IF(Table1[[#This Row],[Accountability]:[Professional Knowledge]]=Grid!$E$12,TRANSPOSE(Grid!$C$4:$C$13)))</f>
        <v>34</v>
      </c>
      <c r="O4" s="13">
        <f>VLOOKUP(Table1[[#This Row],[Performance Score]],Rating,2,1)</f>
        <v>2</v>
      </c>
    </row>
    <row r="5" spans="1:15" ht="15" thickBot="1" x14ac:dyDescent="0.35">
      <c r="A5" s="12">
        <v>10003</v>
      </c>
      <c r="B5" s="10" t="s">
        <v>39</v>
      </c>
      <c r="C5" s="10" t="s">
        <v>33</v>
      </c>
      <c r="D5" s="9" t="s">
        <v>26</v>
      </c>
      <c r="E5" s="9" t="s">
        <v>25</v>
      </c>
      <c r="F5" s="9" t="s">
        <v>26</v>
      </c>
      <c r="G5" s="9" t="s">
        <v>25</v>
      </c>
      <c r="H5" s="9" t="s">
        <v>26</v>
      </c>
      <c r="I5" s="9" t="s">
        <v>25</v>
      </c>
      <c r="J5" s="9" t="s">
        <v>26</v>
      </c>
      <c r="K5" s="9" t="s">
        <v>26</v>
      </c>
      <c r="L5" s="9" t="s">
        <v>26</v>
      </c>
      <c r="M5" s="9" t="s">
        <v>26</v>
      </c>
      <c r="N5" s="11" cm="1">
        <f t="array" ref="N5">SUM(IF(Table1[[#This Row],[Accountability]:[Professional Knowledge]]=Grid!$E$12,TRANSPOSE(Grid!$C$4:$C$13)))</f>
        <v>44</v>
      </c>
      <c r="O5" s="13">
        <f>VLOOKUP(Table1[[#This Row],[Performance Score]],Rating,2,1)</f>
        <v>2</v>
      </c>
    </row>
    <row r="6" spans="1:15" ht="15" thickBot="1" x14ac:dyDescent="0.35">
      <c r="A6" s="12">
        <v>10004</v>
      </c>
      <c r="B6" s="10" t="s">
        <v>3</v>
      </c>
      <c r="C6" s="10" t="s">
        <v>33</v>
      </c>
      <c r="D6" s="9" t="s">
        <v>26</v>
      </c>
      <c r="E6" s="9" t="s">
        <v>26</v>
      </c>
      <c r="F6" s="9" t="s">
        <v>25</v>
      </c>
      <c r="G6" s="9" t="s">
        <v>26</v>
      </c>
      <c r="H6" s="9" t="s">
        <v>26</v>
      </c>
      <c r="I6" s="9" t="s">
        <v>26</v>
      </c>
      <c r="J6" s="9" t="s">
        <v>26</v>
      </c>
      <c r="K6" s="22" t="s">
        <v>25</v>
      </c>
      <c r="L6" s="9" t="s">
        <v>26</v>
      </c>
      <c r="M6" s="9" t="s">
        <v>25</v>
      </c>
      <c r="N6" s="11" cm="1">
        <f t="array" ref="N6">SUM(IF(Table1[[#This Row],[Accountability]:[Professional Knowledge]]=Grid!$E$12,TRANSPOSE(Grid!$C$4:$C$13)))</f>
        <v>18</v>
      </c>
      <c r="O6" s="13">
        <f>VLOOKUP(Table1[[#This Row],[Performance Score]],Rating,2,1)</f>
        <v>1</v>
      </c>
    </row>
    <row r="7" spans="1:15" ht="15" thickBot="1" x14ac:dyDescent="0.35">
      <c r="A7" s="12">
        <v>10005</v>
      </c>
      <c r="B7" s="10" t="s">
        <v>50</v>
      </c>
      <c r="C7" s="10" t="s">
        <v>33</v>
      </c>
      <c r="D7" s="9" t="s">
        <v>25</v>
      </c>
      <c r="E7" s="9" t="s">
        <v>25</v>
      </c>
      <c r="F7" s="9" t="s">
        <v>25</v>
      </c>
      <c r="G7" s="9" t="s">
        <v>26</v>
      </c>
      <c r="H7" s="9" t="s">
        <v>25</v>
      </c>
      <c r="I7" s="9" t="s">
        <v>26</v>
      </c>
      <c r="J7" s="9" t="s">
        <v>25</v>
      </c>
      <c r="K7" s="9" t="s">
        <v>26</v>
      </c>
      <c r="L7" s="9" t="s">
        <v>25</v>
      </c>
      <c r="M7" s="9" t="s">
        <v>26</v>
      </c>
      <c r="N7" s="11" cm="1">
        <f t="array" ref="N7">SUM(IF(Table1[[#This Row],[Accountability]:[Professional Knowledge]]=Grid!$E$12,TRANSPOSE(Grid!$C$4:$C$13)))</f>
        <v>65</v>
      </c>
      <c r="O7" s="13">
        <f>VLOOKUP(Table1[[#This Row],[Performance Score]],Rating,2,1)</f>
        <v>3</v>
      </c>
    </row>
    <row r="8" spans="1:15" ht="15" thickBot="1" x14ac:dyDescent="0.35">
      <c r="A8" s="12">
        <v>10006</v>
      </c>
      <c r="B8" s="10" t="s">
        <v>4</v>
      </c>
      <c r="C8" s="10" t="s">
        <v>33</v>
      </c>
      <c r="D8" s="9" t="s">
        <v>26</v>
      </c>
      <c r="E8" s="9" t="s">
        <v>26</v>
      </c>
      <c r="F8" s="9" t="s">
        <v>26</v>
      </c>
      <c r="G8" s="9" t="s">
        <v>26</v>
      </c>
      <c r="H8" s="9" t="s">
        <v>25</v>
      </c>
      <c r="I8" s="9" t="s">
        <v>25</v>
      </c>
      <c r="J8" s="9" t="s">
        <v>26</v>
      </c>
      <c r="K8" s="9" t="s">
        <v>25</v>
      </c>
      <c r="L8" s="9" t="s">
        <v>26</v>
      </c>
      <c r="M8" s="9" t="s">
        <v>25</v>
      </c>
      <c r="N8" s="11" cm="1">
        <f t="array" ref="N8">SUM(IF(Table1[[#This Row],[Accountability]:[Professional Knowledge]]=Grid!$E$12,TRANSPOSE(Grid!$C$4:$C$13)))</f>
        <v>42</v>
      </c>
      <c r="O8" s="13">
        <f>VLOOKUP(Table1[[#This Row],[Performance Score]],Rating,2,1)</f>
        <v>2</v>
      </c>
    </row>
    <row r="9" spans="1:15" ht="15" thickBot="1" x14ac:dyDescent="0.35">
      <c r="A9" s="12">
        <v>10007</v>
      </c>
      <c r="B9" s="10" t="s">
        <v>48</v>
      </c>
      <c r="C9" s="10" t="s">
        <v>34</v>
      </c>
      <c r="D9" s="9" t="s">
        <v>26</v>
      </c>
      <c r="E9" s="9" t="s">
        <v>25</v>
      </c>
      <c r="F9" s="9" t="s">
        <v>25</v>
      </c>
      <c r="G9" s="9" t="s">
        <v>25</v>
      </c>
      <c r="H9" s="9" t="s">
        <v>26</v>
      </c>
      <c r="I9" s="9" t="s">
        <v>25</v>
      </c>
      <c r="J9" s="9" t="s">
        <v>25</v>
      </c>
      <c r="K9" s="9" t="s">
        <v>26</v>
      </c>
      <c r="L9" s="9" t="s">
        <v>25</v>
      </c>
      <c r="M9" s="9" t="s">
        <v>26</v>
      </c>
      <c r="N9" s="11" cm="1">
        <f t="array" ref="N9">SUM(IF(Table1[[#This Row],[Accountability]:[Professional Knowledge]]=Grid!$E$12,TRANSPOSE(Grid!$C$4:$C$13)))</f>
        <v>63</v>
      </c>
      <c r="O9" s="13">
        <f>VLOOKUP(Table1[[#This Row],[Performance Score]],Rating,2,1)</f>
        <v>3</v>
      </c>
    </row>
    <row r="10" spans="1:15" ht="15" thickBot="1" x14ac:dyDescent="0.35">
      <c r="A10" s="12">
        <v>10008</v>
      </c>
      <c r="B10" s="10" t="s">
        <v>5</v>
      </c>
      <c r="C10" s="10" t="s">
        <v>34</v>
      </c>
      <c r="D10" s="9" t="s">
        <v>25</v>
      </c>
      <c r="E10" s="9" t="s">
        <v>26</v>
      </c>
      <c r="F10" s="9" t="s">
        <v>25</v>
      </c>
      <c r="G10" s="9" t="s">
        <v>26</v>
      </c>
      <c r="H10" s="9" t="s">
        <v>26</v>
      </c>
      <c r="I10" s="9" t="s">
        <v>26</v>
      </c>
      <c r="J10" s="9" t="s">
        <v>25</v>
      </c>
      <c r="K10" s="9" t="s">
        <v>25</v>
      </c>
      <c r="L10" s="9" t="s">
        <v>26</v>
      </c>
      <c r="M10" s="9" t="s">
        <v>25</v>
      </c>
      <c r="N10" s="11" cm="1">
        <f t="array" ref="N10">SUM(IF(Table1[[#This Row],[Accountability]:[Professional Knowledge]]=Grid!$E$12,TRANSPOSE(Grid!$C$4:$C$13)))</f>
        <v>36</v>
      </c>
      <c r="O10" s="13">
        <f>VLOOKUP(Table1[[#This Row],[Performance Score]],Rating,2,1)</f>
        <v>2</v>
      </c>
    </row>
    <row r="11" spans="1:15" ht="15" thickBot="1" x14ac:dyDescent="0.35">
      <c r="A11" s="12">
        <v>10009</v>
      </c>
      <c r="B11" s="10" t="s">
        <v>49</v>
      </c>
      <c r="C11" s="10" t="s">
        <v>34</v>
      </c>
      <c r="D11" s="9" t="s">
        <v>25</v>
      </c>
      <c r="E11" s="9" t="s">
        <v>25</v>
      </c>
      <c r="F11" s="9" t="s">
        <v>26</v>
      </c>
      <c r="G11" s="9" t="s">
        <v>25</v>
      </c>
      <c r="H11" s="9" t="s">
        <v>26</v>
      </c>
      <c r="I11" s="9" t="s">
        <v>26</v>
      </c>
      <c r="J11" s="9" t="s">
        <v>25</v>
      </c>
      <c r="K11" s="9" t="s">
        <v>25</v>
      </c>
      <c r="L11" s="9" t="s">
        <v>25</v>
      </c>
      <c r="M11" s="9" t="s">
        <v>26</v>
      </c>
      <c r="N11" s="11" cm="1">
        <f t="array" ref="N11">SUM(IF(Table1[[#This Row],[Accountability]:[Professional Knowledge]]=Grid!$E$12,TRANSPOSE(Grid!$C$4:$C$13)))</f>
        <v>62</v>
      </c>
      <c r="O11" s="13">
        <f>VLOOKUP(Table1[[#This Row],[Performance Score]],Rating,2,1)</f>
        <v>3</v>
      </c>
    </row>
    <row r="12" spans="1:15" ht="15" thickBot="1" x14ac:dyDescent="0.35">
      <c r="A12" s="12">
        <v>10010</v>
      </c>
      <c r="B12" s="10" t="s">
        <v>47</v>
      </c>
      <c r="C12" s="10" t="s">
        <v>34</v>
      </c>
      <c r="D12" s="9" t="s">
        <v>26</v>
      </c>
      <c r="E12" s="9" t="s">
        <v>25</v>
      </c>
      <c r="F12" s="9" t="s">
        <v>25</v>
      </c>
      <c r="G12" s="9" t="s">
        <v>26</v>
      </c>
      <c r="H12" s="9" t="s">
        <v>25</v>
      </c>
      <c r="I12" s="9" t="s">
        <v>26</v>
      </c>
      <c r="J12" s="9" t="s">
        <v>26</v>
      </c>
      <c r="K12" s="9" t="s">
        <v>25</v>
      </c>
      <c r="L12" s="9" t="s">
        <v>25</v>
      </c>
      <c r="M12" s="9" t="s">
        <v>25</v>
      </c>
      <c r="N12" s="11" cm="1">
        <f t="array" ref="N12">SUM(IF(Table1[[#This Row],[Accountability]:[Professional Knowledge]]=Grid!$E$12,TRANSPOSE(Grid!$C$4:$C$13)))</f>
        <v>62</v>
      </c>
      <c r="O12" s="13">
        <f>VLOOKUP(Table1[[#This Row],[Performance Score]],Rating,2,1)</f>
        <v>3</v>
      </c>
    </row>
    <row r="13" spans="1:15" ht="15" thickBot="1" x14ac:dyDescent="0.35">
      <c r="A13" s="12">
        <v>10011</v>
      </c>
      <c r="B13" s="10" t="s">
        <v>6</v>
      </c>
      <c r="C13" s="10" t="s">
        <v>34</v>
      </c>
      <c r="D13" s="9" t="s">
        <v>25</v>
      </c>
      <c r="E13" s="9" t="s">
        <v>26</v>
      </c>
      <c r="F13" s="9" t="s">
        <v>25</v>
      </c>
      <c r="G13" s="9" t="s">
        <v>25</v>
      </c>
      <c r="H13" s="9" t="s">
        <v>26</v>
      </c>
      <c r="I13" s="9" t="s">
        <v>25</v>
      </c>
      <c r="J13" s="9" t="s">
        <v>25</v>
      </c>
      <c r="K13" s="9" t="s">
        <v>26</v>
      </c>
      <c r="L13" s="9" t="s">
        <v>26</v>
      </c>
      <c r="M13" s="9" t="s">
        <v>26</v>
      </c>
      <c r="N13" s="11" cm="1">
        <f t="array" ref="N13">SUM(IF(Table1[[#This Row],[Accountability]:[Professional Knowledge]]=Grid!$E$12,TRANSPOSE(Grid!$C$4:$C$13)))</f>
        <v>41</v>
      </c>
      <c r="O13" s="13">
        <f>VLOOKUP(Table1[[#This Row],[Performance Score]],Rating,2,1)</f>
        <v>2</v>
      </c>
    </row>
    <row r="14" spans="1:15" ht="15" thickBot="1" x14ac:dyDescent="0.35">
      <c r="A14" s="12">
        <v>10012</v>
      </c>
      <c r="B14" s="10" t="s">
        <v>53</v>
      </c>
      <c r="C14" s="10" t="s">
        <v>34</v>
      </c>
      <c r="D14" s="9" t="s">
        <v>26</v>
      </c>
      <c r="E14" s="9" t="s">
        <v>25</v>
      </c>
      <c r="F14" s="9" t="s">
        <v>26</v>
      </c>
      <c r="G14" s="9" t="s">
        <v>25</v>
      </c>
      <c r="H14" s="9" t="s">
        <v>25</v>
      </c>
      <c r="I14" s="9" t="s">
        <v>26</v>
      </c>
      <c r="J14" s="9" t="s">
        <v>26</v>
      </c>
      <c r="K14" s="9" t="s">
        <v>26</v>
      </c>
      <c r="L14" s="9" t="s">
        <v>25</v>
      </c>
      <c r="M14" s="9" t="s">
        <v>26</v>
      </c>
      <c r="N14" s="11" cm="1">
        <f t="array" ref="N14">SUM(IF(Table1[[#This Row],[Accountability]:[Professional Knowledge]]=Grid!$E$12,TRANSPOSE(Grid!$C$4:$C$13)))</f>
        <v>49</v>
      </c>
      <c r="O14" s="13">
        <f>VLOOKUP(Table1[[#This Row],[Performance Score]],Rating,2,1)</f>
        <v>2</v>
      </c>
    </row>
    <row r="15" spans="1:15" ht="15" thickBot="1" x14ac:dyDescent="0.35">
      <c r="A15" s="12">
        <v>10013</v>
      </c>
      <c r="B15" s="10" t="s">
        <v>51</v>
      </c>
      <c r="C15" s="10" t="s">
        <v>34</v>
      </c>
      <c r="D15" s="9" t="s">
        <v>25</v>
      </c>
      <c r="E15" s="9" t="s">
        <v>25</v>
      </c>
      <c r="F15" s="9" t="s">
        <v>25</v>
      </c>
      <c r="G15" s="9" t="s">
        <v>26</v>
      </c>
      <c r="H15" s="9" t="s">
        <v>25</v>
      </c>
      <c r="I15" s="9" t="s">
        <v>25</v>
      </c>
      <c r="J15" s="9" t="s">
        <v>25</v>
      </c>
      <c r="K15" s="9" t="s">
        <v>26</v>
      </c>
      <c r="L15" s="9" t="s">
        <v>25</v>
      </c>
      <c r="M15" s="9" t="s">
        <v>26</v>
      </c>
      <c r="N15" s="11" cm="1">
        <f t="array" ref="N15">SUM(IF(Table1[[#This Row],[Accountability]:[Professional Knowledge]]=Grid!$E$12,TRANSPOSE(Grid!$C$4:$C$13)))</f>
        <v>80</v>
      </c>
      <c r="O15" s="13">
        <f>VLOOKUP(Table1[[#This Row],[Performance Score]],Rating,2,1)</f>
        <v>4</v>
      </c>
    </row>
    <row r="16" spans="1:15" ht="15" thickBot="1" x14ac:dyDescent="0.35">
      <c r="A16" s="12">
        <v>10014</v>
      </c>
      <c r="B16" s="10" t="s">
        <v>7</v>
      </c>
      <c r="C16" s="10" t="s">
        <v>35</v>
      </c>
      <c r="D16" s="9" t="s">
        <v>26</v>
      </c>
      <c r="E16" s="22" t="s">
        <v>25</v>
      </c>
      <c r="F16" s="9" t="s">
        <v>26</v>
      </c>
      <c r="G16" s="9" t="s">
        <v>25</v>
      </c>
      <c r="H16" s="9" t="s">
        <v>26</v>
      </c>
      <c r="I16" s="9" t="s">
        <v>26</v>
      </c>
      <c r="J16" s="9" t="s">
        <v>26</v>
      </c>
      <c r="K16" s="9" t="s">
        <v>25</v>
      </c>
      <c r="L16" s="22" t="s">
        <v>25</v>
      </c>
      <c r="M16" s="9" t="s">
        <v>25</v>
      </c>
      <c r="N16" s="11" cm="1">
        <f t="array" ref="N16">SUM(IF(Table1[[#This Row],[Accountability]:[Professional Knowledge]]=Grid!$E$12,TRANSPOSE(Grid!$C$4:$C$13)))</f>
        <v>52</v>
      </c>
      <c r="O16" s="13">
        <f>VLOOKUP(Table1[[#This Row],[Performance Score]],Rating,2,1)</f>
        <v>3</v>
      </c>
    </row>
    <row r="17" spans="1:15" ht="15" thickBot="1" x14ac:dyDescent="0.35">
      <c r="A17" s="12">
        <v>10015</v>
      </c>
      <c r="B17" s="10" t="s">
        <v>52</v>
      </c>
      <c r="C17" s="10" t="s">
        <v>35</v>
      </c>
      <c r="D17" s="9" t="s">
        <v>26</v>
      </c>
      <c r="E17" s="9" t="s">
        <v>25</v>
      </c>
      <c r="F17" s="9" t="s">
        <v>25</v>
      </c>
      <c r="G17" s="9" t="s">
        <v>25</v>
      </c>
      <c r="H17" s="9" t="s">
        <v>26</v>
      </c>
      <c r="I17" s="9" t="s">
        <v>25</v>
      </c>
      <c r="J17" s="9" t="s">
        <v>26</v>
      </c>
      <c r="K17" s="9" t="s">
        <v>25</v>
      </c>
      <c r="L17" s="9" t="s">
        <v>25</v>
      </c>
      <c r="M17" s="9" t="s">
        <v>26</v>
      </c>
      <c r="N17" s="11" cm="1">
        <f t="array" ref="N17">SUM(IF(Table1[[#This Row],[Accountability]:[Professional Knowledge]]=Grid!$E$12,TRANSPOSE(Grid!$C$4:$C$13)))</f>
        <v>62</v>
      </c>
      <c r="O17" s="13">
        <f>VLOOKUP(Table1[[#This Row],[Performance Score]],Rating,2,1)</f>
        <v>3</v>
      </c>
    </row>
    <row r="18" spans="1:15" ht="15" thickBot="1" x14ac:dyDescent="0.35">
      <c r="A18" s="12">
        <v>10016</v>
      </c>
      <c r="B18" s="10" t="s">
        <v>43</v>
      </c>
      <c r="C18" s="10" t="s">
        <v>35</v>
      </c>
      <c r="D18" s="9" t="s">
        <v>26</v>
      </c>
      <c r="E18" s="9" t="s">
        <v>26</v>
      </c>
      <c r="F18" s="9" t="s">
        <v>26</v>
      </c>
      <c r="G18" s="22" t="s">
        <v>25</v>
      </c>
      <c r="H18" s="9" t="s">
        <v>25</v>
      </c>
      <c r="I18" s="9" t="s">
        <v>25</v>
      </c>
      <c r="J18" s="9" t="s">
        <v>26</v>
      </c>
      <c r="K18" s="9" t="s">
        <v>25</v>
      </c>
      <c r="L18" s="9" t="s">
        <v>26</v>
      </c>
      <c r="M18" s="9" t="s">
        <v>26</v>
      </c>
      <c r="N18" s="11" cm="1">
        <f t="array" ref="N18">SUM(IF(Table1[[#This Row],[Accountability]:[Professional Knowledge]]=Grid!$E$12,TRANSPOSE(Grid!$C$4:$C$13)))</f>
        <v>39</v>
      </c>
      <c r="O18" s="13">
        <f>VLOOKUP(Table1[[#This Row],[Performance Score]],Rating,2,1)</f>
        <v>2</v>
      </c>
    </row>
    <row r="19" spans="1:15" ht="15" thickBot="1" x14ac:dyDescent="0.35">
      <c r="A19" s="12">
        <v>10017</v>
      </c>
      <c r="B19" s="10" t="s">
        <v>40</v>
      </c>
      <c r="C19" s="10" t="s">
        <v>35</v>
      </c>
      <c r="D19" s="9" t="s">
        <v>25</v>
      </c>
      <c r="E19" s="9" t="s">
        <v>26</v>
      </c>
      <c r="F19" s="9" t="s">
        <v>25</v>
      </c>
      <c r="G19" s="9" t="s">
        <v>26</v>
      </c>
      <c r="H19" s="9" t="s">
        <v>26</v>
      </c>
      <c r="I19" s="9" t="s">
        <v>26</v>
      </c>
      <c r="J19" s="9" t="s">
        <v>25</v>
      </c>
      <c r="K19" s="9" t="s">
        <v>25</v>
      </c>
      <c r="L19" s="9" t="s">
        <v>25</v>
      </c>
      <c r="M19" s="9" t="s">
        <v>25</v>
      </c>
      <c r="N19" s="11" cm="1">
        <f t="array" ref="N19">SUM(IF(Table1[[#This Row],[Accountability]:[Professional Knowledge]]=Grid!$E$12,TRANSPOSE(Grid!$C$4:$C$13)))</f>
        <v>44</v>
      </c>
      <c r="O19" s="13">
        <f>VLOOKUP(Table1[[#This Row],[Performance Score]],Rating,2,1)</f>
        <v>2</v>
      </c>
    </row>
    <row r="20" spans="1:15" ht="15" thickBot="1" x14ac:dyDescent="0.35">
      <c r="A20" s="12">
        <v>10018</v>
      </c>
      <c r="B20" s="10" t="s">
        <v>42</v>
      </c>
      <c r="C20" s="10" t="s">
        <v>36</v>
      </c>
      <c r="D20" s="9" t="s">
        <v>25</v>
      </c>
      <c r="E20" s="9" t="s">
        <v>25</v>
      </c>
      <c r="F20" s="9" t="s">
        <v>25</v>
      </c>
      <c r="G20" s="9" t="s">
        <v>25</v>
      </c>
      <c r="H20" s="9" t="s">
        <v>25</v>
      </c>
      <c r="I20" s="9" t="s">
        <v>25</v>
      </c>
      <c r="J20" s="9" t="s">
        <v>25</v>
      </c>
      <c r="K20" s="9" t="s">
        <v>25</v>
      </c>
      <c r="L20" s="9" t="s">
        <v>25</v>
      </c>
      <c r="M20" s="9" t="s">
        <v>25</v>
      </c>
      <c r="N20" s="11" cm="1">
        <f t="array" ref="N20">SUM(IF(Table1[[#This Row],[Accountability]:[Professional Knowledge]]=Grid!$E$12,TRANSPOSE(Grid!$C$4:$C$13)))</f>
        <v>100</v>
      </c>
      <c r="O20" s="13">
        <f>VLOOKUP(Table1[[#This Row],[Performance Score]],Rating,2,1)</f>
        <v>5</v>
      </c>
    </row>
    <row r="21" spans="1:15" ht="15" thickBot="1" x14ac:dyDescent="0.35">
      <c r="A21" s="12">
        <v>10019</v>
      </c>
      <c r="B21" s="10" t="s">
        <v>41</v>
      </c>
      <c r="C21" s="10" t="s">
        <v>36</v>
      </c>
      <c r="D21" s="9" t="s">
        <v>26</v>
      </c>
      <c r="E21" s="9" t="s">
        <v>25</v>
      </c>
      <c r="F21" s="9" t="s">
        <v>26</v>
      </c>
      <c r="G21" s="9" t="s">
        <v>26</v>
      </c>
      <c r="H21" s="9" t="s">
        <v>26</v>
      </c>
      <c r="I21" s="9" t="s">
        <v>25</v>
      </c>
      <c r="J21" s="9" t="s">
        <v>26</v>
      </c>
      <c r="K21" s="22" t="s">
        <v>25</v>
      </c>
      <c r="L21" s="9" t="s">
        <v>26</v>
      </c>
      <c r="M21" s="9" t="s">
        <v>26</v>
      </c>
      <c r="N21" s="11" cm="1">
        <f t="array" ref="N21">SUM(IF(Table1[[#This Row],[Accountability]:[Professional Knowledge]]=Grid!$E$12,TRANSPOSE(Grid!$C$4:$C$13)))</f>
        <v>46</v>
      </c>
      <c r="O21" s="13">
        <f>VLOOKUP(Table1[[#This Row],[Performance Score]],Rating,2,1)</f>
        <v>2</v>
      </c>
    </row>
    <row r="22" spans="1:15" ht="15" thickBot="1" x14ac:dyDescent="0.35">
      <c r="A22" s="12">
        <v>10020</v>
      </c>
      <c r="B22" s="10" t="s">
        <v>45</v>
      </c>
      <c r="C22" s="10" t="s">
        <v>36</v>
      </c>
      <c r="D22" s="9" t="s">
        <v>25</v>
      </c>
      <c r="E22" s="9" t="s">
        <v>25</v>
      </c>
      <c r="F22" s="9" t="s">
        <v>26</v>
      </c>
      <c r="G22" s="9" t="s">
        <v>25</v>
      </c>
      <c r="H22" s="9" t="s">
        <v>25</v>
      </c>
      <c r="I22" s="22" t="s">
        <v>25</v>
      </c>
      <c r="J22" s="9" t="s">
        <v>25</v>
      </c>
      <c r="K22" s="9" t="s">
        <v>26</v>
      </c>
      <c r="L22" s="9" t="s">
        <v>25</v>
      </c>
      <c r="M22" s="9" t="s">
        <v>25</v>
      </c>
      <c r="N22" s="11" cm="1">
        <f t="array" ref="N22">SUM(IF(Table1[[#This Row],[Accountability]:[Professional Knowledge]]=Grid!$E$12,TRANSPOSE(Grid!$C$4:$C$13)))</f>
        <v>90</v>
      </c>
      <c r="O22" s="13">
        <f>VLOOKUP(Table1[[#This Row],[Performance Score]],Rating,2,1)</f>
        <v>5</v>
      </c>
    </row>
    <row r="23" spans="1:15" ht="15" thickBot="1" x14ac:dyDescent="0.35">
      <c r="A23" s="12">
        <v>10021</v>
      </c>
      <c r="B23" s="10" t="s">
        <v>44</v>
      </c>
      <c r="C23" s="10" t="s">
        <v>36</v>
      </c>
      <c r="D23" s="9" t="s">
        <v>25</v>
      </c>
      <c r="E23" s="9" t="s">
        <v>26</v>
      </c>
      <c r="F23" s="9" t="s">
        <v>25</v>
      </c>
      <c r="G23" s="9" t="s">
        <v>26</v>
      </c>
      <c r="H23" s="9" t="s">
        <v>26</v>
      </c>
      <c r="I23" s="9" t="s">
        <v>26</v>
      </c>
      <c r="J23" s="9" t="s">
        <v>25</v>
      </c>
      <c r="K23" s="9" t="s">
        <v>25</v>
      </c>
      <c r="L23" s="9" t="s">
        <v>26</v>
      </c>
      <c r="M23" s="9" t="s">
        <v>25</v>
      </c>
      <c r="N23" s="11" cm="1">
        <f t="array" ref="N23">SUM(IF(Table1[[#This Row],[Accountability]:[Professional Knowledge]]=Grid!$E$12,TRANSPOSE(Grid!$C$4:$C$13)))</f>
        <v>36</v>
      </c>
      <c r="O23" s="13">
        <f>VLOOKUP(Table1[[#This Row],[Performance Score]],Rating,2,1)</f>
        <v>2</v>
      </c>
    </row>
    <row r="24" spans="1:15" ht="15" thickBot="1" x14ac:dyDescent="0.35">
      <c r="A24" s="14">
        <v>10022</v>
      </c>
      <c r="B24" s="15" t="s">
        <v>8</v>
      </c>
      <c r="C24" s="15" t="s">
        <v>36</v>
      </c>
      <c r="D24" s="22" t="s">
        <v>25</v>
      </c>
      <c r="E24" s="22" t="s">
        <v>25</v>
      </c>
      <c r="F24" s="9" t="s">
        <v>25</v>
      </c>
      <c r="G24" s="22" t="s">
        <v>25</v>
      </c>
      <c r="H24" s="9" t="s">
        <v>25</v>
      </c>
      <c r="I24" s="22" t="s">
        <v>26</v>
      </c>
      <c r="J24" s="22" t="s">
        <v>26</v>
      </c>
      <c r="K24" s="9" t="s">
        <v>25</v>
      </c>
      <c r="L24" s="9" t="s">
        <v>25</v>
      </c>
      <c r="M24" s="9" t="s">
        <v>26</v>
      </c>
      <c r="N24" s="16" cm="1">
        <f t="array" ref="N24">SUM(IF(Table1[[#This Row],[Accountability]:[Professional Knowledge]]=Grid!$E$12,TRANSPOSE(Grid!$C$4:$C$13)))</f>
        <v>69</v>
      </c>
      <c r="O24" s="17">
        <f>VLOOKUP(Table1[[#This Row],[Performance Score]],Rating,2,1)</f>
        <v>3</v>
      </c>
    </row>
  </sheetData>
  <mergeCells count="1">
    <mergeCell ref="A1:O1"/>
  </mergeCells>
  <dataValidations count="1">
    <dataValidation type="list" allowBlank="1" showInputMessage="1" showErrorMessage="1" sqref="D3:M24" xr:uid="{A07AA13A-6ACB-4389-A420-3D0BBF7F18BE}">
      <formula1>Symbol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94FED864-F0B3-47EC-97CE-E61D4B56A814}">
            <xm:f>Grid!$E$13</xm:f>
            <x14:dxf>
              <font>
                <color rgb="FFFF0000"/>
              </font>
            </x14:dxf>
          </x14:cfRule>
          <x14:cfRule type="cellIs" priority="4" operator="equal" id="{4451A353-C276-425E-8A38-4EECFD9BDB06}">
            <xm:f>Grid!$E$12</xm:f>
            <x14:dxf>
              <font>
                <color theme="9"/>
              </font>
            </x14:dxf>
          </x14:cfRule>
          <xm:sqref>L3:M14 K3:K16 D3:J24 L15:L16 M15:M24 K17:L24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1E3C-C9E9-4CA1-BEC7-A0793BFCBA56}">
  <sheetPr>
    <tabColor theme="3" tint="0.499984740745262"/>
  </sheetPr>
  <dimension ref="A1:H24"/>
  <sheetViews>
    <sheetView workbookViewId="0">
      <selection activeCell="B5" sqref="B5"/>
    </sheetView>
  </sheetViews>
  <sheetFormatPr defaultRowHeight="14.4" x14ac:dyDescent="0.3"/>
  <cols>
    <col min="1" max="1" width="14" bestFit="1" customWidth="1"/>
    <col min="2" max="2" width="26" bestFit="1" customWidth="1"/>
    <col min="4" max="4" width="12.44140625" bestFit="1" customWidth="1"/>
    <col min="5" max="5" width="15.109375" bestFit="1" customWidth="1"/>
    <col min="7" max="7" width="12.44140625" bestFit="1" customWidth="1"/>
    <col min="8" max="8" width="17.44140625" bestFit="1" customWidth="1"/>
  </cols>
  <sheetData>
    <row r="1" spans="1:8" x14ac:dyDescent="0.3">
      <c r="B1" s="25">
        <f>GETPIVOTDATA("Performance Score",$A$3)</f>
        <v>53.954545454545453</v>
      </c>
      <c r="E1" s="26">
        <f>GETPIVOTDATA("Rating",$D$3)</f>
        <v>2.6818181818181817</v>
      </c>
    </row>
    <row r="3" spans="1:8" x14ac:dyDescent="0.3">
      <c r="A3" s="23" t="s">
        <v>27</v>
      </c>
      <c r="B3" t="s">
        <v>29</v>
      </c>
      <c r="D3" s="23" t="s">
        <v>27</v>
      </c>
      <c r="E3" t="s">
        <v>30</v>
      </c>
      <c r="G3" s="23" t="s">
        <v>27</v>
      </c>
      <c r="H3" t="s">
        <v>31</v>
      </c>
    </row>
    <row r="4" spans="1:8" x14ac:dyDescent="0.3">
      <c r="A4" s="24" t="s">
        <v>33</v>
      </c>
      <c r="B4" s="25">
        <v>42.666666666666664</v>
      </c>
      <c r="D4" s="24" t="s">
        <v>33</v>
      </c>
      <c r="E4" s="26">
        <v>2.1666666666666665</v>
      </c>
      <c r="G4" s="24">
        <v>1</v>
      </c>
      <c r="H4">
        <v>1</v>
      </c>
    </row>
    <row r="5" spans="1:8" x14ac:dyDescent="0.3">
      <c r="A5" s="24" t="s">
        <v>34</v>
      </c>
      <c r="B5" s="25">
        <v>56.142857142857146</v>
      </c>
      <c r="D5" s="24" t="s">
        <v>34</v>
      </c>
      <c r="E5" s="26">
        <v>2.7142857142857144</v>
      </c>
      <c r="G5" s="24">
        <v>2</v>
      </c>
      <c r="H5">
        <v>10</v>
      </c>
    </row>
    <row r="6" spans="1:8" x14ac:dyDescent="0.3">
      <c r="A6" s="24" t="s">
        <v>35</v>
      </c>
      <c r="B6" s="25">
        <v>49.25</v>
      </c>
      <c r="D6" s="24" t="s">
        <v>35</v>
      </c>
      <c r="E6" s="26">
        <v>2.5</v>
      </c>
      <c r="G6" s="24">
        <v>3</v>
      </c>
      <c r="H6">
        <v>8</v>
      </c>
    </row>
    <row r="7" spans="1:8" x14ac:dyDescent="0.3">
      <c r="A7" s="24" t="s">
        <v>36</v>
      </c>
      <c r="B7" s="25">
        <v>68.2</v>
      </c>
      <c r="D7" s="24" t="s">
        <v>36</v>
      </c>
      <c r="E7" s="26">
        <v>3.4</v>
      </c>
      <c r="G7" s="24">
        <v>4</v>
      </c>
      <c r="H7">
        <v>1</v>
      </c>
    </row>
    <row r="8" spans="1:8" x14ac:dyDescent="0.3">
      <c r="A8" s="24" t="s">
        <v>28</v>
      </c>
      <c r="B8" s="25">
        <v>53.954545454545453</v>
      </c>
      <c r="D8" s="24" t="s">
        <v>28</v>
      </c>
      <c r="E8" s="26">
        <v>2.6818181818181817</v>
      </c>
      <c r="G8" s="24">
        <v>5</v>
      </c>
      <c r="H8">
        <v>2</v>
      </c>
    </row>
    <row r="9" spans="1:8" x14ac:dyDescent="0.3">
      <c r="G9" s="24" t="s">
        <v>28</v>
      </c>
      <c r="H9">
        <v>22</v>
      </c>
    </row>
    <row r="13" spans="1:8" x14ac:dyDescent="0.3">
      <c r="A13" s="23" t="s">
        <v>27</v>
      </c>
      <c r="B13" t="s">
        <v>29</v>
      </c>
    </row>
    <row r="14" spans="1:8" x14ac:dyDescent="0.3">
      <c r="A14" s="24" t="s">
        <v>42</v>
      </c>
      <c r="B14" s="25">
        <v>100</v>
      </c>
    </row>
    <row r="15" spans="1:8" x14ac:dyDescent="0.3">
      <c r="A15" s="24" t="s">
        <v>45</v>
      </c>
      <c r="B15" s="25">
        <v>90</v>
      </c>
    </row>
    <row r="16" spans="1:8" x14ac:dyDescent="0.3">
      <c r="A16" s="24" t="s">
        <v>51</v>
      </c>
      <c r="B16" s="25">
        <v>80</v>
      </c>
    </row>
    <row r="17" spans="1:2" x14ac:dyDescent="0.3">
      <c r="A17" s="24" t="s">
        <v>8</v>
      </c>
      <c r="B17" s="25">
        <v>69</v>
      </c>
    </row>
    <row r="18" spans="1:2" x14ac:dyDescent="0.3">
      <c r="A18" s="24" t="s">
        <v>50</v>
      </c>
      <c r="B18" s="25">
        <v>65</v>
      </c>
    </row>
    <row r="19" spans="1:2" x14ac:dyDescent="0.3">
      <c r="A19" s="24" t="s">
        <v>48</v>
      </c>
      <c r="B19" s="25">
        <v>63</v>
      </c>
    </row>
    <row r="20" spans="1:2" x14ac:dyDescent="0.3">
      <c r="A20" s="24" t="s">
        <v>52</v>
      </c>
      <c r="B20" s="25">
        <v>62</v>
      </c>
    </row>
    <row r="21" spans="1:2" x14ac:dyDescent="0.3">
      <c r="A21" s="24" t="s">
        <v>49</v>
      </c>
      <c r="B21" s="25">
        <v>62</v>
      </c>
    </row>
    <row r="22" spans="1:2" x14ac:dyDescent="0.3">
      <c r="A22" s="24" t="s">
        <v>47</v>
      </c>
      <c r="B22" s="25">
        <v>62</v>
      </c>
    </row>
    <row r="23" spans="1:2" x14ac:dyDescent="0.3">
      <c r="A23" s="24" t="s">
        <v>37</v>
      </c>
      <c r="B23" s="25">
        <v>53</v>
      </c>
    </row>
    <row r="24" spans="1:2" x14ac:dyDescent="0.3">
      <c r="A24" s="24" t="s">
        <v>28</v>
      </c>
      <c r="B24" s="25">
        <v>70.599999999999994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BA04-E3C8-4987-A1F7-9AC93EF457B1}">
  <sheetPr>
    <tabColor theme="9" tint="0.39997558519241921"/>
  </sheetPr>
  <dimension ref="B2:F14"/>
  <sheetViews>
    <sheetView workbookViewId="0">
      <selection activeCell="L22" sqref="L22"/>
    </sheetView>
  </sheetViews>
  <sheetFormatPr defaultRowHeight="14.4" x14ac:dyDescent="0.3"/>
  <cols>
    <col min="2" max="2" width="20.5546875" bestFit="1" customWidth="1"/>
  </cols>
  <sheetData>
    <row r="2" spans="2:6" ht="15" thickBot="1" x14ac:dyDescent="0.35"/>
    <row r="3" spans="2:6" ht="15.6" x14ac:dyDescent="0.3">
      <c r="B3" s="2" t="s">
        <v>9</v>
      </c>
      <c r="C3" s="1" t="s">
        <v>10</v>
      </c>
      <c r="E3" s="2" t="s">
        <v>10</v>
      </c>
      <c r="F3" s="1" t="s">
        <v>22</v>
      </c>
    </row>
    <row r="4" spans="2:6" x14ac:dyDescent="0.3">
      <c r="B4" s="3" t="s">
        <v>11</v>
      </c>
      <c r="C4" s="4">
        <v>10</v>
      </c>
      <c r="E4" s="3">
        <v>0</v>
      </c>
      <c r="F4" s="4">
        <v>1</v>
      </c>
    </row>
    <row r="5" spans="2:6" x14ac:dyDescent="0.3">
      <c r="B5" s="3" t="s">
        <v>17</v>
      </c>
      <c r="C5" s="4">
        <v>24</v>
      </c>
      <c r="E5" s="3">
        <v>20</v>
      </c>
      <c r="F5" s="4">
        <v>2</v>
      </c>
    </row>
    <row r="6" spans="2:6" x14ac:dyDescent="0.3">
      <c r="B6" s="3" t="s">
        <v>12</v>
      </c>
      <c r="C6" s="4">
        <v>3</v>
      </c>
      <c r="E6" s="3">
        <v>50</v>
      </c>
      <c r="F6" s="4">
        <v>3</v>
      </c>
    </row>
    <row r="7" spans="2:6" x14ac:dyDescent="0.3">
      <c r="B7" s="3" t="s">
        <v>13</v>
      </c>
      <c r="C7" s="4">
        <v>5</v>
      </c>
      <c r="E7" s="3">
        <v>80</v>
      </c>
      <c r="F7" s="4">
        <v>4</v>
      </c>
    </row>
    <row r="8" spans="2:6" ht="15" thickBot="1" x14ac:dyDescent="0.35">
      <c r="B8" s="3" t="s">
        <v>14</v>
      </c>
      <c r="C8" s="4">
        <v>12</v>
      </c>
      <c r="E8" s="5">
        <v>90</v>
      </c>
      <c r="F8" s="6">
        <v>5</v>
      </c>
    </row>
    <row r="9" spans="2:6" x14ac:dyDescent="0.3">
      <c r="B9" s="3" t="s">
        <v>15</v>
      </c>
      <c r="C9" s="4">
        <v>15</v>
      </c>
    </row>
    <row r="10" spans="2:6" x14ac:dyDescent="0.3">
      <c r="B10" s="3" t="s">
        <v>16</v>
      </c>
      <c r="C10" s="4">
        <v>8</v>
      </c>
    </row>
    <row r="11" spans="2:6" x14ac:dyDescent="0.3">
      <c r="B11" s="3" t="s">
        <v>18</v>
      </c>
      <c r="C11" s="4">
        <v>7</v>
      </c>
      <c r="E11" t="s">
        <v>24</v>
      </c>
    </row>
    <row r="12" spans="2:6" x14ac:dyDescent="0.3">
      <c r="B12" s="3" t="s">
        <v>19</v>
      </c>
      <c r="C12" s="4">
        <v>8</v>
      </c>
      <c r="E12" t="str">
        <f>_xlfn.UNICHAR(10004)</f>
        <v>✔</v>
      </c>
    </row>
    <row r="13" spans="2:6" x14ac:dyDescent="0.3">
      <c r="B13" s="3" t="s">
        <v>20</v>
      </c>
      <c r="C13" s="4">
        <v>8</v>
      </c>
      <c r="E13" t="str">
        <f>_xlfn.UNICHAR(10006)</f>
        <v>✖</v>
      </c>
    </row>
    <row r="14" spans="2:6" ht="16.2" thickBot="1" x14ac:dyDescent="0.35">
      <c r="B14" s="7" t="s">
        <v>21</v>
      </c>
      <c r="C14" s="8">
        <f>SUM(C4:C13)</f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BF4B-8697-4E7B-A8DD-F64AF4FD60B7}">
  <sheetPr>
    <tabColor theme="5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279A-8F8F-4902-8E4D-300201DC5543}">
  <sheetPr>
    <tabColor theme="9" tint="0.59999389629810485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AA28-A65A-41C8-AF20-990B69AC8150}">
  <sheetPr>
    <tabColor theme="4" tint="0.39997558519241921"/>
  </sheetPr>
  <dimension ref="A1"/>
  <sheetViews>
    <sheetView showGridLines="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C269-4050-4633-BBE8-C3AF6A3C4AB9}">
  <sheetPr>
    <tabColor theme="2" tint="-0.499984740745262"/>
  </sheetPr>
  <dimension ref="A1"/>
  <sheetViews>
    <sheetView showGridLines="0" zoomScaleNormal="100"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88630F888F24A9116F7A7182AEBD2" ma:contentTypeVersion="3" ma:contentTypeDescription="Create a new document." ma:contentTypeScope="" ma:versionID="e91bab2bca023547556ddb980d6943e1">
  <xsd:schema xmlns:xsd="http://www.w3.org/2001/XMLSchema" xmlns:xs="http://www.w3.org/2001/XMLSchema" xmlns:p="http://schemas.microsoft.com/office/2006/metadata/properties" xmlns:ns3="1e80b720-b07c-406f-9c73-fa26f1e98153" targetNamespace="http://schemas.microsoft.com/office/2006/metadata/properties" ma:root="true" ma:fieldsID="d4cabe04a90707408d8368e79b3d687f" ns3:_="">
    <xsd:import namespace="1e80b720-b07c-406f-9c73-fa26f1e981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0b720-b07c-406f-9c73-fa26f1e98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CDE07-B8D5-4DD1-8F81-48851AD14FF2}">
  <ds:schemaRefs>
    <ds:schemaRef ds:uri="http://schemas.microsoft.com/office/2006/metadata/properties"/>
    <ds:schemaRef ds:uri="http://purl.org/dc/elements/1.1/"/>
    <ds:schemaRef ds:uri="1e80b720-b07c-406f-9c73-fa26f1e98153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76F9084-67EC-46EA-AD1F-5C24C2185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80b720-b07c-406f-9c73-fa26f1e98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ABBCB-A68A-46B4-8FDD-0E6737D17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Dashboard</vt:lpstr>
      <vt:lpstr>Score Card</vt:lpstr>
      <vt:lpstr>Pivot</vt:lpstr>
      <vt:lpstr>Grid</vt:lpstr>
      <vt:lpstr>Top 10</vt:lpstr>
      <vt:lpstr>Emp Count</vt:lpstr>
      <vt:lpstr>Average rating</vt:lpstr>
      <vt:lpstr>Avg Performance Score</vt:lpstr>
      <vt:lpstr>Rating</vt:lpstr>
      <vt:lpstr>Score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Gagandeep Singh</cp:lastModifiedBy>
  <dcterms:created xsi:type="dcterms:W3CDTF">2024-03-30T04:22:04Z</dcterms:created>
  <dcterms:modified xsi:type="dcterms:W3CDTF">2024-10-26T13:17:29Z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2024-03-30T04:24:31Z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653d89de-05e8-4dde-872f-f3934aef7015</vt:lpwstr>
  </property>
  <property fmtid="{D5CDD505-2E9C-101B-9397-08002B2CF9AE}" pid="7" name="MSIP_Label_defa4170-0d19-0005-0004-bc88714345d2_ActionId">
    <vt:lpwstr>43ca376e-9d15-4542-af1b-907c038012b5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0x0101005A288630F888F24A9116F7A7182AEBD2</vt:lpwstr>
  </property>
</Properties>
</file>