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"/>
    </mc:Choice>
  </mc:AlternateContent>
  <xr:revisionPtr revIDLastSave="0" documentId="8_{77E527EC-BC04-4A57-BE76-82468A874F0F}" xr6:coauthVersionLast="44" xr6:coauthVersionMax="44" xr10:uidLastSave="{00000000-0000-0000-0000-000000000000}"/>
  <bookViews>
    <workbookView xWindow="3120" yWindow="600" windowWidth="17925" windowHeight="15600" xr2:uid="{CFF2E0EB-A8D4-4E6D-9E02-61FB978C0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0" i="1" l="1"/>
  <c r="AD44" i="1"/>
  <c r="AD30" i="1"/>
  <c r="Y2" i="1"/>
  <c r="AC39" i="1"/>
  <c r="AC40" i="1"/>
  <c r="AC41" i="1"/>
  <c r="AC42" i="1"/>
  <c r="AC43" i="1"/>
  <c r="AC44" i="1"/>
  <c r="AC45" i="1"/>
  <c r="AC46" i="1"/>
  <c r="AC47" i="1"/>
  <c r="AC38" i="1"/>
  <c r="AC27" i="1"/>
  <c r="AC28" i="1"/>
  <c r="AC29" i="1"/>
  <c r="AC30" i="1"/>
  <c r="AC31" i="1"/>
  <c r="AC32" i="1"/>
  <c r="AC33" i="1"/>
  <c r="AC34" i="1"/>
  <c r="AC35" i="1"/>
  <c r="AC26" i="1"/>
  <c r="AC15" i="1"/>
  <c r="AC16" i="1"/>
  <c r="AC17" i="1"/>
  <c r="AC18" i="1"/>
  <c r="AC19" i="1"/>
  <c r="AC20" i="1"/>
  <c r="AC21" i="1"/>
  <c r="AC22" i="1"/>
  <c r="AC23" i="1"/>
  <c r="AC14" i="1"/>
  <c r="AC3" i="1"/>
  <c r="AC4" i="1"/>
  <c r="AC5" i="1"/>
  <c r="AC6" i="1"/>
  <c r="AC7" i="1"/>
  <c r="AC8" i="1"/>
  <c r="AC9" i="1"/>
  <c r="AC10" i="1"/>
  <c r="AC11" i="1"/>
  <c r="AC2" i="1"/>
  <c r="X27" i="1"/>
  <c r="X28" i="1"/>
  <c r="X29" i="1"/>
  <c r="X30" i="1"/>
  <c r="X31" i="1"/>
  <c r="X32" i="1"/>
  <c r="X33" i="1"/>
  <c r="X34" i="1"/>
  <c r="X35" i="1"/>
  <c r="X26" i="1"/>
  <c r="X15" i="1"/>
  <c r="X16" i="1"/>
  <c r="X17" i="1"/>
  <c r="X18" i="1"/>
  <c r="X19" i="1"/>
  <c r="X20" i="1"/>
  <c r="X21" i="1"/>
  <c r="X22" i="1"/>
  <c r="X23" i="1"/>
  <c r="X14" i="1"/>
  <c r="X3" i="1"/>
  <c r="X4" i="1"/>
  <c r="X5" i="1"/>
  <c r="X6" i="1"/>
  <c r="X7" i="1"/>
  <c r="X8" i="1"/>
  <c r="X9" i="1"/>
  <c r="X10" i="1"/>
  <c r="X11" i="1"/>
  <c r="X2" i="1"/>
  <c r="S27" i="1"/>
  <c r="S28" i="1"/>
  <c r="S29" i="1"/>
  <c r="S30" i="1"/>
  <c r="S31" i="1"/>
  <c r="S32" i="1"/>
  <c r="S33" i="1"/>
  <c r="S34" i="1"/>
  <c r="S35" i="1"/>
  <c r="S26" i="1"/>
  <c r="S15" i="1"/>
  <c r="S16" i="1"/>
  <c r="S17" i="1"/>
  <c r="S18" i="1"/>
  <c r="S19" i="1"/>
  <c r="S20" i="1"/>
  <c r="S21" i="1"/>
  <c r="S22" i="1"/>
  <c r="S23" i="1"/>
  <c r="S14" i="1"/>
  <c r="S3" i="1"/>
  <c r="S4" i="1"/>
  <c r="S5" i="1"/>
  <c r="S6" i="1"/>
  <c r="S7" i="1"/>
  <c r="S8" i="1"/>
  <c r="S9" i="1"/>
  <c r="S10" i="1"/>
  <c r="S11" i="1"/>
  <c r="S2" i="1"/>
  <c r="AB39" i="1"/>
  <c r="AD39" i="1" s="1"/>
  <c r="AB40" i="1"/>
  <c r="AB41" i="1"/>
  <c r="AD41" i="1" s="1"/>
  <c r="AB42" i="1"/>
  <c r="AD42" i="1" s="1"/>
  <c r="AB43" i="1"/>
  <c r="AD43" i="1" s="1"/>
  <c r="AB44" i="1"/>
  <c r="AB45" i="1"/>
  <c r="AD45" i="1" s="1"/>
  <c r="AB38" i="1"/>
  <c r="AD38" i="1" s="1"/>
  <c r="AB27" i="1"/>
  <c r="AD27" i="1" s="1"/>
  <c r="AB28" i="1"/>
  <c r="AD28" i="1" s="1"/>
  <c r="AB29" i="1"/>
  <c r="AD29" i="1" s="1"/>
  <c r="AB30" i="1"/>
  <c r="AB31" i="1"/>
  <c r="AD31" i="1" s="1"/>
  <c r="AB32" i="1"/>
  <c r="AD32" i="1" s="1"/>
  <c r="AB26" i="1"/>
  <c r="AD26" i="1" s="1"/>
  <c r="AB15" i="1"/>
  <c r="AD15" i="1" s="1"/>
  <c r="AB16" i="1"/>
  <c r="AD16" i="1" s="1"/>
  <c r="AB17" i="1"/>
  <c r="AD17" i="1" s="1"/>
  <c r="AB18" i="1"/>
  <c r="AD18" i="1" s="1"/>
  <c r="AB19" i="1"/>
  <c r="AD19" i="1" s="1"/>
  <c r="AB14" i="1"/>
  <c r="AD14" i="1" s="1"/>
  <c r="AB3" i="1"/>
  <c r="AD3" i="1" s="1"/>
  <c r="AB4" i="1"/>
  <c r="AD4" i="1" s="1"/>
  <c r="AB5" i="1"/>
  <c r="AD5" i="1" s="1"/>
  <c r="AB6" i="1"/>
  <c r="AD6" i="1" s="1"/>
  <c r="Z39" i="1"/>
  <c r="Z40" i="1" s="1"/>
  <c r="Z41" i="1" s="1"/>
  <c r="Z42" i="1" s="1"/>
  <c r="Z43" i="1" s="1"/>
  <c r="Z44" i="1" s="1"/>
  <c r="Z45" i="1" s="1"/>
  <c r="Z46" i="1" s="1"/>
  <c r="Z47" i="1" s="1"/>
  <c r="Z15" i="1"/>
  <c r="Z16" i="1" s="1"/>
  <c r="Z17" i="1" s="1"/>
  <c r="Z18" i="1" s="1"/>
  <c r="Z19" i="1" s="1"/>
  <c r="Z20" i="1" s="1"/>
  <c r="Z21" i="1" s="1"/>
  <c r="Z22" i="1" s="1"/>
  <c r="Z23" i="1" s="1"/>
  <c r="Z28" i="1"/>
  <c r="Z29" i="1" s="1"/>
  <c r="Z30" i="1" s="1"/>
  <c r="Z31" i="1" s="1"/>
  <c r="Z32" i="1" s="1"/>
  <c r="Z33" i="1" s="1"/>
  <c r="Z34" i="1" s="1"/>
  <c r="Z35" i="1" s="1"/>
  <c r="Z27" i="1"/>
  <c r="Z3" i="1"/>
  <c r="Z4" i="1" s="1"/>
  <c r="Z5" i="1" s="1"/>
  <c r="Z6" i="1" s="1"/>
  <c r="Z7" i="1" s="1"/>
  <c r="Z8" i="1" s="1"/>
  <c r="Z9" i="1" s="1"/>
  <c r="Z10" i="1" s="1"/>
  <c r="Z11" i="1" s="1"/>
  <c r="U27" i="1"/>
  <c r="U28" i="1" s="1"/>
  <c r="U29" i="1" s="1"/>
  <c r="U30" i="1" s="1"/>
  <c r="U31" i="1" s="1"/>
  <c r="U32" i="1" s="1"/>
  <c r="U33" i="1" s="1"/>
  <c r="U34" i="1" s="1"/>
  <c r="U35" i="1" s="1"/>
  <c r="U16" i="1"/>
  <c r="U17" i="1" s="1"/>
  <c r="U18" i="1" s="1"/>
  <c r="U19" i="1" s="1"/>
  <c r="U20" i="1" s="1"/>
  <c r="U21" i="1" s="1"/>
  <c r="U22" i="1" s="1"/>
  <c r="U23" i="1" s="1"/>
  <c r="U15" i="1"/>
  <c r="W3" i="1"/>
  <c r="Y3" i="1" s="1"/>
  <c r="W2" i="1"/>
  <c r="U4" i="1"/>
  <c r="U5" i="1" s="1"/>
  <c r="U6" i="1" s="1"/>
  <c r="U7" i="1" s="1"/>
  <c r="U8" i="1" s="1"/>
  <c r="U9" i="1" s="1"/>
  <c r="U10" i="1" s="1"/>
  <c r="U11" i="1" s="1"/>
  <c r="U3" i="1"/>
  <c r="P28" i="1"/>
  <c r="P29" i="1" s="1"/>
  <c r="P30" i="1" s="1"/>
  <c r="P31" i="1" s="1"/>
  <c r="P32" i="1" s="1"/>
  <c r="P33" i="1" s="1"/>
  <c r="P34" i="1" s="1"/>
  <c r="P35" i="1" s="1"/>
  <c r="P27" i="1"/>
  <c r="R14" i="1"/>
  <c r="T14" i="1" s="1"/>
  <c r="P16" i="1"/>
  <c r="P17" i="1" s="1"/>
  <c r="P18" i="1" s="1"/>
  <c r="P19" i="1" s="1"/>
  <c r="P20" i="1" s="1"/>
  <c r="P21" i="1" s="1"/>
  <c r="P22" i="1" s="1"/>
  <c r="P23" i="1" s="1"/>
  <c r="P15" i="1"/>
  <c r="P3" i="1"/>
  <c r="P4" i="1" s="1"/>
  <c r="P5" i="1" s="1"/>
  <c r="P6" i="1" s="1"/>
  <c r="P7" i="1" s="1"/>
  <c r="P8" i="1" s="1"/>
  <c r="P9" i="1" s="1"/>
  <c r="P10" i="1" s="1"/>
  <c r="P11" i="1" s="1"/>
  <c r="E2" i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N46" i="1"/>
  <c r="M39" i="1"/>
  <c r="M40" i="1" s="1"/>
  <c r="M41" i="1" s="1"/>
  <c r="M42" i="1" s="1"/>
  <c r="M43" i="1" s="1"/>
  <c r="M44" i="1" s="1"/>
  <c r="M45" i="1" s="1"/>
  <c r="M46" i="1" s="1"/>
  <c r="M47" i="1" s="1"/>
  <c r="N33" i="1"/>
  <c r="M26" i="1"/>
  <c r="M27" i="1" s="1"/>
  <c r="M28" i="1" s="1"/>
  <c r="M29" i="1" s="1"/>
  <c r="M30" i="1" s="1"/>
  <c r="M31" i="1" s="1"/>
  <c r="M32" i="1" s="1"/>
  <c r="M33" i="1" s="1"/>
  <c r="N20" i="1"/>
  <c r="M15" i="1"/>
  <c r="M16" i="1" s="1"/>
  <c r="M17" i="1" s="1"/>
  <c r="M18" i="1" s="1"/>
  <c r="M19" i="1" s="1"/>
  <c r="M20" i="1" s="1"/>
  <c r="M21" i="1" s="1"/>
  <c r="M22" i="1" s="1"/>
  <c r="M23" i="1" s="1"/>
  <c r="N7" i="1"/>
  <c r="M2" i="1"/>
  <c r="M3" i="1" s="1"/>
  <c r="M4" i="1" s="1"/>
  <c r="M5" i="1" s="1"/>
  <c r="M6" i="1" s="1"/>
  <c r="M7" i="1" s="1"/>
  <c r="M8" i="1" s="1"/>
  <c r="M9" i="1" s="1"/>
  <c r="M10" i="1" s="1"/>
  <c r="M11" i="1" s="1"/>
  <c r="N2" i="1"/>
  <c r="AB2" i="1" s="1"/>
  <c r="AD2" i="1" s="1"/>
  <c r="K29" i="1"/>
  <c r="W29" i="1" s="1"/>
  <c r="Y29" i="1" s="1"/>
  <c r="K28" i="1"/>
  <c r="W28" i="1" s="1"/>
  <c r="Y28" i="1" s="1"/>
  <c r="K27" i="1"/>
  <c r="W27" i="1" s="1"/>
  <c r="Y27" i="1" s="1"/>
  <c r="K26" i="1"/>
  <c r="W26" i="1" s="1"/>
  <c r="Y26" i="1" s="1"/>
  <c r="J27" i="1"/>
  <c r="J28" i="1" s="1"/>
  <c r="J29" i="1" s="1"/>
  <c r="J30" i="1" s="1"/>
  <c r="J31" i="1" s="1"/>
  <c r="J32" i="1" s="1"/>
  <c r="J33" i="1" s="1"/>
  <c r="J34" i="1" s="1"/>
  <c r="J35" i="1" s="1"/>
  <c r="K16" i="1"/>
  <c r="W16" i="1" s="1"/>
  <c r="Y16" i="1" s="1"/>
  <c r="K15" i="1"/>
  <c r="W15" i="1" s="1"/>
  <c r="Y15" i="1" s="1"/>
  <c r="K14" i="1"/>
  <c r="W14" i="1" s="1"/>
  <c r="Y14" i="1" s="1"/>
  <c r="J15" i="1"/>
  <c r="J16" i="1" s="1"/>
  <c r="J17" i="1" s="1"/>
  <c r="J18" i="1" s="1"/>
  <c r="J19" i="1" s="1"/>
  <c r="J20" i="1" s="1"/>
  <c r="J21" i="1" s="1"/>
  <c r="J22" i="1" s="1"/>
  <c r="J23" i="1" s="1"/>
  <c r="J3" i="1"/>
  <c r="J4" i="1" s="1"/>
  <c r="J5" i="1" s="1"/>
  <c r="J6" i="1" s="1"/>
  <c r="J7" i="1" s="1"/>
  <c r="J8" i="1" s="1"/>
  <c r="J9" i="1" s="1"/>
  <c r="J10" i="1" s="1"/>
  <c r="J11" i="1" s="1"/>
  <c r="G27" i="1"/>
  <c r="G28" i="1" s="1"/>
  <c r="G29" i="1" s="1"/>
  <c r="G30" i="1" s="1"/>
  <c r="G31" i="1" s="1"/>
  <c r="G32" i="1" s="1"/>
  <c r="G33" i="1" s="1"/>
  <c r="G34" i="1" s="1"/>
  <c r="G35" i="1" s="1"/>
  <c r="G16" i="1"/>
  <c r="G17" i="1" s="1"/>
  <c r="G18" i="1" s="1"/>
  <c r="G19" i="1" s="1"/>
  <c r="G20" i="1" s="1"/>
  <c r="G21" i="1" s="1"/>
  <c r="G22" i="1" s="1"/>
  <c r="G23" i="1" s="1"/>
  <c r="G15" i="1"/>
  <c r="G3" i="1"/>
  <c r="G4" i="1" s="1"/>
  <c r="G5" i="1" s="1"/>
  <c r="G6" i="1" s="1"/>
  <c r="G7" i="1" s="1"/>
  <c r="G8" i="1" s="1"/>
  <c r="G9" i="1" s="1"/>
  <c r="G10" i="1" s="1"/>
  <c r="G11" i="1" s="1"/>
  <c r="E5" i="1"/>
  <c r="E6" i="1"/>
  <c r="E7" i="1"/>
  <c r="E8" i="1"/>
  <c r="E9" i="1"/>
  <c r="E10" i="1"/>
  <c r="E11" i="1"/>
  <c r="E4" i="1"/>
  <c r="E3" i="1"/>
  <c r="H3" i="1" s="1"/>
  <c r="R3" i="1" s="1"/>
  <c r="T3" i="1" s="1"/>
  <c r="B2" i="1"/>
  <c r="B3" i="1" s="1"/>
  <c r="B4" i="1" s="1"/>
  <c r="B5" i="1" s="1"/>
  <c r="B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N21" i="1" l="1"/>
  <c r="AB20" i="1"/>
  <c r="AD20" i="1" s="1"/>
  <c r="N47" i="1"/>
  <c r="AB47" i="1" s="1"/>
  <c r="AD47" i="1" s="1"/>
  <c r="AB46" i="1"/>
  <c r="AD46" i="1" s="1"/>
  <c r="AD48" i="1" s="1"/>
  <c r="B7" i="1"/>
  <c r="R7" i="1"/>
  <c r="T7" i="1" s="1"/>
  <c r="R31" i="1"/>
  <c r="T31" i="1" s="1"/>
  <c r="H4" i="1"/>
  <c r="R4" i="1" s="1"/>
  <c r="T4" i="1" s="1"/>
  <c r="N8" i="1"/>
  <c r="AB7" i="1"/>
  <c r="AD7" i="1" s="1"/>
  <c r="N34" i="1"/>
  <c r="N35" i="1" s="1"/>
  <c r="AB33" i="1"/>
  <c r="AD33" i="1" s="1"/>
  <c r="M34" i="1"/>
  <c r="M35" i="1" s="1"/>
  <c r="H23" i="1"/>
  <c r="K17" i="1"/>
  <c r="H26" i="1"/>
  <c r="K4" i="1"/>
  <c r="K30" i="1"/>
  <c r="H16" i="1"/>
  <c r="R16" i="1" s="1"/>
  <c r="T16" i="1" s="1"/>
  <c r="H2" i="1"/>
  <c r="R2" i="1" s="1"/>
  <c r="T2" i="1" s="1"/>
  <c r="H6" i="1"/>
  <c r="R6" i="1" s="1"/>
  <c r="T6" i="1" s="1"/>
  <c r="H10" i="1"/>
  <c r="H17" i="1"/>
  <c r="R17" i="1" s="1"/>
  <c r="T17" i="1" s="1"/>
  <c r="H21" i="1"/>
  <c r="H5" i="1"/>
  <c r="R5" i="1" s="1"/>
  <c r="T5" i="1" s="1"/>
  <c r="H9" i="1"/>
  <c r="H20" i="1"/>
  <c r="H7" i="1"/>
  <c r="H11" i="1"/>
  <c r="H18" i="1"/>
  <c r="R18" i="1" s="1"/>
  <c r="T18" i="1" s="1"/>
  <c r="H22" i="1"/>
  <c r="H8" i="1"/>
  <c r="H15" i="1"/>
  <c r="R15" i="1" s="1"/>
  <c r="T15" i="1" s="1"/>
  <c r="H19" i="1"/>
  <c r="R19" i="1" s="1"/>
  <c r="T19" i="1" s="1"/>
  <c r="K5" i="1" l="1"/>
  <c r="W4" i="1"/>
  <c r="Y4" i="1" s="1"/>
  <c r="N9" i="1"/>
  <c r="AB8" i="1"/>
  <c r="AD8" i="1" s="1"/>
  <c r="B8" i="1"/>
  <c r="R32" i="1"/>
  <c r="T32" i="1" s="1"/>
  <c r="W8" i="1"/>
  <c r="Y8" i="1" s="1"/>
  <c r="R20" i="1"/>
  <c r="T20" i="1" s="1"/>
  <c r="R8" i="1"/>
  <c r="T8" i="1" s="1"/>
  <c r="N22" i="1"/>
  <c r="N23" i="1" s="1"/>
  <c r="AB21" i="1"/>
  <c r="AD21" i="1" s="1"/>
  <c r="H27" i="1"/>
  <c r="R26" i="1"/>
  <c r="T26" i="1" s="1"/>
  <c r="K18" i="1"/>
  <c r="W17" i="1"/>
  <c r="Y17" i="1" s="1"/>
  <c r="K31" i="1"/>
  <c r="W30" i="1"/>
  <c r="Y30" i="1" s="1"/>
  <c r="N10" i="1" l="1"/>
  <c r="N11" i="1" s="1"/>
  <c r="AB9" i="1"/>
  <c r="AD9" i="1" s="1"/>
  <c r="K32" i="1"/>
  <c r="W31" i="1"/>
  <c r="Y31" i="1" s="1"/>
  <c r="H28" i="1"/>
  <c r="R27" i="1"/>
  <c r="T27" i="1" s="1"/>
  <c r="B9" i="1"/>
  <c r="W33" i="1"/>
  <c r="Y33" i="1" s="1"/>
  <c r="R33" i="1"/>
  <c r="T33" i="1" s="1"/>
  <c r="R9" i="1"/>
  <c r="T9" i="1" s="1"/>
  <c r="W9" i="1"/>
  <c r="Y9" i="1" s="1"/>
  <c r="R21" i="1"/>
  <c r="T21" i="1" s="1"/>
  <c r="W21" i="1"/>
  <c r="Y21" i="1" s="1"/>
  <c r="K6" i="1"/>
  <c r="W5" i="1"/>
  <c r="Y5" i="1" s="1"/>
  <c r="K19" i="1"/>
  <c r="W18" i="1"/>
  <c r="Y18" i="1" s="1"/>
  <c r="B10" i="1" l="1"/>
  <c r="W22" i="1"/>
  <c r="Y22" i="1" s="1"/>
  <c r="W10" i="1"/>
  <c r="Y10" i="1" s="1"/>
  <c r="R22" i="1"/>
  <c r="T22" i="1" s="1"/>
  <c r="R10" i="1"/>
  <c r="T10" i="1" s="1"/>
  <c r="AB34" i="1"/>
  <c r="AD34" i="1" s="1"/>
  <c r="AB10" i="1"/>
  <c r="AD10" i="1" s="1"/>
  <c r="R34" i="1"/>
  <c r="T34" i="1" s="1"/>
  <c r="W34" i="1"/>
  <c r="Y34" i="1" s="1"/>
  <c r="AB22" i="1"/>
  <c r="AD22" i="1" s="1"/>
  <c r="K20" i="1"/>
  <c r="W19" i="1"/>
  <c r="Y19" i="1" s="1"/>
  <c r="H29" i="1"/>
  <c r="R28" i="1"/>
  <c r="T28" i="1" s="1"/>
  <c r="K7" i="1"/>
  <c r="W6" i="1"/>
  <c r="Y6" i="1" s="1"/>
  <c r="K33" i="1"/>
  <c r="K34" i="1" s="1"/>
  <c r="K35" i="1" s="1"/>
  <c r="W32" i="1"/>
  <c r="Y32" i="1" s="1"/>
  <c r="H30" i="1" l="1"/>
  <c r="R29" i="1"/>
  <c r="T29" i="1" s="1"/>
  <c r="AB35" i="1"/>
  <c r="AD35" i="1" s="1"/>
  <c r="AD36" i="1" s="1"/>
  <c r="AB11" i="1"/>
  <c r="AD11" i="1" s="1"/>
  <c r="AD12" i="1" s="1"/>
  <c r="R23" i="1"/>
  <c r="T23" i="1" s="1"/>
  <c r="T24" i="1" s="1"/>
  <c r="W23" i="1"/>
  <c r="Y23" i="1" s="1"/>
  <c r="W11" i="1"/>
  <c r="Y11" i="1" s="1"/>
  <c r="Y12" i="1" s="1"/>
  <c r="W35" i="1"/>
  <c r="Y35" i="1" s="1"/>
  <c r="R11" i="1"/>
  <c r="T11" i="1" s="1"/>
  <c r="T12" i="1" s="1"/>
  <c r="AB23" i="1"/>
  <c r="AD23" i="1" s="1"/>
  <c r="AD24" i="1" s="1"/>
  <c r="R35" i="1"/>
  <c r="T35" i="1" s="1"/>
  <c r="Y36" i="1"/>
  <c r="K8" i="1"/>
  <c r="K9" i="1" s="1"/>
  <c r="K10" i="1" s="1"/>
  <c r="K11" i="1" s="1"/>
  <c r="W7" i="1"/>
  <c r="Y7" i="1" s="1"/>
  <c r="K21" i="1"/>
  <c r="K22" i="1" s="1"/>
  <c r="K23" i="1" s="1"/>
  <c r="W20" i="1"/>
  <c r="Y20" i="1" s="1"/>
  <c r="Y24" i="1" l="1"/>
  <c r="H31" i="1"/>
  <c r="H32" i="1" s="1"/>
  <c r="H33" i="1" s="1"/>
  <c r="H34" i="1" s="1"/>
  <c r="H35" i="1" s="1"/>
  <c r="R30" i="1"/>
  <c r="T30" i="1" s="1"/>
  <c r="T36" i="1" s="1"/>
  <c r="AD52" i="1" s="1"/>
</calcChain>
</file>

<file path=xl/sharedStrings.xml><?xml version="1.0" encoding="utf-8"?>
<sst xmlns="http://schemas.openxmlformats.org/spreadsheetml/2006/main" count="196" uniqueCount="35">
  <si>
    <t>Value of Hand</t>
  </si>
  <si>
    <t>(X=11)</t>
  </si>
  <si>
    <t>(X=10)</t>
  </si>
  <si>
    <t>(X=9)</t>
  </si>
  <si>
    <t>(X=8)</t>
  </si>
  <si>
    <t>(X=7)</t>
  </si>
  <si>
    <t>(X=6)</t>
  </si>
  <si>
    <t>(X=5)</t>
  </si>
  <si>
    <t>(X=4)</t>
  </si>
  <si>
    <t>(X=3)</t>
  </si>
  <si>
    <t>(X=2)</t>
  </si>
  <si>
    <t>Likelyhood of High combination</t>
  </si>
  <si>
    <t>Dealer showing 10</t>
  </si>
  <si>
    <t>Dealer showing 9</t>
  </si>
  <si>
    <t>Dealer showing 11</t>
  </si>
  <si>
    <t>Dealer showing 8</t>
  </si>
  <si>
    <t>Dealer showing 7</t>
  </si>
  <si>
    <t>Dealer showing 6</t>
  </si>
  <si>
    <t>Dealer showing 5</t>
  </si>
  <si>
    <t>Dealer showing 4</t>
  </si>
  <si>
    <t>Dealer showing 3</t>
  </si>
  <si>
    <t>Dealer showing 2</t>
  </si>
  <si>
    <t>Porbability (%)</t>
  </si>
  <si>
    <t>Probability of not busting (%)</t>
  </si>
  <si>
    <t>Probability of High combination (%)</t>
  </si>
  <si>
    <t>Probability of Occuring (%)</t>
  </si>
  <si>
    <t>Value of Down Facing card</t>
  </si>
  <si>
    <t>Hit/Stay</t>
  </si>
  <si>
    <t>Probability of Success (%)</t>
  </si>
  <si>
    <t>Stay</t>
  </si>
  <si>
    <t>Hit</t>
  </si>
  <si>
    <t>Probability of Occuring</t>
  </si>
  <si>
    <t>Mean (%)</t>
  </si>
  <si>
    <t>Summation</t>
  </si>
  <si>
    <t xml:space="preserve">Probability of Success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</si>
</sst>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2FA5-BECC-4BC7-87DD-A9114CFAD93C}">
  <dimension ref="A1:AD52"/>
  <sheetViews>
    <sheetView tabSelected="1" topLeftCell="T1" zoomScaleNormal="100" workbookViewId="0">
      <selection activeCell="T24" sqref="T24"/>
    </sheetView>
  </sheetViews>
  <sheetFormatPr defaultRowHeight="15" x14ac:dyDescent="0.25"/>
  <cols>
    <col min="1" max="1" width="12.5703125" bestFit="1" customWidth="1"/>
    <col min="2" max="2" width="25.28515625" bestFit="1" customWidth="1"/>
    <col min="4" max="4" width="24.140625" bestFit="1" customWidth="1"/>
    <col min="5" max="5" width="13" bestFit="1" customWidth="1"/>
    <col min="7" max="7" width="17" bestFit="1" customWidth="1"/>
    <col min="8" max="8" width="30.5703125" bestFit="1" customWidth="1"/>
    <col min="10" max="10" width="16.140625" bestFit="1" customWidth="1"/>
    <col min="11" max="11" width="30.5703125" bestFit="1" customWidth="1"/>
    <col min="13" max="13" width="15.140625" bestFit="1" customWidth="1"/>
    <col min="14" max="14" width="30.5703125" bestFit="1" customWidth="1"/>
    <col min="16" max="16" width="16.140625" bestFit="1" customWidth="1"/>
    <col min="17" max="17" width="7.42578125" bestFit="1" customWidth="1"/>
    <col min="18" max="18" width="22.140625" bestFit="1" customWidth="1"/>
    <col min="19" max="19" width="23.140625" bestFit="1" customWidth="1"/>
    <col min="20" max="20" width="8.85546875" bestFit="1" customWidth="1"/>
    <col min="21" max="21" width="16.140625" bestFit="1" customWidth="1"/>
    <col min="22" max="22" width="7.42578125" bestFit="1" customWidth="1"/>
    <col min="23" max="23" width="22.140625" bestFit="1" customWidth="1"/>
    <col min="24" max="24" width="23.140625" bestFit="1" customWidth="1"/>
    <col min="25" max="25" width="8.85546875" bestFit="1" customWidth="1"/>
    <col min="26" max="26" width="15.140625" bestFit="1" customWidth="1"/>
    <col min="27" max="27" width="7.42578125" bestFit="1" customWidth="1"/>
    <col min="28" max="28" width="22.140625" bestFit="1" customWidth="1"/>
    <col min="29" max="29" width="23.140625" bestFit="1" customWidth="1"/>
    <col min="30" max="30" width="8.85546875" bestFit="1" customWidth="1"/>
  </cols>
  <sheetData>
    <row r="1" spans="1:30" ht="15.75" thickBot="1" x14ac:dyDescent="0.3">
      <c r="A1" s="2" t="s">
        <v>0</v>
      </c>
      <c r="B1" s="3" t="s">
        <v>23</v>
      </c>
      <c r="C1" s="4"/>
      <c r="D1" s="2" t="s">
        <v>26</v>
      </c>
      <c r="E1" s="3" t="s">
        <v>22</v>
      </c>
      <c r="F1" s="4"/>
      <c r="G1" s="12" t="s">
        <v>12</v>
      </c>
      <c r="H1" s="13" t="s">
        <v>24</v>
      </c>
      <c r="I1" s="4"/>
      <c r="J1" s="12" t="s">
        <v>15</v>
      </c>
      <c r="K1" s="13" t="s">
        <v>24</v>
      </c>
      <c r="L1" s="4"/>
      <c r="M1" s="12" t="s">
        <v>18</v>
      </c>
      <c r="N1" s="13" t="s">
        <v>24</v>
      </c>
      <c r="P1" s="12" t="s">
        <v>12</v>
      </c>
      <c r="Q1" s="20" t="s">
        <v>27</v>
      </c>
      <c r="R1" s="20" t="s">
        <v>28</v>
      </c>
      <c r="S1" s="13" t="s">
        <v>31</v>
      </c>
      <c r="T1" s="16" t="s">
        <v>32</v>
      </c>
      <c r="U1" s="12" t="s">
        <v>15</v>
      </c>
      <c r="V1" s="20" t="s">
        <v>27</v>
      </c>
      <c r="W1" s="20" t="s">
        <v>28</v>
      </c>
      <c r="X1" s="13" t="s">
        <v>31</v>
      </c>
      <c r="Y1" s="16" t="s">
        <v>32</v>
      </c>
      <c r="Z1" s="12" t="s">
        <v>18</v>
      </c>
      <c r="AA1" s="20" t="s">
        <v>27</v>
      </c>
      <c r="AB1" s="20" t="s">
        <v>28</v>
      </c>
      <c r="AC1" s="13" t="s">
        <v>31</v>
      </c>
      <c r="AD1" s="16" t="s">
        <v>32</v>
      </c>
    </row>
    <row r="2" spans="1:30" x14ac:dyDescent="0.25">
      <c r="A2" s="5">
        <v>20</v>
      </c>
      <c r="B2" s="6">
        <f>1/13*100</f>
        <v>7.6923076923076925</v>
      </c>
      <c r="C2" s="4"/>
      <c r="D2" s="5" t="s">
        <v>1</v>
      </c>
      <c r="E2" s="6">
        <f>1/13*100</f>
        <v>7.6923076923076925</v>
      </c>
      <c r="F2" s="4"/>
      <c r="G2" s="5">
        <v>21</v>
      </c>
      <c r="H2" s="6">
        <f>SUM(E2)</f>
        <v>7.6923076923076925</v>
      </c>
      <c r="I2" s="4"/>
      <c r="J2" s="5">
        <v>21</v>
      </c>
      <c r="K2" s="6">
        <v>0</v>
      </c>
      <c r="L2" s="4"/>
      <c r="M2" s="5">
        <f>21</f>
        <v>21</v>
      </c>
      <c r="N2" s="6">
        <f>0</f>
        <v>0</v>
      </c>
      <c r="P2" s="5">
        <v>21</v>
      </c>
      <c r="Q2" s="19" t="s">
        <v>29</v>
      </c>
      <c r="R2" s="19">
        <f>100-H2</f>
        <v>92.307692307692307</v>
      </c>
      <c r="S2" s="21">
        <f>4/13*B22/100</f>
        <v>1.4892307692307694E-2</v>
      </c>
      <c r="T2" s="23">
        <f>R2*S2</f>
        <v>1.3746745562130178</v>
      </c>
      <c r="U2" s="5">
        <v>21</v>
      </c>
      <c r="V2" s="19" t="s">
        <v>29</v>
      </c>
      <c r="W2" s="19">
        <f t="shared" ref="W2:W7" si="0">100-K2</f>
        <v>100</v>
      </c>
      <c r="X2" s="21">
        <f>1/13*B22/100</f>
        <v>3.7230769230769236E-3</v>
      </c>
      <c r="Y2" s="23">
        <f>W2*X2</f>
        <v>0.37230769230769234</v>
      </c>
      <c r="Z2" s="5">
        <v>21</v>
      </c>
      <c r="AA2" s="19" t="s">
        <v>29</v>
      </c>
      <c r="AB2" s="19">
        <f>100-N2</f>
        <v>100</v>
      </c>
      <c r="AC2" s="21">
        <f>1/13*B22/100</f>
        <v>3.7230769230769236E-3</v>
      </c>
      <c r="AD2" s="23">
        <f>AB2*AC2</f>
        <v>0.37230769230769234</v>
      </c>
    </row>
    <row r="3" spans="1:30" x14ac:dyDescent="0.25">
      <c r="A3" s="7">
        <f>A2-1</f>
        <v>19</v>
      </c>
      <c r="B3" s="8">
        <f>B2+(1/13*100)</f>
        <v>15.384615384615385</v>
      </c>
      <c r="C3" s="4"/>
      <c r="D3" s="7" t="s">
        <v>2</v>
      </c>
      <c r="E3" s="8">
        <f>4/13*100</f>
        <v>30.76923076923077</v>
      </c>
      <c r="F3" s="4"/>
      <c r="G3" s="7">
        <f>G2-1</f>
        <v>20</v>
      </c>
      <c r="H3" s="8">
        <f>E2:E3</f>
        <v>30.76923076923077</v>
      </c>
      <c r="I3" s="4"/>
      <c r="J3" s="7">
        <f>J2-1</f>
        <v>20</v>
      </c>
      <c r="K3" s="8">
        <v>0</v>
      </c>
      <c r="L3" s="4"/>
      <c r="M3" s="7">
        <f>M2-1</f>
        <v>20</v>
      </c>
      <c r="N3" s="8">
        <v>0</v>
      </c>
      <c r="P3" s="7">
        <f>P2-1</f>
        <v>20</v>
      </c>
      <c r="Q3" s="17" t="s">
        <v>29</v>
      </c>
      <c r="R3" s="17">
        <f>100-H3</f>
        <v>69.230769230769226</v>
      </c>
      <c r="S3" s="21">
        <f t="shared" ref="S3:S11" si="1">4/13*B23/100</f>
        <v>3.1538461538461543E-2</v>
      </c>
      <c r="T3" s="23">
        <f t="shared" ref="T3:T35" si="2">R3*S3</f>
        <v>2.1834319526627222</v>
      </c>
      <c r="U3" s="7">
        <f>U2-1</f>
        <v>20</v>
      </c>
      <c r="V3" s="17" t="s">
        <v>29</v>
      </c>
      <c r="W3" s="19">
        <f t="shared" si="0"/>
        <v>100</v>
      </c>
      <c r="X3" s="21">
        <f t="shared" ref="X3:X11" si="3">1/13*B23/100</f>
        <v>7.8846153846153857E-3</v>
      </c>
      <c r="Y3" s="23">
        <f t="shared" ref="Y3:Y11" si="4">W3*X3</f>
        <v>0.78846153846153855</v>
      </c>
      <c r="Z3" s="7">
        <f>Z2-1</f>
        <v>20</v>
      </c>
      <c r="AA3" s="17" t="s">
        <v>29</v>
      </c>
      <c r="AB3" s="19">
        <f t="shared" ref="AB3:AB9" si="5">100-N3</f>
        <v>100</v>
      </c>
      <c r="AC3" s="21">
        <f t="shared" ref="AC3:AC11" si="6">1/13*B23/100</f>
        <v>7.8846153846153857E-3</v>
      </c>
      <c r="AD3" s="23">
        <f t="shared" ref="AD3:AD11" si="7">AB3*AC3</f>
        <v>0.78846153846153855</v>
      </c>
    </row>
    <row r="4" spans="1:30" x14ac:dyDescent="0.25">
      <c r="A4" s="7">
        <f t="shared" ref="A4:A18" si="8">A3-1</f>
        <v>18</v>
      </c>
      <c r="B4" s="8">
        <f t="shared" ref="B4:B10" si="9">B3+(1/13*100)</f>
        <v>23.076923076923077</v>
      </c>
      <c r="C4" s="4"/>
      <c r="D4" s="7" t="s">
        <v>3</v>
      </c>
      <c r="E4" s="8">
        <f>1/13*100</f>
        <v>7.6923076923076925</v>
      </c>
      <c r="F4" s="4"/>
      <c r="G4" s="7">
        <f t="shared" ref="G4:G11" si="10">G3-1</f>
        <v>19</v>
      </c>
      <c r="H4" s="8">
        <f>SUM(E2:E4)</f>
        <v>46.153846153846153</v>
      </c>
      <c r="I4" s="4"/>
      <c r="J4" s="7">
        <f t="shared" ref="J4:J11" si="11">J3-1</f>
        <v>19</v>
      </c>
      <c r="K4" s="8">
        <f>E2</f>
        <v>7.6923076923076925</v>
      </c>
      <c r="L4" s="4"/>
      <c r="M4" s="7">
        <f t="shared" ref="M4:M11" si="12">M3-1</f>
        <v>19</v>
      </c>
      <c r="N4" s="8">
        <v>0</v>
      </c>
      <c r="P4" s="7">
        <f t="shared" ref="P4:P11" si="13">P3-1</f>
        <v>19</v>
      </c>
      <c r="Q4" s="17" t="s">
        <v>29</v>
      </c>
      <c r="R4" s="17">
        <f>100-H4</f>
        <v>53.846153846153847</v>
      </c>
      <c r="S4" s="21">
        <f t="shared" si="1"/>
        <v>1.8553846153846157E-2</v>
      </c>
      <c r="T4" s="23">
        <f t="shared" si="2"/>
        <v>0.99905325443786996</v>
      </c>
      <c r="U4" s="7">
        <f t="shared" ref="U4:U11" si="14">U3-1</f>
        <v>19</v>
      </c>
      <c r="V4" s="17" t="s">
        <v>29</v>
      </c>
      <c r="W4" s="19">
        <f t="shared" si="0"/>
        <v>92.307692307692307</v>
      </c>
      <c r="X4" s="21">
        <f t="shared" si="3"/>
        <v>4.6384615384615392E-3</v>
      </c>
      <c r="Y4" s="23">
        <f t="shared" si="4"/>
        <v>0.42816568047337283</v>
      </c>
      <c r="Z4" s="7">
        <f t="shared" ref="Z4:Z11" si="15">Z3-1</f>
        <v>19</v>
      </c>
      <c r="AA4" s="17" t="s">
        <v>29</v>
      </c>
      <c r="AB4" s="19">
        <f t="shared" si="5"/>
        <v>100</v>
      </c>
      <c r="AC4" s="21">
        <f t="shared" si="6"/>
        <v>4.6384615384615392E-3</v>
      </c>
      <c r="AD4" s="23">
        <f t="shared" si="7"/>
        <v>0.46384615384615391</v>
      </c>
    </row>
    <row r="5" spans="1:30" x14ac:dyDescent="0.25">
      <c r="A5" s="7">
        <f t="shared" si="8"/>
        <v>17</v>
      </c>
      <c r="B5" s="8">
        <f t="shared" si="9"/>
        <v>30.76923076923077</v>
      </c>
      <c r="C5" s="4"/>
      <c r="D5" s="7" t="s">
        <v>4</v>
      </c>
      <c r="E5" s="8">
        <f t="shared" ref="E5:E11" si="16">1/13*100</f>
        <v>7.6923076923076925</v>
      </c>
      <c r="F5" s="4"/>
      <c r="G5" s="7">
        <f t="shared" si="10"/>
        <v>18</v>
      </c>
      <c r="H5" s="8">
        <f>SUM(E2:E5)</f>
        <v>53.846153846153847</v>
      </c>
      <c r="I5" s="4"/>
      <c r="J5" s="7">
        <f t="shared" si="11"/>
        <v>18</v>
      </c>
      <c r="K5" s="8">
        <f>K4+E3</f>
        <v>38.46153846153846</v>
      </c>
      <c r="L5" s="4"/>
      <c r="M5" s="7">
        <f t="shared" si="12"/>
        <v>18</v>
      </c>
      <c r="N5" s="8">
        <v>0</v>
      </c>
      <c r="P5" s="7">
        <f t="shared" si="13"/>
        <v>18</v>
      </c>
      <c r="Q5" s="17" t="s">
        <v>29</v>
      </c>
      <c r="R5" s="17">
        <f>100-H5</f>
        <v>46.153846153846153</v>
      </c>
      <c r="S5" s="21">
        <f t="shared" si="1"/>
        <v>1.996923076923077E-2</v>
      </c>
      <c r="T5" s="23">
        <f t="shared" si="2"/>
        <v>0.9216568047337278</v>
      </c>
      <c r="U5" s="7">
        <f t="shared" si="14"/>
        <v>18</v>
      </c>
      <c r="V5" s="17" t="s">
        <v>29</v>
      </c>
      <c r="W5" s="19">
        <f t="shared" si="0"/>
        <v>61.53846153846154</v>
      </c>
      <c r="X5" s="21">
        <f t="shared" si="3"/>
        <v>4.9923076923076926E-3</v>
      </c>
      <c r="Y5" s="23">
        <f t="shared" si="4"/>
        <v>0.30721893491124264</v>
      </c>
      <c r="Z5" s="7">
        <f t="shared" si="15"/>
        <v>18</v>
      </c>
      <c r="AA5" s="17" t="s">
        <v>29</v>
      </c>
      <c r="AB5" s="19">
        <f t="shared" si="5"/>
        <v>100</v>
      </c>
      <c r="AC5" s="21">
        <f t="shared" si="6"/>
        <v>4.9923076923076926E-3</v>
      </c>
      <c r="AD5" s="23">
        <f t="shared" si="7"/>
        <v>0.49923076923076926</v>
      </c>
    </row>
    <row r="6" spans="1:30" x14ac:dyDescent="0.25">
      <c r="A6" s="7">
        <f t="shared" si="8"/>
        <v>16</v>
      </c>
      <c r="B6" s="8">
        <f t="shared" si="9"/>
        <v>38.46153846153846</v>
      </c>
      <c r="C6" s="4"/>
      <c r="D6" s="7" t="s">
        <v>5</v>
      </c>
      <c r="E6" s="8">
        <f t="shared" si="16"/>
        <v>7.6923076923076925</v>
      </c>
      <c r="F6" s="4"/>
      <c r="G6" s="7">
        <f t="shared" si="10"/>
        <v>17</v>
      </c>
      <c r="H6" s="8">
        <f>SUM(E2:E6)</f>
        <v>61.53846153846154</v>
      </c>
      <c r="I6" s="4"/>
      <c r="J6" s="7">
        <f t="shared" si="11"/>
        <v>17</v>
      </c>
      <c r="K6" s="8">
        <f t="shared" ref="K6:K11" si="17">K5+E4</f>
        <v>46.153846153846153</v>
      </c>
      <c r="L6" s="4"/>
      <c r="M6" s="7">
        <f t="shared" si="12"/>
        <v>17</v>
      </c>
      <c r="N6" s="8">
        <v>0</v>
      </c>
      <c r="P6" s="7">
        <f t="shared" si="13"/>
        <v>17</v>
      </c>
      <c r="Q6" s="17" t="s">
        <v>29</v>
      </c>
      <c r="R6" s="17">
        <f>100-H6</f>
        <v>38.46153846153846</v>
      </c>
      <c r="S6" s="21">
        <f t="shared" si="1"/>
        <v>2.227692307692308E-2</v>
      </c>
      <c r="T6" s="23">
        <f t="shared" si="2"/>
        <v>0.85680473372781074</v>
      </c>
      <c r="U6" s="7">
        <f t="shared" si="14"/>
        <v>17</v>
      </c>
      <c r="V6" s="17" t="s">
        <v>29</v>
      </c>
      <c r="W6" s="19">
        <f t="shared" si="0"/>
        <v>53.846153846153847</v>
      </c>
      <c r="X6" s="21">
        <f t="shared" si="3"/>
        <v>5.5692307692307699E-3</v>
      </c>
      <c r="Y6" s="23">
        <f t="shared" si="4"/>
        <v>0.29988165680473378</v>
      </c>
      <c r="Z6" s="7">
        <f t="shared" si="15"/>
        <v>17</v>
      </c>
      <c r="AA6" s="17" t="s">
        <v>29</v>
      </c>
      <c r="AB6" s="19">
        <f t="shared" si="5"/>
        <v>100</v>
      </c>
      <c r="AC6" s="21">
        <f t="shared" si="6"/>
        <v>5.5692307692307699E-3</v>
      </c>
      <c r="AD6" s="23">
        <f t="shared" si="7"/>
        <v>0.55692307692307697</v>
      </c>
    </row>
    <row r="7" spans="1:30" x14ac:dyDescent="0.25">
      <c r="A7" s="7">
        <f t="shared" si="8"/>
        <v>15</v>
      </c>
      <c r="B7" s="8">
        <f t="shared" si="9"/>
        <v>46.153846153846153</v>
      </c>
      <c r="C7" s="4"/>
      <c r="D7" s="7" t="s">
        <v>6</v>
      </c>
      <c r="E7" s="8">
        <f t="shared" si="16"/>
        <v>7.6923076923076925</v>
      </c>
      <c r="F7" s="4"/>
      <c r="G7" s="7">
        <f t="shared" si="10"/>
        <v>16</v>
      </c>
      <c r="H7" s="8">
        <f>SUM(E2:E7)</f>
        <v>69.230769230769226</v>
      </c>
      <c r="I7" s="4"/>
      <c r="J7" s="7">
        <f t="shared" si="11"/>
        <v>16</v>
      </c>
      <c r="K7" s="8">
        <f t="shared" si="17"/>
        <v>53.846153846153847</v>
      </c>
      <c r="L7" s="4"/>
      <c r="M7" s="7">
        <f t="shared" si="12"/>
        <v>16</v>
      </c>
      <c r="N7" s="8">
        <f>E2</f>
        <v>7.6923076923076925</v>
      </c>
      <c r="P7" s="7">
        <f t="shared" si="13"/>
        <v>16</v>
      </c>
      <c r="Q7" s="17" t="s">
        <v>30</v>
      </c>
      <c r="R7" s="17">
        <f>B6</f>
        <v>38.46153846153846</v>
      </c>
      <c r="S7" s="21">
        <f t="shared" si="1"/>
        <v>2.3692307692307693E-2</v>
      </c>
      <c r="T7" s="23">
        <f t="shared" si="2"/>
        <v>0.91124260355029585</v>
      </c>
      <c r="U7" s="7">
        <f t="shared" si="14"/>
        <v>16</v>
      </c>
      <c r="V7" s="17" t="s">
        <v>29</v>
      </c>
      <c r="W7" s="19">
        <f t="shared" si="0"/>
        <v>46.153846153846153</v>
      </c>
      <c r="X7" s="21">
        <f t="shared" si="3"/>
        <v>5.9230769230769233E-3</v>
      </c>
      <c r="Y7" s="23">
        <f t="shared" si="4"/>
        <v>0.27337278106508878</v>
      </c>
      <c r="Z7" s="7">
        <f t="shared" si="15"/>
        <v>16</v>
      </c>
      <c r="AA7" s="17" t="s">
        <v>29</v>
      </c>
      <c r="AB7" s="19">
        <f t="shared" si="5"/>
        <v>92.307692307692307</v>
      </c>
      <c r="AC7" s="21">
        <f t="shared" si="6"/>
        <v>5.9230769230769233E-3</v>
      </c>
      <c r="AD7" s="23">
        <f t="shared" si="7"/>
        <v>0.54674556213017755</v>
      </c>
    </row>
    <row r="8" spans="1:30" x14ac:dyDescent="0.25">
      <c r="A8" s="7">
        <f t="shared" si="8"/>
        <v>14</v>
      </c>
      <c r="B8" s="8">
        <f t="shared" si="9"/>
        <v>53.846153846153847</v>
      </c>
      <c r="C8" s="4"/>
      <c r="D8" s="7" t="s">
        <v>7</v>
      </c>
      <c r="E8" s="8">
        <f t="shared" si="16"/>
        <v>7.6923076923076925</v>
      </c>
      <c r="F8" s="4"/>
      <c r="G8" s="7">
        <f t="shared" si="10"/>
        <v>15</v>
      </c>
      <c r="H8" s="8">
        <f>SUM(E2:E8)</f>
        <v>76.92307692307692</v>
      </c>
      <c r="I8" s="4"/>
      <c r="J8" s="7">
        <f t="shared" si="11"/>
        <v>15</v>
      </c>
      <c r="K8" s="8">
        <f t="shared" si="17"/>
        <v>61.53846153846154</v>
      </c>
      <c r="L8" s="4"/>
      <c r="M8" s="7">
        <f t="shared" si="12"/>
        <v>15</v>
      </c>
      <c r="N8" s="8">
        <f>N7+E3</f>
        <v>38.46153846153846</v>
      </c>
      <c r="P8" s="7">
        <f t="shared" si="13"/>
        <v>15</v>
      </c>
      <c r="Q8" s="17" t="s">
        <v>30</v>
      </c>
      <c r="R8" s="17">
        <f>B7</f>
        <v>46.153846153846153</v>
      </c>
      <c r="S8" s="21">
        <f t="shared" si="1"/>
        <v>2.6000000000000002E-2</v>
      </c>
      <c r="T8" s="23">
        <f t="shared" si="2"/>
        <v>1.2000000000000002</v>
      </c>
      <c r="U8" s="7">
        <f t="shared" si="14"/>
        <v>15</v>
      </c>
      <c r="V8" s="17" t="s">
        <v>30</v>
      </c>
      <c r="W8" s="19">
        <f>B7</f>
        <v>46.153846153846153</v>
      </c>
      <c r="X8" s="21">
        <f t="shared" si="3"/>
        <v>6.5000000000000006E-3</v>
      </c>
      <c r="Y8" s="23">
        <f t="shared" si="4"/>
        <v>0.30000000000000004</v>
      </c>
      <c r="Z8" s="7">
        <f t="shared" si="15"/>
        <v>15</v>
      </c>
      <c r="AA8" s="17" t="s">
        <v>29</v>
      </c>
      <c r="AB8" s="19">
        <f>100-N8</f>
        <v>61.53846153846154</v>
      </c>
      <c r="AC8" s="21">
        <f t="shared" si="6"/>
        <v>6.5000000000000006E-3</v>
      </c>
      <c r="AD8" s="23">
        <f t="shared" si="7"/>
        <v>0.4</v>
      </c>
    </row>
    <row r="9" spans="1:30" x14ac:dyDescent="0.25">
      <c r="A9" s="7">
        <f t="shared" si="8"/>
        <v>13</v>
      </c>
      <c r="B9" s="8">
        <f t="shared" si="9"/>
        <v>61.53846153846154</v>
      </c>
      <c r="C9" s="4"/>
      <c r="D9" s="7" t="s">
        <v>8</v>
      </c>
      <c r="E9" s="8">
        <f t="shared" si="16"/>
        <v>7.6923076923076925</v>
      </c>
      <c r="F9" s="4"/>
      <c r="G9" s="7">
        <f t="shared" si="10"/>
        <v>14</v>
      </c>
      <c r="H9" s="8">
        <f>SUM(E2:E9)</f>
        <v>84.615384615384613</v>
      </c>
      <c r="I9" s="4"/>
      <c r="J9" s="7">
        <f t="shared" si="11"/>
        <v>14</v>
      </c>
      <c r="K9" s="8">
        <f t="shared" si="17"/>
        <v>69.230769230769226</v>
      </c>
      <c r="L9" s="4"/>
      <c r="M9" s="7">
        <f t="shared" si="12"/>
        <v>14</v>
      </c>
      <c r="N9" s="8">
        <f t="shared" ref="N9:N11" si="18">N8+E4</f>
        <v>46.153846153846153</v>
      </c>
      <c r="P9" s="7">
        <f t="shared" si="13"/>
        <v>14</v>
      </c>
      <c r="Q9" s="17" t="s">
        <v>30</v>
      </c>
      <c r="R9" s="17">
        <f>B8</f>
        <v>53.846153846153847</v>
      </c>
      <c r="S9" s="21">
        <f t="shared" si="1"/>
        <v>2.7353846153846156E-2</v>
      </c>
      <c r="T9" s="23">
        <f t="shared" si="2"/>
        <v>1.4728994082840239</v>
      </c>
      <c r="U9" s="7">
        <f t="shared" si="14"/>
        <v>14</v>
      </c>
      <c r="V9" s="17" t="s">
        <v>30</v>
      </c>
      <c r="W9" s="19">
        <f t="shared" ref="W9:W11" si="19">B8</f>
        <v>53.846153846153847</v>
      </c>
      <c r="X9" s="21">
        <f t="shared" si="3"/>
        <v>6.8384615384615389E-3</v>
      </c>
      <c r="Y9" s="23">
        <f t="shared" si="4"/>
        <v>0.36822485207100597</v>
      </c>
      <c r="Z9" s="7">
        <f t="shared" si="15"/>
        <v>14</v>
      </c>
      <c r="AA9" s="17" t="s">
        <v>29</v>
      </c>
      <c r="AB9" s="19">
        <f t="shared" si="5"/>
        <v>53.846153846153847</v>
      </c>
      <c r="AC9" s="21">
        <f t="shared" si="6"/>
        <v>6.8384615384615389E-3</v>
      </c>
      <c r="AD9" s="23">
        <f t="shared" si="7"/>
        <v>0.36822485207100597</v>
      </c>
    </row>
    <row r="10" spans="1:30" x14ac:dyDescent="0.25">
      <c r="A10" s="7">
        <f t="shared" si="8"/>
        <v>12</v>
      </c>
      <c r="B10" s="8">
        <f t="shared" si="9"/>
        <v>69.230769230769226</v>
      </c>
      <c r="C10" s="4"/>
      <c r="D10" s="7" t="s">
        <v>9</v>
      </c>
      <c r="E10" s="8">
        <f t="shared" si="16"/>
        <v>7.6923076923076925</v>
      </c>
      <c r="F10" s="4"/>
      <c r="G10" s="7">
        <f t="shared" si="10"/>
        <v>13</v>
      </c>
      <c r="H10" s="8">
        <f>SUM(E2:E10)</f>
        <v>92.307692307692307</v>
      </c>
      <c r="I10" s="4"/>
      <c r="J10" s="7">
        <f t="shared" si="11"/>
        <v>13</v>
      </c>
      <c r="K10" s="8">
        <f t="shared" si="17"/>
        <v>76.92307692307692</v>
      </c>
      <c r="L10" s="4"/>
      <c r="M10" s="7">
        <f t="shared" si="12"/>
        <v>13</v>
      </c>
      <c r="N10" s="8">
        <f t="shared" si="18"/>
        <v>53.846153846153847</v>
      </c>
      <c r="P10" s="7">
        <f t="shared" si="13"/>
        <v>13</v>
      </c>
      <c r="Q10" s="17" t="s">
        <v>30</v>
      </c>
      <c r="R10" s="17">
        <f>B9</f>
        <v>61.53846153846154</v>
      </c>
      <c r="S10" s="21">
        <f t="shared" si="1"/>
        <v>2.9692307692307695E-2</v>
      </c>
      <c r="T10" s="23">
        <f t="shared" si="2"/>
        <v>1.8272189349112429</v>
      </c>
      <c r="U10" s="7">
        <f t="shared" si="14"/>
        <v>13</v>
      </c>
      <c r="V10" s="17" t="s">
        <v>30</v>
      </c>
      <c r="W10" s="19">
        <f t="shared" si="19"/>
        <v>61.53846153846154</v>
      </c>
      <c r="X10" s="21">
        <f t="shared" si="3"/>
        <v>7.4230769230769237E-3</v>
      </c>
      <c r="Y10" s="23">
        <f t="shared" si="4"/>
        <v>0.45680473372781072</v>
      </c>
      <c r="Z10" s="7">
        <f t="shared" si="15"/>
        <v>13</v>
      </c>
      <c r="AA10" s="17" t="s">
        <v>30</v>
      </c>
      <c r="AB10" s="19">
        <f>B9</f>
        <v>61.53846153846154</v>
      </c>
      <c r="AC10" s="21">
        <f t="shared" si="6"/>
        <v>7.4230769230769237E-3</v>
      </c>
      <c r="AD10" s="23">
        <f t="shared" si="7"/>
        <v>0.45680473372781072</v>
      </c>
    </row>
    <row r="11" spans="1:30" ht="15.75" thickBot="1" x14ac:dyDescent="0.3">
      <c r="A11" s="7">
        <f t="shared" si="8"/>
        <v>11</v>
      </c>
      <c r="B11" s="8">
        <v>100</v>
      </c>
      <c r="C11" s="4"/>
      <c r="D11" s="9" t="s">
        <v>10</v>
      </c>
      <c r="E11" s="11">
        <f t="shared" si="16"/>
        <v>7.6923076923076925</v>
      </c>
      <c r="F11" s="4"/>
      <c r="G11" s="9">
        <f t="shared" si="10"/>
        <v>12</v>
      </c>
      <c r="H11" s="11">
        <f>SUM(E2:E11)</f>
        <v>100</v>
      </c>
      <c r="I11" s="4"/>
      <c r="J11" s="9">
        <f t="shared" si="11"/>
        <v>12</v>
      </c>
      <c r="K11" s="11">
        <f t="shared" si="17"/>
        <v>84.615384615384613</v>
      </c>
      <c r="L11" s="4"/>
      <c r="M11" s="9">
        <f t="shared" si="12"/>
        <v>12</v>
      </c>
      <c r="N11" s="11">
        <f t="shared" si="18"/>
        <v>61.53846153846154</v>
      </c>
      <c r="P11" s="9">
        <f t="shared" si="13"/>
        <v>12</v>
      </c>
      <c r="Q11" s="18" t="s">
        <v>30</v>
      </c>
      <c r="R11" s="18">
        <f>B10</f>
        <v>69.230769230769226</v>
      </c>
      <c r="S11" s="25">
        <f t="shared" si="1"/>
        <v>2.8769230769230769E-2</v>
      </c>
      <c r="T11" s="23">
        <f t="shared" si="2"/>
        <v>1.9917159763313608</v>
      </c>
      <c r="U11" s="9">
        <f t="shared" si="14"/>
        <v>12</v>
      </c>
      <c r="V11" s="18" t="s">
        <v>30</v>
      </c>
      <c r="W11" s="22">
        <f t="shared" si="19"/>
        <v>69.230769230769226</v>
      </c>
      <c r="X11" s="25">
        <f t="shared" si="3"/>
        <v>7.1923076923076923E-3</v>
      </c>
      <c r="Y11" s="23">
        <f t="shared" si="4"/>
        <v>0.49792899408284019</v>
      </c>
      <c r="Z11" s="9">
        <f t="shared" si="15"/>
        <v>12</v>
      </c>
      <c r="AA11" s="18" t="s">
        <v>30</v>
      </c>
      <c r="AB11" s="22">
        <f>B10</f>
        <v>69.230769230769226</v>
      </c>
      <c r="AC11" s="21">
        <f t="shared" si="6"/>
        <v>7.1923076923076923E-3</v>
      </c>
      <c r="AD11" s="23">
        <f t="shared" si="7"/>
        <v>0.49792899408284019</v>
      </c>
    </row>
    <row r="12" spans="1:30" ht="15.75" thickBot="1" x14ac:dyDescent="0.3">
      <c r="A12" s="7">
        <f t="shared" si="8"/>
        <v>10</v>
      </c>
      <c r="B12" s="8">
        <v>100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 t="s">
        <v>33</v>
      </c>
      <c r="R12" s="4"/>
      <c r="S12" s="4"/>
      <c r="T12" s="23">
        <f>SUM(T2:T11)</f>
        <v>13.738698224852069</v>
      </c>
      <c r="U12" s="4" t="s">
        <v>33</v>
      </c>
      <c r="Y12" s="1">
        <f>SUM(Y2:Y11)</f>
        <v>4.0923668639053252</v>
      </c>
      <c r="Z12" s="4" t="s">
        <v>33</v>
      </c>
      <c r="AD12" s="1">
        <f>SUM(AD2:AD11)</f>
        <v>4.9504733727810653</v>
      </c>
    </row>
    <row r="13" spans="1:30" ht="15.75" thickBot="1" x14ac:dyDescent="0.3">
      <c r="A13" s="7">
        <f t="shared" si="8"/>
        <v>9</v>
      </c>
      <c r="B13" s="8">
        <v>100</v>
      </c>
      <c r="C13" s="4"/>
      <c r="D13" s="4"/>
      <c r="E13" s="4"/>
      <c r="F13" s="4"/>
      <c r="G13" s="12" t="s">
        <v>13</v>
      </c>
      <c r="H13" s="13" t="s">
        <v>24</v>
      </c>
      <c r="I13" s="4"/>
      <c r="J13" s="12" t="s">
        <v>16</v>
      </c>
      <c r="K13" s="13" t="s">
        <v>24</v>
      </c>
      <c r="L13" s="4"/>
      <c r="M13" s="12" t="s">
        <v>19</v>
      </c>
      <c r="N13" s="13" t="s">
        <v>24</v>
      </c>
      <c r="P13" s="12" t="s">
        <v>13</v>
      </c>
      <c r="Q13" s="20" t="s">
        <v>27</v>
      </c>
      <c r="R13" s="20" t="s">
        <v>28</v>
      </c>
      <c r="S13" s="13" t="s">
        <v>31</v>
      </c>
      <c r="T13" s="24" t="s">
        <v>32</v>
      </c>
      <c r="U13" s="12" t="s">
        <v>16</v>
      </c>
      <c r="V13" s="20" t="s">
        <v>27</v>
      </c>
      <c r="W13" s="20" t="s">
        <v>28</v>
      </c>
      <c r="X13" s="13" t="s">
        <v>31</v>
      </c>
      <c r="Y13" s="16" t="s">
        <v>32</v>
      </c>
      <c r="Z13" s="12" t="s">
        <v>19</v>
      </c>
      <c r="AA13" s="20" t="s">
        <v>27</v>
      </c>
      <c r="AB13" s="20" t="s">
        <v>28</v>
      </c>
      <c r="AC13" s="13" t="s">
        <v>31</v>
      </c>
      <c r="AD13" s="16" t="s">
        <v>32</v>
      </c>
    </row>
    <row r="14" spans="1:30" x14ac:dyDescent="0.25">
      <c r="A14" s="7">
        <f t="shared" si="8"/>
        <v>8</v>
      </c>
      <c r="B14" s="8">
        <v>100</v>
      </c>
      <c r="C14" s="4"/>
      <c r="D14" s="4"/>
      <c r="E14" s="4"/>
      <c r="F14" s="4"/>
      <c r="G14" s="5">
        <v>21</v>
      </c>
      <c r="H14" s="6">
        <v>0</v>
      </c>
      <c r="I14" s="4"/>
      <c r="J14" s="5">
        <v>21</v>
      </c>
      <c r="K14" s="6">
        <f>0</f>
        <v>0</v>
      </c>
      <c r="L14" s="4"/>
      <c r="M14" s="5">
        <v>21</v>
      </c>
      <c r="N14" s="6">
        <v>0</v>
      </c>
      <c r="P14" s="5">
        <v>21</v>
      </c>
      <c r="Q14" s="19" t="s">
        <v>29</v>
      </c>
      <c r="R14" s="19">
        <f>100-H14</f>
        <v>100</v>
      </c>
      <c r="S14" s="21">
        <f>1/13*B22/100</f>
        <v>3.7230769230769236E-3</v>
      </c>
      <c r="T14" s="23">
        <f t="shared" si="2"/>
        <v>0.37230769230769234</v>
      </c>
      <c r="U14" s="5">
        <v>21</v>
      </c>
      <c r="V14" s="19" t="s">
        <v>29</v>
      </c>
      <c r="W14" s="19">
        <f>100-K14</f>
        <v>100</v>
      </c>
      <c r="X14" s="21">
        <f>B22*1/13/100</f>
        <v>3.7230769230769227E-3</v>
      </c>
      <c r="Y14" s="23">
        <f t="shared" ref="Y14:Y23" si="20">W14*X14</f>
        <v>0.37230769230769228</v>
      </c>
      <c r="Z14" s="5">
        <v>21</v>
      </c>
      <c r="AA14" s="19" t="s">
        <v>29</v>
      </c>
      <c r="AB14" s="19">
        <f>100-N14</f>
        <v>100</v>
      </c>
      <c r="AC14" s="21">
        <f>1/13*B22/100</f>
        <v>3.7230769230769236E-3</v>
      </c>
      <c r="AD14" s="23">
        <f t="shared" ref="AD14:AD23" si="21">AB14*AC14</f>
        <v>0.37230769230769234</v>
      </c>
    </row>
    <row r="15" spans="1:30" x14ac:dyDescent="0.25">
      <c r="A15" s="7">
        <f>A14-1</f>
        <v>7</v>
      </c>
      <c r="B15" s="8">
        <v>100</v>
      </c>
      <c r="C15" s="4"/>
      <c r="D15" s="4"/>
      <c r="E15" s="4"/>
      <c r="F15" s="4"/>
      <c r="G15" s="7">
        <f>G14-1</f>
        <v>20</v>
      </c>
      <c r="H15" s="8">
        <f>E2</f>
        <v>7.6923076923076925</v>
      </c>
      <c r="I15" s="4"/>
      <c r="J15" s="7">
        <f>J14-1</f>
        <v>20</v>
      </c>
      <c r="K15" s="8">
        <f>0</f>
        <v>0</v>
      </c>
      <c r="L15" s="4"/>
      <c r="M15" s="7">
        <f>M14-1</f>
        <v>20</v>
      </c>
      <c r="N15" s="8">
        <v>0</v>
      </c>
      <c r="P15" s="7">
        <f>P14-1</f>
        <v>20</v>
      </c>
      <c r="Q15" s="17" t="s">
        <v>29</v>
      </c>
      <c r="R15" s="17">
        <f t="shared" ref="R15:R16" si="22">100-H15</f>
        <v>92.307692307692307</v>
      </c>
      <c r="S15" s="21">
        <f t="shared" ref="S15:S23" si="23">1/13*B23/100</f>
        <v>7.8846153846153857E-3</v>
      </c>
      <c r="T15" s="23">
        <f t="shared" si="2"/>
        <v>0.72781065088757402</v>
      </c>
      <c r="U15" s="7">
        <f>U14-1</f>
        <v>20</v>
      </c>
      <c r="V15" s="17" t="s">
        <v>29</v>
      </c>
      <c r="W15" s="19">
        <f t="shared" ref="W15:W19" si="24">100-K15</f>
        <v>100</v>
      </c>
      <c r="X15" s="21">
        <f t="shared" ref="X15:X23" si="25">B23*1/13/100</f>
        <v>7.884615384615384E-3</v>
      </c>
      <c r="Y15" s="23">
        <f t="shared" si="20"/>
        <v>0.78846153846153844</v>
      </c>
      <c r="Z15" s="7">
        <f>Z14-1</f>
        <v>20</v>
      </c>
      <c r="AA15" s="17" t="s">
        <v>29</v>
      </c>
      <c r="AB15" s="19">
        <f t="shared" ref="AB15:AB21" si="26">100-N15</f>
        <v>100</v>
      </c>
      <c r="AC15" s="21">
        <f t="shared" ref="AC15:AC23" si="27">1/13*B23/100</f>
        <v>7.8846153846153857E-3</v>
      </c>
      <c r="AD15" s="23">
        <f t="shared" si="21"/>
        <v>0.78846153846153855</v>
      </c>
    </row>
    <row r="16" spans="1:30" x14ac:dyDescent="0.25">
      <c r="A16" s="7">
        <f t="shared" si="8"/>
        <v>6</v>
      </c>
      <c r="B16" s="8">
        <v>100</v>
      </c>
      <c r="C16" s="4"/>
      <c r="D16" s="4"/>
      <c r="E16" s="4"/>
      <c r="F16" s="4"/>
      <c r="G16" s="7">
        <f t="shared" ref="G16:G23" si="28">G15-1</f>
        <v>19</v>
      </c>
      <c r="H16" s="8">
        <f>SUM(E2:E3)</f>
        <v>38.46153846153846</v>
      </c>
      <c r="I16" s="4"/>
      <c r="J16" s="7">
        <f t="shared" ref="J16:J23" si="29">J15-1</f>
        <v>19</v>
      </c>
      <c r="K16" s="8">
        <f>0</f>
        <v>0</v>
      </c>
      <c r="L16" s="4"/>
      <c r="M16" s="7">
        <f t="shared" ref="M16:M23" si="30">M15-1</f>
        <v>19</v>
      </c>
      <c r="N16" s="8">
        <v>0</v>
      </c>
      <c r="P16" s="7">
        <f t="shared" ref="P16:P23" si="31">P15-1</f>
        <v>19</v>
      </c>
      <c r="Q16" s="17" t="s">
        <v>29</v>
      </c>
      <c r="R16" s="17">
        <f t="shared" si="22"/>
        <v>61.53846153846154</v>
      </c>
      <c r="S16" s="21">
        <f t="shared" si="23"/>
        <v>4.6384615384615392E-3</v>
      </c>
      <c r="T16" s="23">
        <f t="shared" si="2"/>
        <v>0.28544378698224859</v>
      </c>
      <c r="U16" s="7">
        <f t="shared" ref="U16:U23" si="32">U15-1</f>
        <v>19</v>
      </c>
      <c r="V16" s="17" t="s">
        <v>29</v>
      </c>
      <c r="W16" s="19">
        <f t="shared" si="24"/>
        <v>100</v>
      </c>
      <c r="X16" s="21">
        <f t="shared" si="25"/>
        <v>4.6384615384615384E-3</v>
      </c>
      <c r="Y16" s="23">
        <f t="shared" si="20"/>
        <v>0.46384615384615385</v>
      </c>
      <c r="Z16" s="7">
        <f t="shared" ref="Z16:Z23" si="33">Z15-1</f>
        <v>19</v>
      </c>
      <c r="AA16" s="17" t="s">
        <v>29</v>
      </c>
      <c r="AB16" s="19">
        <f t="shared" si="26"/>
        <v>100</v>
      </c>
      <c r="AC16" s="21">
        <f t="shared" si="27"/>
        <v>4.6384615384615392E-3</v>
      </c>
      <c r="AD16" s="23">
        <f t="shared" si="21"/>
        <v>0.46384615384615391</v>
      </c>
    </row>
    <row r="17" spans="1:30" x14ac:dyDescent="0.25">
      <c r="A17" s="7">
        <f t="shared" si="8"/>
        <v>5</v>
      </c>
      <c r="B17" s="8">
        <v>100</v>
      </c>
      <c r="C17" s="4"/>
      <c r="D17" s="4"/>
      <c r="E17" s="4"/>
      <c r="F17" s="4"/>
      <c r="G17" s="7">
        <f t="shared" si="28"/>
        <v>18</v>
      </c>
      <c r="H17" s="8">
        <f>SUM(E2:E4)</f>
        <v>46.153846153846153</v>
      </c>
      <c r="I17" s="4"/>
      <c r="J17" s="7">
        <f t="shared" si="29"/>
        <v>18</v>
      </c>
      <c r="K17" s="8">
        <f>E2</f>
        <v>7.6923076923076925</v>
      </c>
      <c r="L17" s="4"/>
      <c r="M17" s="7">
        <f t="shared" si="30"/>
        <v>18</v>
      </c>
      <c r="N17" s="8">
        <v>0</v>
      </c>
      <c r="P17" s="7">
        <f t="shared" si="31"/>
        <v>18</v>
      </c>
      <c r="Q17" s="17" t="s">
        <v>29</v>
      </c>
      <c r="R17" s="17">
        <f>100-H17</f>
        <v>53.846153846153847</v>
      </c>
      <c r="S17" s="21">
        <f t="shared" si="23"/>
        <v>4.9923076923076926E-3</v>
      </c>
      <c r="T17" s="23">
        <f t="shared" si="2"/>
        <v>0.26881656804733728</v>
      </c>
      <c r="U17" s="7">
        <f t="shared" si="32"/>
        <v>18</v>
      </c>
      <c r="V17" s="17" t="s">
        <v>29</v>
      </c>
      <c r="W17" s="19">
        <f t="shared" si="24"/>
        <v>92.307692307692307</v>
      </c>
      <c r="X17" s="21">
        <f t="shared" si="25"/>
        <v>4.9923076923076926E-3</v>
      </c>
      <c r="Y17" s="23">
        <f t="shared" si="20"/>
        <v>0.4608284023668639</v>
      </c>
      <c r="Z17" s="7">
        <f t="shared" si="33"/>
        <v>18</v>
      </c>
      <c r="AA17" s="17" t="s">
        <v>29</v>
      </c>
      <c r="AB17" s="19">
        <f t="shared" si="26"/>
        <v>100</v>
      </c>
      <c r="AC17" s="21">
        <f t="shared" si="27"/>
        <v>4.9923076923076926E-3</v>
      </c>
      <c r="AD17" s="23">
        <f t="shared" si="21"/>
        <v>0.49923076923076926</v>
      </c>
    </row>
    <row r="18" spans="1:30" ht="15.75" thickBot="1" x14ac:dyDescent="0.3">
      <c r="A18" s="9">
        <f t="shared" si="8"/>
        <v>4</v>
      </c>
      <c r="B18" s="11">
        <v>100</v>
      </c>
      <c r="C18" s="4"/>
      <c r="D18" s="4"/>
      <c r="E18" s="4"/>
      <c r="F18" s="4"/>
      <c r="G18" s="7">
        <f t="shared" si="28"/>
        <v>17</v>
      </c>
      <c r="H18" s="8">
        <f>SUM(E2:E5)</f>
        <v>53.846153846153847</v>
      </c>
      <c r="I18" s="4"/>
      <c r="J18" s="7">
        <f t="shared" si="29"/>
        <v>17</v>
      </c>
      <c r="K18" s="8">
        <f>K17+E3</f>
        <v>38.46153846153846</v>
      </c>
      <c r="L18" s="4"/>
      <c r="M18" s="7">
        <f t="shared" si="30"/>
        <v>17</v>
      </c>
      <c r="N18" s="8">
        <v>0</v>
      </c>
      <c r="P18" s="7">
        <f t="shared" si="31"/>
        <v>17</v>
      </c>
      <c r="Q18" s="17" t="s">
        <v>29</v>
      </c>
      <c r="R18" s="17">
        <f>100-H18</f>
        <v>46.153846153846153</v>
      </c>
      <c r="S18" s="21">
        <f t="shared" si="23"/>
        <v>5.5692307692307699E-3</v>
      </c>
      <c r="T18" s="23">
        <f t="shared" si="2"/>
        <v>0.25704142011834324</v>
      </c>
      <c r="U18" s="7">
        <f t="shared" si="32"/>
        <v>17</v>
      </c>
      <c r="V18" s="17" t="s">
        <v>29</v>
      </c>
      <c r="W18" s="19">
        <f>100-K18</f>
        <v>61.53846153846154</v>
      </c>
      <c r="X18" s="21">
        <f t="shared" si="25"/>
        <v>5.5692307692307699E-3</v>
      </c>
      <c r="Y18" s="23">
        <f t="shared" si="20"/>
        <v>0.34272189349112431</v>
      </c>
      <c r="Z18" s="7">
        <f t="shared" si="33"/>
        <v>17</v>
      </c>
      <c r="AA18" s="17" t="s">
        <v>29</v>
      </c>
      <c r="AB18" s="19">
        <f t="shared" si="26"/>
        <v>100</v>
      </c>
      <c r="AC18" s="21">
        <f t="shared" si="27"/>
        <v>5.5692307692307699E-3</v>
      </c>
      <c r="AD18" s="23">
        <f t="shared" si="21"/>
        <v>0.55692307692307697</v>
      </c>
    </row>
    <row r="19" spans="1:30" x14ac:dyDescent="0.25">
      <c r="G19" s="7">
        <f t="shared" si="28"/>
        <v>16</v>
      </c>
      <c r="H19" s="8">
        <f>SUM(E2:E6)</f>
        <v>61.53846153846154</v>
      </c>
      <c r="I19" s="4"/>
      <c r="J19" s="7">
        <f t="shared" si="29"/>
        <v>16</v>
      </c>
      <c r="K19" s="8">
        <f t="shared" ref="K19:K23" si="34">K18+E4</f>
        <v>46.153846153846153</v>
      </c>
      <c r="L19" s="4"/>
      <c r="M19" s="7">
        <f t="shared" si="30"/>
        <v>16</v>
      </c>
      <c r="N19" s="8">
        <v>0</v>
      </c>
      <c r="P19" s="7">
        <f t="shared" si="31"/>
        <v>16</v>
      </c>
      <c r="Q19" s="17" t="s">
        <v>29</v>
      </c>
      <c r="R19" s="17">
        <f>100-H19</f>
        <v>38.46153846153846</v>
      </c>
      <c r="S19" s="21">
        <f t="shared" si="23"/>
        <v>5.9230769230769233E-3</v>
      </c>
      <c r="T19" s="23">
        <f t="shared" si="2"/>
        <v>0.22781065088757396</v>
      </c>
      <c r="U19" s="7">
        <f t="shared" si="32"/>
        <v>16</v>
      </c>
      <c r="V19" s="17" t="s">
        <v>29</v>
      </c>
      <c r="W19" s="19">
        <f t="shared" si="24"/>
        <v>53.846153846153847</v>
      </c>
      <c r="X19" s="21">
        <f t="shared" si="25"/>
        <v>5.9230769230769233E-3</v>
      </c>
      <c r="Y19" s="23">
        <f t="shared" si="20"/>
        <v>0.31893491124260359</v>
      </c>
      <c r="Z19" s="7">
        <f t="shared" si="33"/>
        <v>16</v>
      </c>
      <c r="AA19" s="17" t="s">
        <v>29</v>
      </c>
      <c r="AB19" s="19">
        <f t="shared" si="26"/>
        <v>100</v>
      </c>
      <c r="AC19" s="21">
        <f t="shared" si="27"/>
        <v>5.9230769230769233E-3</v>
      </c>
      <c r="AD19" s="23">
        <f t="shared" si="21"/>
        <v>0.59230769230769231</v>
      </c>
    </row>
    <row r="20" spans="1:30" ht="15.75" thickBot="1" x14ac:dyDescent="0.3">
      <c r="G20" s="7">
        <f t="shared" si="28"/>
        <v>15</v>
      </c>
      <c r="H20" s="8">
        <f>SUM(E2:E7)</f>
        <v>69.230769230769226</v>
      </c>
      <c r="I20" s="4"/>
      <c r="J20" s="7">
        <f t="shared" si="29"/>
        <v>15</v>
      </c>
      <c r="K20" s="8">
        <f t="shared" si="34"/>
        <v>53.846153846153847</v>
      </c>
      <c r="L20" s="4"/>
      <c r="M20" s="7">
        <f t="shared" si="30"/>
        <v>15</v>
      </c>
      <c r="N20" s="8">
        <f>E2</f>
        <v>7.6923076923076925</v>
      </c>
      <c r="P20" s="7">
        <f t="shared" si="31"/>
        <v>15</v>
      </c>
      <c r="Q20" s="17" t="s">
        <v>30</v>
      </c>
      <c r="R20" s="17">
        <f>B7</f>
        <v>46.153846153846153</v>
      </c>
      <c r="S20" s="21">
        <f t="shared" si="23"/>
        <v>6.5000000000000006E-3</v>
      </c>
      <c r="T20" s="23">
        <f t="shared" si="2"/>
        <v>0.30000000000000004</v>
      </c>
      <c r="U20" s="7">
        <f t="shared" si="32"/>
        <v>15</v>
      </c>
      <c r="V20" s="17" t="s">
        <v>29</v>
      </c>
      <c r="W20" s="19">
        <f>100-K20</f>
        <v>46.153846153846153</v>
      </c>
      <c r="X20" s="21">
        <f t="shared" si="25"/>
        <v>6.4999999999999988E-3</v>
      </c>
      <c r="Y20" s="23">
        <f t="shared" si="20"/>
        <v>0.29999999999999993</v>
      </c>
      <c r="Z20" s="7">
        <f t="shared" si="33"/>
        <v>15</v>
      </c>
      <c r="AA20" s="17" t="s">
        <v>29</v>
      </c>
      <c r="AB20" s="19">
        <f>100-N20</f>
        <v>92.307692307692307</v>
      </c>
      <c r="AC20" s="21">
        <f t="shared" si="27"/>
        <v>6.5000000000000006E-3</v>
      </c>
      <c r="AD20" s="23">
        <f t="shared" si="21"/>
        <v>0.60000000000000009</v>
      </c>
    </row>
    <row r="21" spans="1:30" ht="15.75" thickBot="1" x14ac:dyDescent="0.3">
      <c r="A21" s="2" t="s">
        <v>0</v>
      </c>
      <c r="B21" s="3" t="s">
        <v>25</v>
      </c>
      <c r="G21" s="7">
        <f t="shared" si="28"/>
        <v>14</v>
      </c>
      <c r="H21" s="8">
        <f>SUM(E2:E8)</f>
        <v>76.92307692307692</v>
      </c>
      <c r="I21" s="4"/>
      <c r="J21" s="7">
        <f t="shared" si="29"/>
        <v>14</v>
      </c>
      <c r="K21" s="8">
        <f t="shared" si="34"/>
        <v>61.53846153846154</v>
      </c>
      <c r="L21" s="4"/>
      <c r="M21" s="7">
        <f t="shared" si="30"/>
        <v>14</v>
      </c>
      <c r="N21" s="8">
        <f>N20+E3</f>
        <v>38.46153846153846</v>
      </c>
      <c r="P21" s="7">
        <f t="shared" si="31"/>
        <v>14</v>
      </c>
      <c r="Q21" s="17" t="s">
        <v>30</v>
      </c>
      <c r="R21" s="17">
        <f t="shared" ref="R21:R23" si="35">B8</f>
        <v>53.846153846153847</v>
      </c>
      <c r="S21" s="21">
        <f t="shared" si="23"/>
        <v>6.8384615384615389E-3</v>
      </c>
      <c r="T21" s="23">
        <f t="shared" si="2"/>
        <v>0.36822485207100597</v>
      </c>
      <c r="U21" s="7">
        <f t="shared" si="32"/>
        <v>14</v>
      </c>
      <c r="V21" s="17" t="s">
        <v>30</v>
      </c>
      <c r="W21" s="19">
        <f>B8</f>
        <v>53.846153846153847</v>
      </c>
      <c r="X21" s="21">
        <f t="shared" si="25"/>
        <v>6.8384615384615389E-3</v>
      </c>
      <c r="Y21" s="23">
        <f t="shared" si="20"/>
        <v>0.36822485207100597</v>
      </c>
      <c r="Z21" s="7">
        <f t="shared" si="33"/>
        <v>14</v>
      </c>
      <c r="AA21" s="17" t="s">
        <v>29</v>
      </c>
      <c r="AB21" s="19">
        <f t="shared" si="26"/>
        <v>61.53846153846154</v>
      </c>
      <c r="AC21" s="21">
        <f t="shared" si="27"/>
        <v>6.8384615384615389E-3</v>
      </c>
      <c r="AD21" s="23">
        <f t="shared" si="21"/>
        <v>0.42082840236686392</v>
      </c>
    </row>
    <row r="22" spans="1:30" x14ac:dyDescent="0.25">
      <c r="A22" s="5">
        <v>21</v>
      </c>
      <c r="B22" s="6">
        <v>4.84</v>
      </c>
      <c r="G22" s="7">
        <f t="shared" si="28"/>
        <v>13</v>
      </c>
      <c r="H22" s="8">
        <f>SUM(E2:E9)</f>
        <v>84.615384615384613</v>
      </c>
      <c r="I22" s="4"/>
      <c r="J22" s="7">
        <f t="shared" si="29"/>
        <v>13</v>
      </c>
      <c r="K22" s="8">
        <f t="shared" si="34"/>
        <v>69.230769230769226</v>
      </c>
      <c r="L22" s="4"/>
      <c r="M22" s="7">
        <f t="shared" si="30"/>
        <v>13</v>
      </c>
      <c r="N22" s="8">
        <f t="shared" ref="N22:N23" si="36">N21+E4</f>
        <v>46.153846153846153</v>
      </c>
      <c r="P22" s="7">
        <f t="shared" si="31"/>
        <v>13</v>
      </c>
      <c r="Q22" s="17" t="s">
        <v>30</v>
      </c>
      <c r="R22" s="17">
        <f t="shared" si="35"/>
        <v>61.53846153846154</v>
      </c>
      <c r="S22" s="21">
        <f t="shared" si="23"/>
        <v>7.4230769230769237E-3</v>
      </c>
      <c r="T22" s="23">
        <f t="shared" si="2"/>
        <v>0.45680473372781072</v>
      </c>
      <c r="U22" s="7">
        <f t="shared" si="32"/>
        <v>13</v>
      </c>
      <c r="V22" s="17" t="s">
        <v>30</v>
      </c>
      <c r="W22" s="19">
        <f t="shared" ref="W22:W23" si="37">B9</f>
        <v>61.53846153846154</v>
      </c>
      <c r="X22" s="21">
        <f t="shared" si="25"/>
        <v>7.4230769230769237E-3</v>
      </c>
      <c r="Y22" s="23">
        <f t="shared" si="20"/>
        <v>0.45680473372781072</v>
      </c>
      <c r="Z22" s="7">
        <f t="shared" si="33"/>
        <v>13</v>
      </c>
      <c r="AA22" s="17" t="s">
        <v>30</v>
      </c>
      <c r="AB22" s="19">
        <f>B9</f>
        <v>61.53846153846154</v>
      </c>
      <c r="AC22" s="21">
        <f t="shared" si="27"/>
        <v>7.4230769230769237E-3</v>
      </c>
      <c r="AD22" s="23">
        <f t="shared" si="21"/>
        <v>0.45680473372781072</v>
      </c>
    </row>
    <row r="23" spans="1:30" ht="15.75" thickBot="1" x14ac:dyDescent="0.3">
      <c r="A23" s="7">
        <f t="shared" ref="A23:A39" si="38">A22-1</f>
        <v>20</v>
      </c>
      <c r="B23" s="8">
        <v>10.25</v>
      </c>
      <c r="G23" s="9">
        <f t="shared" si="28"/>
        <v>12</v>
      </c>
      <c r="H23" s="11">
        <f>SUM(E2:E10)</f>
        <v>92.307692307692307</v>
      </c>
      <c r="I23" s="4"/>
      <c r="J23" s="9">
        <f t="shared" si="29"/>
        <v>12</v>
      </c>
      <c r="K23" s="11">
        <f t="shared" si="34"/>
        <v>76.92307692307692</v>
      </c>
      <c r="L23" s="4"/>
      <c r="M23" s="9">
        <f t="shared" si="30"/>
        <v>12</v>
      </c>
      <c r="N23" s="11">
        <f t="shared" si="36"/>
        <v>53.846153846153847</v>
      </c>
      <c r="P23" s="9">
        <f t="shared" si="31"/>
        <v>12</v>
      </c>
      <c r="Q23" s="18" t="s">
        <v>30</v>
      </c>
      <c r="R23" s="18">
        <f t="shared" si="35"/>
        <v>69.230769230769226</v>
      </c>
      <c r="S23" s="25">
        <f t="shared" si="23"/>
        <v>7.1923076923076923E-3</v>
      </c>
      <c r="T23" s="23">
        <f t="shared" si="2"/>
        <v>0.49792899408284019</v>
      </c>
      <c r="U23" s="9">
        <f t="shared" si="32"/>
        <v>12</v>
      </c>
      <c r="V23" s="18" t="s">
        <v>30</v>
      </c>
      <c r="W23" s="22">
        <f t="shared" si="37"/>
        <v>69.230769230769226</v>
      </c>
      <c r="X23" s="25">
        <f t="shared" si="25"/>
        <v>7.1923076923076923E-3</v>
      </c>
      <c r="Y23" s="23">
        <f t="shared" si="20"/>
        <v>0.49792899408284019</v>
      </c>
      <c r="Z23" s="9">
        <f t="shared" si="33"/>
        <v>12</v>
      </c>
      <c r="AA23" s="18" t="s">
        <v>30</v>
      </c>
      <c r="AB23" s="22">
        <f>B10</f>
        <v>69.230769230769226</v>
      </c>
      <c r="AC23" s="25">
        <f t="shared" si="27"/>
        <v>7.1923076923076923E-3</v>
      </c>
      <c r="AD23" s="23">
        <f t="shared" si="21"/>
        <v>0.49792899408284019</v>
      </c>
    </row>
    <row r="24" spans="1:30" ht="15.75" thickBot="1" x14ac:dyDescent="0.3">
      <c r="A24" s="7">
        <f t="shared" si="38"/>
        <v>19</v>
      </c>
      <c r="B24" s="8">
        <v>6.03</v>
      </c>
      <c r="G24" s="4"/>
      <c r="H24" s="4"/>
      <c r="I24" s="4"/>
      <c r="J24" s="4"/>
      <c r="K24" s="4"/>
      <c r="L24" s="4"/>
      <c r="M24" s="4"/>
      <c r="N24" s="4"/>
      <c r="P24" s="4" t="s">
        <v>33</v>
      </c>
      <c r="R24" s="4"/>
      <c r="S24" s="4"/>
      <c r="T24" s="23">
        <f>SUM(T14:T23)</f>
        <v>3.7621893491124263</v>
      </c>
      <c r="U24" s="4" t="s">
        <v>33</v>
      </c>
      <c r="Y24" s="1">
        <f>SUM(Y14:Y23)</f>
        <v>4.3700591715976325</v>
      </c>
      <c r="Z24" s="4" t="s">
        <v>33</v>
      </c>
      <c r="AD24" s="1">
        <f>SUM(AD14:AD23)</f>
        <v>5.248639053254438</v>
      </c>
    </row>
    <row r="25" spans="1:30" ht="15.75" thickBot="1" x14ac:dyDescent="0.3">
      <c r="A25" s="7">
        <f t="shared" si="38"/>
        <v>18</v>
      </c>
      <c r="B25" s="8">
        <v>6.49</v>
      </c>
      <c r="G25" s="12" t="s">
        <v>14</v>
      </c>
      <c r="H25" s="13" t="s">
        <v>24</v>
      </c>
      <c r="I25" s="4"/>
      <c r="J25" s="12" t="s">
        <v>17</v>
      </c>
      <c r="K25" s="13" t="s">
        <v>24</v>
      </c>
      <c r="L25" s="4"/>
      <c r="M25" s="12" t="s">
        <v>20</v>
      </c>
      <c r="N25" s="13" t="s">
        <v>24</v>
      </c>
      <c r="P25" s="12" t="s">
        <v>14</v>
      </c>
      <c r="Q25" s="20" t="s">
        <v>27</v>
      </c>
      <c r="R25" s="20" t="s">
        <v>28</v>
      </c>
      <c r="S25" s="13" t="s">
        <v>31</v>
      </c>
      <c r="T25" s="24" t="s">
        <v>32</v>
      </c>
      <c r="U25" s="12" t="s">
        <v>17</v>
      </c>
      <c r="V25" s="20" t="s">
        <v>27</v>
      </c>
      <c r="W25" s="20" t="s">
        <v>28</v>
      </c>
      <c r="X25" s="13" t="s">
        <v>31</v>
      </c>
      <c r="Y25" s="16" t="s">
        <v>32</v>
      </c>
      <c r="Z25" s="12" t="s">
        <v>20</v>
      </c>
      <c r="AA25" s="20" t="s">
        <v>27</v>
      </c>
      <c r="AB25" s="20" t="s">
        <v>28</v>
      </c>
      <c r="AC25" s="13" t="s">
        <v>31</v>
      </c>
      <c r="AD25" s="16" t="s">
        <v>32</v>
      </c>
    </row>
    <row r="26" spans="1:30" x14ac:dyDescent="0.25">
      <c r="A26" s="7">
        <f t="shared" si="38"/>
        <v>17</v>
      </c>
      <c r="B26" s="8">
        <v>7.24</v>
      </c>
      <c r="G26" s="5">
        <v>21</v>
      </c>
      <c r="H26" s="6">
        <f>E3</f>
        <v>30.76923076923077</v>
      </c>
      <c r="I26" s="4"/>
      <c r="J26" s="5">
        <v>21</v>
      </c>
      <c r="K26" s="6">
        <f>0</f>
        <v>0</v>
      </c>
      <c r="L26" s="4"/>
      <c r="M26" s="5">
        <f>21</f>
        <v>21</v>
      </c>
      <c r="N26" s="6">
        <v>0</v>
      </c>
      <c r="P26" s="5">
        <v>21</v>
      </c>
      <c r="Q26" s="19" t="s">
        <v>29</v>
      </c>
      <c r="R26" s="19">
        <f>100-H26</f>
        <v>69.230769230769226</v>
      </c>
      <c r="S26" s="21">
        <f>1/13*B22/100</f>
        <v>3.7230769230769236E-3</v>
      </c>
      <c r="T26" s="23">
        <f t="shared" si="2"/>
        <v>0.25775147928994085</v>
      </c>
      <c r="U26" s="5">
        <v>21</v>
      </c>
      <c r="V26" s="19" t="s">
        <v>29</v>
      </c>
      <c r="W26" s="19">
        <f>100-K26</f>
        <v>100</v>
      </c>
      <c r="X26" s="21">
        <f>1/13*B22/100</f>
        <v>3.7230769230769236E-3</v>
      </c>
      <c r="Y26" s="23">
        <f t="shared" ref="Y26:Y35" si="39">W26*X26</f>
        <v>0.37230769230769234</v>
      </c>
      <c r="Z26" s="5">
        <v>21</v>
      </c>
      <c r="AA26" s="19" t="s">
        <v>29</v>
      </c>
      <c r="AB26" s="19">
        <f>100-N26</f>
        <v>100</v>
      </c>
      <c r="AC26" s="21">
        <f>1/13*B22/100</f>
        <v>3.7230769230769236E-3</v>
      </c>
      <c r="AD26" s="23">
        <f t="shared" ref="AD26:AD35" si="40">AB26*AC26</f>
        <v>0.37230769230769234</v>
      </c>
    </row>
    <row r="27" spans="1:30" x14ac:dyDescent="0.25">
      <c r="A27" s="7">
        <f t="shared" si="38"/>
        <v>16</v>
      </c>
      <c r="B27" s="8">
        <v>7.7</v>
      </c>
      <c r="G27" s="7">
        <f>G26-1</f>
        <v>20</v>
      </c>
      <c r="H27" s="8">
        <f>H26+E4</f>
        <v>38.46153846153846</v>
      </c>
      <c r="I27" s="4"/>
      <c r="J27" s="7">
        <f>J26-1</f>
        <v>20</v>
      </c>
      <c r="K27" s="8">
        <f>0</f>
        <v>0</v>
      </c>
      <c r="L27" s="4"/>
      <c r="M27" s="7">
        <f>M26-1</f>
        <v>20</v>
      </c>
      <c r="N27" s="8">
        <v>0</v>
      </c>
      <c r="P27" s="7">
        <f>P26-1</f>
        <v>20</v>
      </c>
      <c r="Q27" s="17" t="s">
        <v>29</v>
      </c>
      <c r="R27" s="17">
        <f t="shared" ref="R27:R28" si="41">100-H27</f>
        <v>61.53846153846154</v>
      </c>
      <c r="S27" s="21">
        <f t="shared" ref="S27:S35" si="42">1/13*B23/100</f>
        <v>7.8846153846153857E-3</v>
      </c>
      <c r="T27" s="23">
        <f t="shared" si="2"/>
        <v>0.48520710059171607</v>
      </c>
      <c r="U27" s="7">
        <f>U26-1</f>
        <v>20</v>
      </c>
      <c r="V27" s="17" t="s">
        <v>29</v>
      </c>
      <c r="W27" s="19">
        <f t="shared" ref="W27:W30" si="43">100-K27</f>
        <v>100</v>
      </c>
      <c r="X27" s="21">
        <f t="shared" ref="X27:X35" si="44">1/13*B23/100</f>
        <v>7.8846153846153857E-3</v>
      </c>
      <c r="Y27" s="23">
        <f t="shared" si="39"/>
        <v>0.78846153846153855</v>
      </c>
      <c r="Z27" s="7">
        <f>Z26-1</f>
        <v>20</v>
      </c>
      <c r="AA27" s="17" t="s">
        <v>29</v>
      </c>
      <c r="AB27" s="19">
        <f t="shared" ref="AB27:AB33" si="45">100-N27</f>
        <v>100</v>
      </c>
      <c r="AC27" s="21">
        <f t="shared" ref="AC27:AC35" si="46">1/13*B23/100</f>
        <v>7.8846153846153857E-3</v>
      </c>
      <c r="AD27" s="23">
        <f t="shared" si="40"/>
        <v>0.78846153846153855</v>
      </c>
    </row>
    <row r="28" spans="1:30" x14ac:dyDescent="0.25">
      <c r="A28" s="7">
        <f t="shared" si="38"/>
        <v>15</v>
      </c>
      <c r="B28" s="8">
        <v>8.4499999999999993</v>
      </c>
      <c r="G28" s="7">
        <f t="shared" ref="G28:G35" si="47">G27-1</f>
        <v>19</v>
      </c>
      <c r="H28" s="8">
        <f>H27+E5</f>
        <v>46.153846153846153</v>
      </c>
      <c r="I28" s="4"/>
      <c r="J28" s="7">
        <f t="shared" ref="J28:J35" si="48">J27-1</f>
        <v>19</v>
      </c>
      <c r="K28" s="8">
        <f>0</f>
        <v>0</v>
      </c>
      <c r="L28" s="4"/>
      <c r="M28" s="7">
        <f t="shared" ref="M28:M35" si="49">M27-1</f>
        <v>19</v>
      </c>
      <c r="N28" s="8">
        <v>0</v>
      </c>
      <c r="P28" s="7">
        <f t="shared" ref="P28:P35" si="50">P27-1</f>
        <v>19</v>
      </c>
      <c r="Q28" s="17" t="s">
        <v>29</v>
      </c>
      <c r="R28" s="17">
        <f t="shared" si="41"/>
        <v>53.846153846153847</v>
      </c>
      <c r="S28" s="21">
        <f t="shared" si="42"/>
        <v>4.6384615384615392E-3</v>
      </c>
      <c r="T28" s="23">
        <f t="shared" si="2"/>
        <v>0.24976331360946749</v>
      </c>
      <c r="U28" s="7">
        <f t="shared" ref="U28:U35" si="51">U27-1</f>
        <v>19</v>
      </c>
      <c r="V28" s="17" t="s">
        <v>29</v>
      </c>
      <c r="W28" s="19">
        <f t="shared" si="43"/>
        <v>100</v>
      </c>
      <c r="X28" s="21">
        <f t="shared" si="44"/>
        <v>4.6384615384615392E-3</v>
      </c>
      <c r="Y28" s="23">
        <f t="shared" si="39"/>
        <v>0.46384615384615391</v>
      </c>
      <c r="Z28" s="7">
        <f t="shared" ref="Z28:Z35" si="52">Z27-1</f>
        <v>19</v>
      </c>
      <c r="AA28" s="17" t="s">
        <v>29</v>
      </c>
      <c r="AB28" s="19">
        <f t="shared" si="45"/>
        <v>100</v>
      </c>
      <c r="AC28" s="21">
        <f t="shared" si="46"/>
        <v>4.6384615384615392E-3</v>
      </c>
      <c r="AD28" s="23">
        <f t="shared" si="40"/>
        <v>0.46384615384615391</v>
      </c>
    </row>
    <row r="29" spans="1:30" x14ac:dyDescent="0.25">
      <c r="A29" s="7">
        <f t="shared" si="38"/>
        <v>14</v>
      </c>
      <c r="B29" s="8">
        <v>8.89</v>
      </c>
      <c r="G29" s="7">
        <f t="shared" si="47"/>
        <v>18</v>
      </c>
      <c r="H29" s="8">
        <f t="shared" ref="H29:H35" si="53">H28+E6</f>
        <v>53.846153846153847</v>
      </c>
      <c r="I29" s="4"/>
      <c r="J29" s="7">
        <f t="shared" si="48"/>
        <v>18</v>
      </c>
      <c r="K29" s="8">
        <f>0</f>
        <v>0</v>
      </c>
      <c r="L29" s="4"/>
      <c r="M29" s="7">
        <f t="shared" si="49"/>
        <v>18</v>
      </c>
      <c r="N29" s="8">
        <v>0</v>
      </c>
      <c r="P29" s="7">
        <f t="shared" si="50"/>
        <v>18</v>
      </c>
      <c r="Q29" s="17" t="s">
        <v>29</v>
      </c>
      <c r="R29" s="17">
        <f>100-H29</f>
        <v>46.153846153846153</v>
      </c>
      <c r="S29" s="21">
        <f t="shared" si="42"/>
        <v>4.9923076923076926E-3</v>
      </c>
      <c r="T29" s="23">
        <f t="shared" si="2"/>
        <v>0.23041420118343195</v>
      </c>
      <c r="U29" s="7">
        <f t="shared" si="51"/>
        <v>18</v>
      </c>
      <c r="V29" s="17" t="s">
        <v>29</v>
      </c>
      <c r="W29" s="19">
        <f t="shared" si="43"/>
        <v>100</v>
      </c>
      <c r="X29" s="21">
        <f t="shared" si="44"/>
        <v>4.9923076923076926E-3</v>
      </c>
      <c r="Y29" s="23">
        <f t="shared" si="39"/>
        <v>0.49923076923076926</v>
      </c>
      <c r="Z29" s="7">
        <f t="shared" si="52"/>
        <v>18</v>
      </c>
      <c r="AA29" s="17" t="s">
        <v>29</v>
      </c>
      <c r="AB29" s="19">
        <f t="shared" si="45"/>
        <v>100</v>
      </c>
      <c r="AC29" s="21">
        <f t="shared" si="46"/>
        <v>4.9923076923076926E-3</v>
      </c>
      <c r="AD29" s="23">
        <f t="shared" si="40"/>
        <v>0.49923076923076926</v>
      </c>
    </row>
    <row r="30" spans="1:30" x14ac:dyDescent="0.25">
      <c r="A30" s="7">
        <f t="shared" si="38"/>
        <v>13</v>
      </c>
      <c r="B30" s="8">
        <v>9.65</v>
      </c>
      <c r="G30" s="7">
        <f t="shared" si="47"/>
        <v>17</v>
      </c>
      <c r="H30" s="8">
        <f t="shared" si="53"/>
        <v>61.53846153846154</v>
      </c>
      <c r="I30" s="4"/>
      <c r="J30" s="7">
        <f t="shared" si="48"/>
        <v>17</v>
      </c>
      <c r="K30" s="8">
        <f>E2</f>
        <v>7.6923076923076925</v>
      </c>
      <c r="L30" s="4"/>
      <c r="M30" s="7">
        <f t="shared" si="49"/>
        <v>17</v>
      </c>
      <c r="N30" s="8">
        <v>0</v>
      </c>
      <c r="P30" s="7">
        <f t="shared" si="50"/>
        <v>17</v>
      </c>
      <c r="Q30" s="17" t="s">
        <v>29</v>
      </c>
      <c r="R30" s="17">
        <f>100-H30</f>
        <v>38.46153846153846</v>
      </c>
      <c r="S30" s="21">
        <f t="shared" si="42"/>
        <v>5.5692307692307699E-3</v>
      </c>
      <c r="T30" s="23">
        <f t="shared" si="2"/>
        <v>0.21420118343195269</v>
      </c>
      <c r="U30" s="7">
        <f t="shared" si="51"/>
        <v>17</v>
      </c>
      <c r="V30" s="17" t="s">
        <v>29</v>
      </c>
      <c r="W30" s="19">
        <f t="shared" si="43"/>
        <v>92.307692307692307</v>
      </c>
      <c r="X30" s="21">
        <f t="shared" si="44"/>
        <v>5.5692307692307699E-3</v>
      </c>
      <c r="Y30" s="23">
        <f t="shared" si="39"/>
        <v>0.51408284023668649</v>
      </c>
      <c r="Z30" s="7">
        <f t="shared" si="52"/>
        <v>17</v>
      </c>
      <c r="AA30" s="17" t="s">
        <v>29</v>
      </c>
      <c r="AB30" s="19">
        <f t="shared" si="45"/>
        <v>100</v>
      </c>
      <c r="AC30" s="21">
        <f t="shared" si="46"/>
        <v>5.5692307692307699E-3</v>
      </c>
      <c r="AD30" s="23">
        <f t="shared" si="40"/>
        <v>0.55692307692307697</v>
      </c>
    </row>
    <row r="31" spans="1:30" x14ac:dyDescent="0.25">
      <c r="A31" s="7">
        <f t="shared" si="38"/>
        <v>12</v>
      </c>
      <c r="B31" s="8">
        <v>9.35</v>
      </c>
      <c r="G31" s="7">
        <f t="shared" si="47"/>
        <v>16</v>
      </c>
      <c r="H31" s="8">
        <f t="shared" si="53"/>
        <v>69.230769230769226</v>
      </c>
      <c r="I31" s="4"/>
      <c r="J31" s="7">
        <f t="shared" si="48"/>
        <v>16</v>
      </c>
      <c r="K31" s="8">
        <f>K30+E3</f>
        <v>38.46153846153846</v>
      </c>
      <c r="L31" s="4"/>
      <c r="M31" s="7">
        <f t="shared" si="49"/>
        <v>16</v>
      </c>
      <c r="N31" s="8">
        <v>0</v>
      </c>
      <c r="P31" s="7">
        <f t="shared" si="50"/>
        <v>16</v>
      </c>
      <c r="Q31" s="17" t="s">
        <v>30</v>
      </c>
      <c r="R31" s="17">
        <f>B6</f>
        <v>38.46153846153846</v>
      </c>
      <c r="S31" s="21">
        <f t="shared" si="42"/>
        <v>5.9230769230769233E-3</v>
      </c>
      <c r="T31" s="23">
        <f t="shared" si="2"/>
        <v>0.22781065088757396</v>
      </c>
      <c r="U31" s="7">
        <f t="shared" si="51"/>
        <v>16</v>
      </c>
      <c r="V31" s="17" t="s">
        <v>29</v>
      </c>
      <c r="W31" s="19">
        <f>100-K31</f>
        <v>61.53846153846154</v>
      </c>
      <c r="X31" s="21">
        <f t="shared" si="44"/>
        <v>5.9230769230769233E-3</v>
      </c>
      <c r="Y31" s="23">
        <f t="shared" si="39"/>
        <v>0.36449704142011835</v>
      </c>
      <c r="Z31" s="7">
        <f t="shared" si="52"/>
        <v>16</v>
      </c>
      <c r="AA31" s="17" t="s">
        <v>29</v>
      </c>
      <c r="AB31" s="19">
        <f t="shared" si="45"/>
        <v>100</v>
      </c>
      <c r="AC31" s="21">
        <f t="shared" si="46"/>
        <v>5.9230769230769233E-3</v>
      </c>
      <c r="AD31" s="23">
        <f t="shared" si="40"/>
        <v>0.59230769230769231</v>
      </c>
    </row>
    <row r="32" spans="1:30" x14ac:dyDescent="0.25">
      <c r="A32" s="7">
        <f t="shared" si="38"/>
        <v>11</v>
      </c>
      <c r="B32" s="8">
        <v>4.83</v>
      </c>
      <c r="G32" s="7">
        <f t="shared" si="47"/>
        <v>15</v>
      </c>
      <c r="H32" s="8">
        <f t="shared" si="53"/>
        <v>76.92307692307692</v>
      </c>
      <c r="I32" s="4"/>
      <c r="J32" s="7">
        <f t="shared" si="48"/>
        <v>15</v>
      </c>
      <c r="K32" s="8">
        <f t="shared" ref="K32:K35" si="54">K31+E4</f>
        <v>46.153846153846153</v>
      </c>
      <c r="L32" s="4"/>
      <c r="M32" s="7">
        <f t="shared" si="49"/>
        <v>15</v>
      </c>
      <c r="N32" s="8">
        <v>0</v>
      </c>
      <c r="P32" s="7">
        <f t="shared" si="50"/>
        <v>15</v>
      </c>
      <c r="Q32" s="17" t="s">
        <v>30</v>
      </c>
      <c r="R32" s="17">
        <f t="shared" ref="R32:R35" si="55">B7</f>
        <v>46.153846153846153</v>
      </c>
      <c r="S32" s="21">
        <f t="shared" si="42"/>
        <v>6.5000000000000006E-3</v>
      </c>
      <c r="T32" s="23">
        <f t="shared" si="2"/>
        <v>0.30000000000000004</v>
      </c>
      <c r="U32" s="7">
        <f t="shared" si="51"/>
        <v>15</v>
      </c>
      <c r="V32" s="17" t="s">
        <v>29</v>
      </c>
      <c r="W32" s="19">
        <f>100-K32</f>
        <v>53.846153846153847</v>
      </c>
      <c r="X32" s="21">
        <f t="shared" si="44"/>
        <v>6.5000000000000006E-3</v>
      </c>
      <c r="Y32" s="23">
        <f t="shared" si="39"/>
        <v>0.35000000000000003</v>
      </c>
      <c r="Z32" s="7">
        <f t="shared" si="52"/>
        <v>15</v>
      </c>
      <c r="AA32" s="17" t="s">
        <v>29</v>
      </c>
      <c r="AB32" s="19">
        <f t="shared" si="45"/>
        <v>100</v>
      </c>
      <c r="AC32" s="21">
        <f t="shared" si="46"/>
        <v>6.5000000000000006E-3</v>
      </c>
      <c r="AD32" s="23">
        <f t="shared" si="40"/>
        <v>0.65</v>
      </c>
    </row>
    <row r="33" spans="1:30" x14ac:dyDescent="0.25">
      <c r="A33" s="7">
        <f t="shared" si="38"/>
        <v>10</v>
      </c>
      <c r="B33" s="8">
        <v>4.07</v>
      </c>
      <c r="G33" s="7">
        <f t="shared" si="47"/>
        <v>14</v>
      </c>
      <c r="H33" s="8">
        <f t="shared" si="53"/>
        <v>84.615384615384613</v>
      </c>
      <c r="I33" s="4"/>
      <c r="J33" s="7">
        <f t="shared" si="48"/>
        <v>14</v>
      </c>
      <c r="K33" s="8">
        <f t="shared" si="54"/>
        <v>53.846153846153847</v>
      </c>
      <c r="L33" s="4"/>
      <c r="M33" s="7">
        <f t="shared" si="49"/>
        <v>14</v>
      </c>
      <c r="N33" s="8">
        <f>E2</f>
        <v>7.6923076923076925</v>
      </c>
      <c r="P33" s="7">
        <f t="shared" si="50"/>
        <v>14</v>
      </c>
      <c r="Q33" s="17" t="s">
        <v>30</v>
      </c>
      <c r="R33" s="17">
        <f t="shared" si="55"/>
        <v>53.846153846153847</v>
      </c>
      <c r="S33" s="21">
        <f t="shared" si="42"/>
        <v>6.8384615384615389E-3</v>
      </c>
      <c r="T33" s="23">
        <f t="shared" si="2"/>
        <v>0.36822485207100597</v>
      </c>
      <c r="U33" s="7">
        <f t="shared" si="51"/>
        <v>14</v>
      </c>
      <c r="V33" s="17" t="s">
        <v>30</v>
      </c>
      <c r="W33" s="19">
        <f>B8</f>
        <v>53.846153846153847</v>
      </c>
      <c r="X33" s="21">
        <f t="shared" si="44"/>
        <v>6.8384615384615389E-3</v>
      </c>
      <c r="Y33" s="23">
        <f t="shared" si="39"/>
        <v>0.36822485207100597</v>
      </c>
      <c r="Z33" s="7">
        <f t="shared" si="52"/>
        <v>14</v>
      </c>
      <c r="AA33" s="17" t="s">
        <v>29</v>
      </c>
      <c r="AB33" s="19">
        <f t="shared" si="45"/>
        <v>92.307692307692307</v>
      </c>
      <c r="AC33" s="21">
        <f t="shared" si="46"/>
        <v>6.8384615384615389E-3</v>
      </c>
      <c r="AD33" s="23">
        <f t="shared" si="40"/>
        <v>0.63124260355029593</v>
      </c>
    </row>
    <row r="34" spans="1:30" x14ac:dyDescent="0.25">
      <c r="A34" s="7">
        <f t="shared" si="38"/>
        <v>9</v>
      </c>
      <c r="B34" s="8">
        <v>3.62</v>
      </c>
      <c r="G34" s="7">
        <f t="shared" si="47"/>
        <v>13</v>
      </c>
      <c r="H34" s="8">
        <f t="shared" si="53"/>
        <v>92.307692307692307</v>
      </c>
      <c r="I34" s="4"/>
      <c r="J34" s="7">
        <f t="shared" si="48"/>
        <v>13</v>
      </c>
      <c r="K34" s="8">
        <f t="shared" si="54"/>
        <v>61.53846153846154</v>
      </c>
      <c r="L34" s="4"/>
      <c r="M34" s="7">
        <f t="shared" si="49"/>
        <v>13</v>
      </c>
      <c r="N34" s="8">
        <f>N33+E3</f>
        <v>38.46153846153846</v>
      </c>
      <c r="P34" s="7">
        <f t="shared" si="50"/>
        <v>13</v>
      </c>
      <c r="Q34" s="17" t="s">
        <v>30</v>
      </c>
      <c r="R34" s="17">
        <f t="shared" si="55"/>
        <v>61.53846153846154</v>
      </c>
      <c r="S34" s="21">
        <f t="shared" si="42"/>
        <v>7.4230769230769237E-3</v>
      </c>
      <c r="T34" s="23">
        <f t="shared" si="2"/>
        <v>0.45680473372781072</v>
      </c>
      <c r="U34" s="7">
        <f t="shared" si="51"/>
        <v>13</v>
      </c>
      <c r="V34" s="17" t="s">
        <v>30</v>
      </c>
      <c r="W34" s="19">
        <f t="shared" ref="W34:W35" si="56">B9</f>
        <v>61.53846153846154</v>
      </c>
      <c r="X34" s="21">
        <f t="shared" si="44"/>
        <v>7.4230769230769237E-3</v>
      </c>
      <c r="Y34" s="23">
        <f t="shared" si="39"/>
        <v>0.45680473372781072</v>
      </c>
      <c r="Z34" s="7">
        <f t="shared" si="52"/>
        <v>13</v>
      </c>
      <c r="AA34" s="17" t="s">
        <v>30</v>
      </c>
      <c r="AB34" s="19">
        <f>B9</f>
        <v>61.53846153846154</v>
      </c>
      <c r="AC34" s="21">
        <f t="shared" si="46"/>
        <v>7.4230769230769237E-3</v>
      </c>
      <c r="AD34" s="23">
        <f t="shared" si="40"/>
        <v>0.45680473372781072</v>
      </c>
    </row>
    <row r="35" spans="1:30" ht="15.75" thickBot="1" x14ac:dyDescent="0.3">
      <c r="A35" s="7">
        <f t="shared" si="38"/>
        <v>8</v>
      </c>
      <c r="B35" s="8">
        <v>2.87</v>
      </c>
      <c r="G35" s="9">
        <f t="shared" si="47"/>
        <v>12</v>
      </c>
      <c r="H35" s="11">
        <f t="shared" si="53"/>
        <v>92.307692307692307</v>
      </c>
      <c r="I35" s="4"/>
      <c r="J35" s="9">
        <f t="shared" si="48"/>
        <v>12</v>
      </c>
      <c r="K35" s="11">
        <f t="shared" si="54"/>
        <v>69.230769230769226</v>
      </c>
      <c r="L35" s="4"/>
      <c r="M35" s="9">
        <f t="shared" si="49"/>
        <v>12</v>
      </c>
      <c r="N35" s="11">
        <f>N34+E4</f>
        <v>46.153846153846153</v>
      </c>
      <c r="P35" s="9">
        <f t="shared" si="50"/>
        <v>12</v>
      </c>
      <c r="Q35" s="18" t="s">
        <v>30</v>
      </c>
      <c r="R35" s="18">
        <f t="shared" si="55"/>
        <v>69.230769230769226</v>
      </c>
      <c r="S35" s="25">
        <f t="shared" si="42"/>
        <v>7.1923076923076923E-3</v>
      </c>
      <c r="T35" s="23">
        <f t="shared" si="2"/>
        <v>0.49792899408284019</v>
      </c>
      <c r="U35" s="9">
        <f t="shared" si="51"/>
        <v>12</v>
      </c>
      <c r="V35" s="18" t="s">
        <v>30</v>
      </c>
      <c r="W35" s="22">
        <f t="shared" si="56"/>
        <v>69.230769230769226</v>
      </c>
      <c r="X35" s="21">
        <f t="shared" si="44"/>
        <v>7.1923076923076923E-3</v>
      </c>
      <c r="Y35" s="23">
        <f t="shared" si="39"/>
        <v>0.49792899408284019</v>
      </c>
      <c r="Z35" s="9">
        <f t="shared" si="52"/>
        <v>12</v>
      </c>
      <c r="AA35" s="18" t="s">
        <v>30</v>
      </c>
      <c r="AB35" s="22">
        <f>B10</f>
        <v>69.230769230769226</v>
      </c>
      <c r="AC35" s="25">
        <f t="shared" si="46"/>
        <v>7.1923076923076923E-3</v>
      </c>
      <c r="AD35" s="23">
        <f t="shared" si="40"/>
        <v>0.49792899408284019</v>
      </c>
    </row>
    <row r="36" spans="1:30" ht="15.75" thickBot="1" x14ac:dyDescent="0.3">
      <c r="A36" s="7">
        <f t="shared" si="38"/>
        <v>7</v>
      </c>
      <c r="B36" s="8">
        <v>2.41</v>
      </c>
      <c r="G36" s="4"/>
      <c r="H36" s="4"/>
      <c r="I36" s="4"/>
      <c r="J36" s="4"/>
      <c r="K36" s="4"/>
      <c r="L36" s="4"/>
      <c r="M36" s="4"/>
      <c r="N36" s="4"/>
      <c r="P36" s="4" t="s">
        <v>33</v>
      </c>
      <c r="T36" s="1">
        <f>SUM(T26:T35)</f>
        <v>3.2881065088757397</v>
      </c>
      <c r="U36" s="4" t="s">
        <v>33</v>
      </c>
      <c r="Y36" s="1">
        <f>SUM(Y26:Y35)</f>
        <v>4.6753846153846155</v>
      </c>
      <c r="Z36" s="4" t="s">
        <v>33</v>
      </c>
      <c r="AD36" s="1">
        <f>SUM(AD26:AD35)</f>
        <v>5.5090532544378705</v>
      </c>
    </row>
    <row r="37" spans="1:30" ht="15.75" thickBot="1" x14ac:dyDescent="0.3">
      <c r="A37" s="7">
        <f t="shared" si="38"/>
        <v>6</v>
      </c>
      <c r="B37" s="8">
        <v>1.66</v>
      </c>
      <c r="G37" s="4"/>
      <c r="H37" s="4"/>
      <c r="I37" s="4"/>
      <c r="J37" s="4"/>
      <c r="K37" s="4"/>
      <c r="L37" s="4"/>
      <c r="M37" s="12" t="s">
        <v>21</v>
      </c>
      <c r="N37" s="13" t="s">
        <v>11</v>
      </c>
      <c r="Z37" s="12" t="s">
        <v>21</v>
      </c>
      <c r="AA37" s="20" t="s">
        <v>27</v>
      </c>
      <c r="AB37" s="20" t="s">
        <v>28</v>
      </c>
      <c r="AC37" s="13" t="s">
        <v>31</v>
      </c>
      <c r="AD37" s="16" t="s">
        <v>32</v>
      </c>
    </row>
    <row r="38" spans="1:30" x14ac:dyDescent="0.25">
      <c r="A38" s="15">
        <f t="shared" si="38"/>
        <v>5</v>
      </c>
      <c r="B38" s="14">
        <v>1.2</v>
      </c>
      <c r="G38" s="4"/>
      <c r="H38" s="4"/>
      <c r="I38" s="4"/>
      <c r="J38" s="4"/>
      <c r="K38" s="4"/>
      <c r="L38" s="4"/>
      <c r="M38" s="5">
        <v>21</v>
      </c>
      <c r="N38" s="6">
        <v>0</v>
      </c>
      <c r="Z38" s="5">
        <v>21</v>
      </c>
      <c r="AA38" s="19" t="s">
        <v>29</v>
      </c>
      <c r="AB38" s="19">
        <f>100-N38</f>
        <v>100</v>
      </c>
      <c r="AC38" s="21">
        <f>1/13*B22/100</f>
        <v>3.7230769230769236E-3</v>
      </c>
      <c r="AD38" s="23">
        <f t="shared" ref="AD38:AD47" si="57">AB38*AC38</f>
        <v>0.37230769230769234</v>
      </c>
    </row>
    <row r="39" spans="1:30" ht="15.75" thickBot="1" x14ac:dyDescent="0.3">
      <c r="A39" s="9">
        <f t="shared" si="38"/>
        <v>4</v>
      </c>
      <c r="B39" s="10">
        <v>0.45</v>
      </c>
      <c r="G39" s="4"/>
      <c r="H39" s="4"/>
      <c r="I39" s="4"/>
      <c r="J39" s="4"/>
      <c r="K39" s="4"/>
      <c r="L39" s="4"/>
      <c r="M39" s="7">
        <f>M38-1</f>
        <v>20</v>
      </c>
      <c r="N39" s="8">
        <v>0</v>
      </c>
      <c r="Z39" s="7">
        <f>Z38-1</f>
        <v>20</v>
      </c>
      <c r="AA39" s="17" t="s">
        <v>29</v>
      </c>
      <c r="AB39" s="19">
        <f t="shared" ref="AB39:AB45" si="58">100-N39</f>
        <v>100</v>
      </c>
      <c r="AC39" s="21">
        <f t="shared" ref="AC39:AC47" si="59">1/13*B23/100</f>
        <v>7.8846153846153857E-3</v>
      </c>
      <c r="AD39" s="23">
        <f t="shared" si="57"/>
        <v>0.78846153846153855</v>
      </c>
    </row>
    <row r="40" spans="1:30" x14ac:dyDescent="0.25">
      <c r="B40" s="1"/>
      <c r="G40" s="4"/>
      <c r="H40" s="4"/>
      <c r="I40" s="4"/>
      <c r="J40" s="4"/>
      <c r="K40" s="4"/>
      <c r="L40" s="4"/>
      <c r="M40" s="7">
        <f t="shared" ref="M40:M47" si="60">M39-1</f>
        <v>19</v>
      </c>
      <c r="N40" s="8">
        <v>0</v>
      </c>
      <c r="Z40" s="7">
        <f t="shared" ref="Z40:Z47" si="61">Z39-1</f>
        <v>19</v>
      </c>
      <c r="AA40" s="17" t="s">
        <v>29</v>
      </c>
      <c r="AB40" s="19">
        <f t="shared" si="58"/>
        <v>100</v>
      </c>
      <c r="AC40" s="21">
        <f t="shared" si="59"/>
        <v>4.6384615384615392E-3</v>
      </c>
      <c r="AD40" s="23">
        <f t="shared" si="57"/>
        <v>0.46384615384615391</v>
      </c>
    </row>
    <row r="41" spans="1:30" x14ac:dyDescent="0.25">
      <c r="G41" s="4"/>
      <c r="H41" s="4"/>
      <c r="I41" s="4"/>
      <c r="J41" s="4"/>
      <c r="K41" s="4"/>
      <c r="L41" s="4"/>
      <c r="M41" s="7">
        <f t="shared" si="60"/>
        <v>18</v>
      </c>
      <c r="N41" s="8">
        <v>0</v>
      </c>
      <c r="Z41" s="7">
        <f t="shared" si="61"/>
        <v>18</v>
      </c>
      <c r="AA41" s="17" t="s">
        <v>29</v>
      </c>
      <c r="AB41" s="19">
        <f t="shared" si="58"/>
        <v>100</v>
      </c>
      <c r="AC41" s="21">
        <f t="shared" si="59"/>
        <v>4.9923076923076926E-3</v>
      </c>
      <c r="AD41" s="23">
        <f t="shared" si="57"/>
        <v>0.49923076923076926</v>
      </c>
    </row>
    <row r="42" spans="1:30" x14ac:dyDescent="0.25">
      <c r="G42" s="4"/>
      <c r="H42" s="4"/>
      <c r="I42" s="4"/>
      <c r="J42" s="4"/>
      <c r="K42" s="4"/>
      <c r="L42" s="4"/>
      <c r="M42" s="7">
        <f t="shared" si="60"/>
        <v>17</v>
      </c>
      <c r="N42" s="8">
        <v>0</v>
      </c>
      <c r="Z42" s="7">
        <f t="shared" si="61"/>
        <v>17</v>
      </c>
      <c r="AA42" s="17" t="s">
        <v>29</v>
      </c>
      <c r="AB42" s="19">
        <f t="shared" si="58"/>
        <v>100</v>
      </c>
      <c r="AC42" s="21">
        <f t="shared" si="59"/>
        <v>5.5692307692307699E-3</v>
      </c>
      <c r="AD42" s="23">
        <f t="shared" si="57"/>
        <v>0.55692307692307697</v>
      </c>
    </row>
    <row r="43" spans="1:30" x14ac:dyDescent="0.25">
      <c r="G43" s="4"/>
      <c r="H43" s="4"/>
      <c r="I43" s="4"/>
      <c r="J43" s="4"/>
      <c r="K43" s="4"/>
      <c r="L43" s="4"/>
      <c r="M43" s="7">
        <f t="shared" si="60"/>
        <v>16</v>
      </c>
      <c r="N43" s="8">
        <v>0</v>
      </c>
      <c r="Z43" s="7">
        <f t="shared" si="61"/>
        <v>16</v>
      </c>
      <c r="AA43" s="17" t="s">
        <v>29</v>
      </c>
      <c r="AB43" s="19">
        <f t="shared" si="58"/>
        <v>100</v>
      </c>
      <c r="AC43" s="21">
        <f t="shared" si="59"/>
        <v>5.9230769230769233E-3</v>
      </c>
      <c r="AD43" s="23">
        <f t="shared" si="57"/>
        <v>0.59230769230769231</v>
      </c>
    </row>
    <row r="44" spans="1:30" x14ac:dyDescent="0.25">
      <c r="G44" s="4"/>
      <c r="H44" s="4"/>
      <c r="I44" s="4"/>
      <c r="J44" s="4"/>
      <c r="K44" s="4"/>
      <c r="L44" s="4"/>
      <c r="M44" s="7">
        <f t="shared" si="60"/>
        <v>15</v>
      </c>
      <c r="N44" s="8">
        <v>0</v>
      </c>
      <c r="Z44" s="7">
        <f t="shared" si="61"/>
        <v>15</v>
      </c>
      <c r="AA44" s="17" t="s">
        <v>29</v>
      </c>
      <c r="AB44" s="19">
        <f t="shared" si="58"/>
        <v>100</v>
      </c>
      <c r="AC44" s="21">
        <f t="shared" si="59"/>
        <v>6.5000000000000006E-3</v>
      </c>
      <c r="AD44" s="23">
        <f t="shared" si="57"/>
        <v>0.65</v>
      </c>
    </row>
    <row r="45" spans="1:30" x14ac:dyDescent="0.25">
      <c r="G45" s="4"/>
      <c r="H45" s="4"/>
      <c r="I45" s="4"/>
      <c r="J45" s="4"/>
      <c r="K45" s="4"/>
      <c r="L45" s="4"/>
      <c r="M45" s="7">
        <f t="shared" si="60"/>
        <v>14</v>
      </c>
      <c r="N45" s="8">
        <v>0</v>
      </c>
      <c r="Z45" s="7">
        <f t="shared" si="61"/>
        <v>14</v>
      </c>
      <c r="AA45" s="17" t="s">
        <v>29</v>
      </c>
      <c r="AB45" s="19">
        <f t="shared" si="58"/>
        <v>100</v>
      </c>
      <c r="AC45" s="21">
        <f t="shared" si="59"/>
        <v>6.8384615384615389E-3</v>
      </c>
      <c r="AD45" s="23">
        <f t="shared" si="57"/>
        <v>0.68384615384615388</v>
      </c>
    </row>
    <row r="46" spans="1:30" x14ac:dyDescent="0.25">
      <c r="G46" s="4"/>
      <c r="H46" s="4"/>
      <c r="I46" s="4"/>
      <c r="J46" s="4"/>
      <c r="K46" s="4"/>
      <c r="L46" s="4"/>
      <c r="M46" s="7">
        <f>M45-1</f>
        <v>13</v>
      </c>
      <c r="N46" s="8">
        <f>E2</f>
        <v>7.6923076923076925</v>
      </c>
      <c r="Z46" s="7">
        <f t="shared" si="61"/>
        <v>13</v>
      </c>
      <c r="AA46" s="17" t="s">
        <v>30</v>
      </c>
      <c r="AB46" s="19">
        <f>100-N46</f>
        <v>92.307692307692307</v>
      </c>
      <c r="AC46" s="21">
        <f t="shared" si="59"/>
        <v>7.4230769230769237E-3</v>
      </c>
      <c r="AD46" s="23">
        <f t="shared" si="57"/>
        <v>0.68520710059171608</v>
      </c>
    </row>
    <row r="47" spans="1:30" ht="15.75" thickBot="1" x14ac:dyDescent="0.3">
      <c r="G47" s="4"/>
      <c r="H47" s="4"/>
      <c r="I47" s="4"/>
      <c r="J47" s="4"/>
      <c r="K47" s="4"/>
      <c r="L47" s="4"/>
      <c r="M47" s="9">
        <f t="shared" si="60"/>
        <v>12</v>
      </c>
      <c r="N47" s="11">
        <f>N46+E3</f>
        <v>38.46153846153846</v>
      </c>
      <c r="Z47" s="9">
        <f t="shared" si="61"/>
        <v>12</v>
      </c>
      <c r="AA47" s="18" t="s">
        <v>30</v>
      </c>
      <c r="AB47" s="22">
        <f>100-N47</f>
        <v>61.53846153846154</v>
      </c>
      <c r="AC47" s="25">
        <f t="shared" si="59"/>
        <v>7.1923076923076923E-3</v>
      </c>
      <c r="AD47" s="23">
        <f t="shared" si="57"/>
        <v>0.44260355029585802</v>
      </c>
    </row>
    <row r="48" spans="1:30" x14ac:dyDescent="0.25">
      <c r="AD48" s="1">
        <f>SUM(AD38:AD47)</f>
        <v>5.7347337278106512</v>
      </c>
    </row>
    <row r="52" spans="29:30" x14ac:dyDescent="0.25">
      <c r="AC52" t="s">
        <v>34</v>
      </c>
      <c r="AD52" s="1">
        <f>T12+T24+T36+Y12+Y24+Y36+AD12+AD24+AD36+AD48</f>
        <v>55.369704142011827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Greg</cp:lastModifiedBy>
  <dcterms:created xsi:type="dcterms:W3CDTF">2020-05-28T13:45:05Z</dcterms:created>
  <dcterms:modified xsi:type="dcterms:W3CDTF">2020-05-30T21:49:12Z</dcterms:modified>
</cp:coreProperties>
</file>