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zooie\Documents\ZeroMark\"/>
    </mc:Choice>
  </mc:AlternateContent>
  <bookViews>
    <workbookView xWindow="0" yWindow="0" windowWidth="23010" windowHeight="10635" tabRatio="561"/>
  </bookViews>
  <sheets>
    <sheet name="Weapons" sheetId="1" r:id="rId1"/>
    <sheet name="Healt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1" l="1"/>
  <c r="O36" i="1"/>
  <c r="P36" i="1" s="1"/>
  <c r="M36" i="1"/>
  <c r="L36" i="1"/>
  <c r="R35" i="1"/>
  <c r="O35" i="1"/>
  <c r="P35" i="1" s="1"/>
  <c r="M35" i="1"/>
  <c r="S35" i="1" s="1"/>
  <c r="L35" i="1"/>
  <c r="R34" i="1"/>
  <c r="O34" i="1"/>
  <c r="P34" i="1" s="1"/>
  <c r="M34" i="1"/>
  <c r="L34" i="1"/>
  <c r="R32" i="1"/>
  <c r="O32" i="1"/>
  <c r="P32" i="1" s="1"/>
  <c r="M32" i="1"/>
  <c r="L32" i="1"/>
  <c r="R31" i="1"/>
  <c r="O31" i="1"/>
  <c r="P31" i="1" s="1"/>
  <c r="M31" i="1"/>
  <c r="L31" i="1"/>
  <c r="R30" i="1"/>
  <c r="O30" i="1"/>
  <c r="P30" i="1" s="1"/>
  <c r="M30" i="1"/>
  <c r="L30" i="1"/>
  <c r="S31" i="1" l="1"/>
  <c r="S32" i="1"/>
  <c r="S36" i="1"/>
  <c r="S34" i="1"/>
  <c r="S30" i="1"/>
  <c r="R28" i="1"/>
  <c r="O28" i="1"/>
  <c r="P28" i="1" s="1"/>
  <c r="M28" i="1"/>
  <c r="L28" i="1"/>
  <c r="R27" i="1"/>
  <c r="O27" i="1"/>
  <c r="P27" i="1" s="1"/>
  <c r="M27" i="1"/>
  <c r="L27" i="1"/>
  <c r="R26" i="1"/>
  <c r="O26" i="1"/>
  <c r="P26" i="1" s="1"/>
  <c r="M26" i="1"/>
  <c r="L26" i="1"/>
  <c r="S28" i="1" l="1"/>
  <c r="S27" i="1"/>
  <c r="S26" i="1"/>
  <c r="L8" i="1"/>
  <c r="L7" i="1"/>
  <c r="M24" i="1" l="1"/>
  <c r="R24" i="1"/>
  <c r="O24" i="1"/>
  <c r="P24" i="1" s="1"/>
  <c r="L24" i="1"/>
  <c r="M23" i="1"/>
  <c r="R23" i="1"/>
  <c r="O23" i="1"/>
  <c r="P23" i="1" s="1"/>
  <c r="L23" i="1"/>
  <c r="M22" i="1"/>
  <c r="R22" i="1"/>
  <c r="O22" i="1"/>
  <c r="P22" i="1" s="1"/>
  <c r="L22" i="1"/>
  <c r="S24" i="1" l="1"/>
  <c r="F41" i="1" s="1"/>
  <c r="S23" i="1"/>
  <c r="F40" i="1" s="1"/>
  <c r="S22" i="1"/>
  <c r="F39" i="1" s="1"/>
  <c r="O14" i="1"/>
  <c r="O15" i="1"/>
  <c r="O20" i="1"/>
  <c r="O19" i="1"/>
  <c r="O18" i="1"/>
  <c r="L20" i="1" l="1"/>
  <c r="L19" i="1"/>
  <c r="L18" i="1"/>
  <c r="L16" i="1"/>
  <c r="L15" i="1"/>
  <c r="L14" i="1"/>
  <c r="L12" i="1"/>
  <c r="J41" i="1" s="1"/>
  <c r="L11" i="1"/>
  <c r="J40" i="1" s="1"/>
  <c r="L10" i="1"/>
  <c r="J39" i="1" s="1"/>
  <c r="L6" i="1"/>
  <c r="L4" i="1"/>
  <c r="L3" i="1"/>
  <c r="L2" i="1"/>
  <c r="M10" i="1"/>
  <c r="R10" i="1"/>
  <c r="O10" i="1"/>
  <c r="O6" i="1"/>
  <c r="O4" i="1"/>
  <c r="O3" i="1"/>
  <c r="O2" i="1"/>
  <c r="M20" i="1"/>
  <c r="M19" i="1"/>
  <c r="M18" i="1"/>
  <c r="M16" i="1"/>
  <c r="M15" i="1"/>
  <c r="M14" i="1"/>
  <c r="M12" i="1"/>
  <c r="M11" i="1"/>
  <c r="M8" i="1"/>
  <c r="M7" i="1"/>
  <c r="M6" i="1"/>
  <c r="M4" i="1"/>
  <c r="M3" i="1"/>
  <c r="M2" i="1"/>
  <c r="R20" i="1"/>
  <c r="R19" i="1"/>
  <c r="R18" i="1"/>
  <c r="R16" i="1"/>
  <c r="R15" i="1"/>
  <c r="R14" i="1"/>
  <c r="R12" i="1"/>
  <c r="R11" i="1"/>
  <c r="R8" i="1"/>
  <c r="R7" i="1"/>
  <c r="R6" i="1"/>
  <c r="R4" i="1"/>
  <c r="R3" i="1"/>
  <c r="R2" i="1"/>
  <c r="J43" i="1" l="1"/>
  <c r="J47" i="1"/>
  <c r="J45" i="1"/>
  <c r="J48" i="1"/>
  <c r="J44" i="1"/>
  <c r="J49" i="1"/>
  <c r="P20" i="1"/>
  <c r="S20" i="1" s="1"/>
  <c r="P19" i="1"/>
  <c r="S19" i="1" s="1"/>
  <c r="O16" i="1"/>
  <c r="P16" i="1" s="1"/>
  <c r="S16" i="1" s="1"/>
  <c r="G41" i="1" s="1"/>
  <c r="P15" i="1"/>
  <c r="S15" i="1" s="1"/>
  <c r="G40" i="1" s="1"/>
  <c r="O12" i="1"/>
  <c r="P12" i="1" s="1"/>
  <c r="S12" i="1" s="1"/>
  <c r="O11" i="1"/>
  <c r="P11" i="1" s="1"/>
  <c r="S11" i="1" s="1"/>
  <c r="O8" i="1"/>
  <c r="P8" i="1" s="1"/>
  <c r="O7" i="1"/>
  <c r="P7" i="1" s="1"/>
  <c r="S7" i="1" s="1"/>
  <c r="P4" i="1"/>
  <c r="S4" i="1" s="1"/>
  <c r="P3" i="1"/>
  <c r="S3" i="1" s="1"/>
  <c r="P18" i="1"/>
  <c r="S18" i="1" s="1"/>
  <c r="P14" i="1"/>
  <c r="S14" i="1" s="1"/>
  <c r="G39" i="1" s="1"/>
  <c r="P10" i="1"/>
  <c r="S10" i="1" s="1"/>
  <c r="P6" i="1"/>
  <c r="S6" i="1" s="1"/>
  <c r="P2" i="1"/>
  <c r="S2" i="1" s="1"/>
  <c r="S8" i="1" l="1"/>
  <c r="E49" i="1" s="1"/>
  <c r="F49" i="1"/>
  <c r="E44" i="1"/>
  <c r="E48" i="1"/>
  <c r="F44" i="1"/>
  <c r="F48" i="1"/>
  <c r="F45" i="1"/>
  <c r="F43" i="1"/>
  <c r="E40" i="1"/>
  <c r="H40" i="1" s="1"/>
  <c r="E39" i="1"/>
  <c r="H39" i="1" s="1"/>
  <c r="E41" i="1"/>
  <c r="H41" i="1" s="1"/>
  <c r="E45" i="1"/>
  <c r="E47" i="1"/>
  <c r="E43" i="1"/>
  <c r="F47" i="1"/>
  <c r="I41" i="1" l="1"/>
  <c r="I40" i="1"/>
  <c r="H49" i="1"/>
  <c r="H44" i="1"/>
  <c r="H45" i="1"/>
  <c r="H48" i="1"/>
  <c r="H43" i="1"/>
  <c r="H47" i="1"/>
  <c r="I44" i="1" l="1"/>
  <c r="I45" i="1"/>
  <c r="I49" i="1"/>
  <c r="I48" i="1"/>
</calcChain>
</file>

<file path=xl/comments1.xml><?xml version="1.0" encoding="utf-8"?>
<comments xmlns="http://schemas.openxmlformats.org/spreadsheetml/2006/main">
  <authors>
    <author>Aaron E. Freedman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Aaron E. Freedman:</t>
        </r>
        <r>
          <rPr>
            <sz val="9"/>
            <color indexed="81"/>
            <rFont val="Tahoma"/>
            <family val="2"/>
          </rPr>
          <t xml:space="preserve">
(+1) &gt;= 50
(-1) &lt; 15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Aaron E. Freedman:</t>
        </r>
        <r>
          <rPr>
            <sz val="9"/>
            <color indexed="81"/>
            <rFont val="Tahoma"/>
            <family val="2"/>
          </rPr>
          <t xml:space="preserve">
Player movement speed range: 15-50 units approx.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Aaron E. Freedman:</t>
        </r>
        <r>
          <rPr>
            <sz val="9"/>
            <color indexed="81"/>
            <rFont val="Tahoma"/>
            <charset val="1"/>
          </rPr>
          <t xml:space="preserve">
Damage per clip
DPC = dmg * clipSize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Aaron E. Freedman:</t>
        </r>
        <r>
          <rPr>
            <sz val="9"/>
            <color indexed="81"/>
            <rFont val="Tahoma"/>
            <family val="2"/>
          </rPr>
          <t xml:space="preserve">
The amount of time it takes to fire the whole clip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Aaron E. Freedman:</t>
        </r>
        <r>
          <rPr>
            <sz val="9"/>
            <color indexed="81"/>
            <rFont val="Tahoma"/>
            <family val="2"/>
          </rPr>
          <t xml:space="preserve">
Time to fire whole clip &amp; reload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Aaron E. Freedman:</t>
        </r>
        <r>
          <rPr>
            <sz val="9"/>
            <color indexed="81"/>
            <rFont val="Tahoma"/>
            <charset val="1"/>
          </rPr>
          <t xml:space="preserve">
Damage per second w/o reloading
DPS = dmg / cooldown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Aaron E. Freedman:</t>
        </r>
        <r>
          <rPr>
            <sz val="9"/>
            <color indexed="81"/>
            <rFont val="Tahoma"/>
            <charset val="1"/>
          </rPr>
          <t xml:space="preserve">
Damage Per Second Actual
DPS-Ac = ((cooldown * clipSize) + reloadTime) * (dmg * clipSize)</t>
        </r>
      </text>
    </comment>
  </commentList>
</comments>
</file>

<file path=xl/sharedStrings.xml><?xml version="1.0" encoding="utf-8"?>
<sst xmlns="http://schemas.openxmlformats.org/spreadsheetml/2006/main" count="72" uniqueCount="69">
  <si>
    <t>Range</t>
  </si>
  <si>
    <t>Clip size</t>
  </si>
  <si>
    <t>Damage</t>
  </si>
  <si>
    <t>DPS</t>
  </si>
  <si>
    <t>DPC</t>
  </si>
  <si>
    <t>DPS-Ac</t>
  </si>
  <si>
    <t>Speed</t>
  </si>
  <si>
    <t>Sec/Clip</t>
  </si>
  <si>
    <t>Sec/Reload</t>
  </si>
  <si>
    <t>Heavy Cannon Lvl.0</t>
  </si>
  <si>
    <t>Heavy Cannon Lvl.1</t>
  </si>
  <si>
    <t>Heavy Cannon Lvl.2</t>
  </si>
  <si>
    <t>Plasma Cannon Lvl.0</t>
  </si>
  <si>
    <t>Plasma Cannon Lvl.1</t>
  </si>
  <si>
    <t>Plasma Cannon Lvl.2</t>
  </si>
  <si>
    <t>Rocket Launcher Lvl.0</t>
  </si>
  <si>
    <t>Rocket Launcher Lvl.1</t>
  </si>
  <si>
    <t>Rocket Launcher Lvl.2</t>
  </si>
  <si>
    <t>Shotgun Lvl.0</t>
  </si>
  <si>
    <t>Shotgun Lvl.1</t>
  </si>
  <si>
    <t>Shotgun Lvl.2</t>
  </si>
  <si>
    <t>Drone</t>
  </si>
  <si>
    <t>Mech</t>
  </si>
  <si>
    <t>Tank</t>
  </si>
  <si>
    <t>Health</t>
  </si>
  <si>
    <t>Regen Delay</t>
  </si>
  <si>
    <t>ZM WEAPON DATA</t>
  </si>
  <si>
    <t>Regen Speed</t>
  </si>
  <si>
    <t>CLASS DATA</t>
  </si>
  <si>
    <t>DPS-1</t>
  </si>
  <si>
    <t>DPS-2</t>
  </si>
  <si>
    <t>DPS Total</t>
  </si>
  <si>
    <t>Spread</t>
  </si>
  <si>
    <t>Drone L0</t>
  </si>
  <si>
    <t>Drone L1</t>
  </si>
  <si>
    <t>Drone L2</t>
  </si>
  <si>
    <t>Mech L0</t>
  </si>
  <si>
    <t>Mech L1</t>
  </si>
  <si>
    <t>Mech L2</t>
  </si>
  <si>
    <t>Tank L0</t>
  </si>
  <si>
    <t>Tank L1</t>
  </si>
  <si>
    <t>Tank L2</t>
  </si>
  <si>
    <t>Burst Gap</t>
  </si>
  <si>
    <t>Burst Size</t>
  </si>
  <si>
    <t>Burst Damage</t>
  </si>
  <si>
    <t>Percent Change</t>
  </si>
  <si>
    <t>Homing</t>
  </si>
  <si>
    <t>Burst DMG</t>
  </si>
  <si>
    <t>Light Cannon Lvl.0</t>
  </si>
  <si>
    <t>Light Cannon Lvl.1</t>
  </si>
  <si>
    <t>Light Cannon Lvl.2</t>
  </si>
  <si>
    <t>Refire rate</t>
  </si>
  <si>
    <t>Sec to Refire</t>
  </si>
  <si>
    <t>DPS-3</t>
  </si>
  <si>
    <t>Sniper Rifle Lvl.1</t>
  </si>
  <si>
    <t>Sniper Rifle Lvl.0</t>
  </si>
  <si>
    <t>Sniper Rifle Lvl.2</t>
  </si>
  <si>
    <t>Railgun Lvl.0</t>
  </si>
  <si>
    <t>Railgun Lvl.1</t>
  </si>
  <si>
    <t>Railgun Lvl.2</t>
  </si>
  <si>
    <t>Mine Lvl.0</t>
  </si>
  <si>
    <t>Mine Lvl.1</t>
  </si>
  <si>
    <t>Mine Lvl.2</t>
  </si>
  <si>
    <t>RegenDelay</t>
  </si>
  <si>
    <t>RegenRate</t>
  </si>
  <si>
    <t>Rifle Lvl.0</t>
  </si>
  <si>
    <t>Rifle Lvl.1</t>
  </si>
  <si>
    <t>Rifle Lvl.2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</si>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</sst>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\°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MS UI Gothic"/>
      <family val="2"/>
    </font>
    <font>
      <b/>
      <sz val="12"/>
      <color theme="1"/>
      <name val="MS UI Gothic"/>
      <family val="2"/>
    </font>
    <font>
      <i/>
      <sz val="12"/>
      <color theme="1"/>
      <name val="MS UI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MS UI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1E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1" xfId="0" applyFont="1" applyBorder="1" applyAlignment="1">
      <alignment shrinkToFit="1"/>
    </xf>
    <xf numFmtId="164" fontId="3" fillId="0" borderId="1" xfId="0" applyNumberFormat="1" applyFont="1" applyBorder="1" applyAlignment="1">
      <alignment shrinkToFit="1"/>
    </xf>
    <xf numFmtId="2" fontId="3" fillId="0" borderId="1" xfId="0" applyNumberFormat="1" applyFont="1" applyBorder="1" applyAlignment="1">
      <alignment shrinkToFit="1"/>
    </xf>
    <xf numFmtId="0" fontId="4" fillId="2" borderId="1" xfId="0" applyFont="1" applyFill="1" applyBorder="1" applyAlignment="1">
      <alignment shrinkToFit="1"/>
    </xf>
    <xf numFmtId="0" fontId="4" fillId="0" borderId="1" xfId="0" applyFont="1" applyBorder="1" applyAlignment="1">
      <alignment shrinkToFit="1"/>
    </xf>
    <xf numFmtId="0" fontId="3" fillId="0" borderId="1" xfId="0" applyFont="1" applyFill="1" applyBorder="1" applyAlignment="1">
      <alignment shrinkToFit="1"/>
    </xf>
    <xf numFmtId="0" fontId="3" fillId="0" borderId="2" xfId="0" applyFont="1" applyFill="1" applyBorder="1" applyAlignment="1">
      <alignment shrinkToFit="1"/>
    </xf>
    <xf numFmtId="0" fontId="3" fillId="0" borderId="3" xfId="0" applyFont="1" applyFill="1" applyBorder="1" applyAlignment="1">
      <alignment shrinkToFit="1"/>
    </xf>
    <xf numFmtId="0" fontId="5" fillId="2" borderId="1" xfId="0" applyFont="1" applyFill="1" applyBorder="1" applyAlignment="1">
      <alignment horizontal="center" shrinkToFit="1"/>
    </xf>
    <xf numFmtId="0" fontId="3" fillId="2" borderId="1" xfId="0" applyFont="1" applyFill="1" applyBorder="1" applyAlignment="1">
      <alignment horizontal="center" shrinkToFit="1"/>
    </xf>
    <xf numFmtId="164" fontId="3" fillId="2" borderId="1" xfId="0" applyNumberFormat="1" applyFont="1" applyFill="1" applyBorder="1" applyAlignment="1">
      <alignment horizontal="center" shrinkToFit="1"/>
    </xf>
    <xf numFmtId="2" fontId="3" fillId="2" borderId="1" xfId="0" applyNumberFormat="1" applyFont="1" applyFill="1" applyBorder="1" applyAlignment="1">
      <alignment horizontal="center" shrinkToFit="1"/>
    </xf>
    <xf numFmtId="2" fontId="4" fillId="2" borderId="1" xfId="0" applyNumberFormat="1" applyFont="1" applyFill="1" applyBorder="1" applyAlignment="1">
      <alignment horizontal="center" shrinkToFit="1"/>
    </xf>
    <xf numFmtId="0" fontId="4" fillId="3" borderId="3" xfId="0" applyFont="1" applyFill="1" applyBorder="1" applyAlignment="1">
      <alignment horizontal="right" shrinkToFit="1"/>
    </xf>
    <xf numFmtId="0" fontId="4" fillId="3" borderId="1" xfId="0" applyFont="1" applyFill="1" applyBorder="1" applyAlignment="1">
      <alignment horizontal="right" shrinkToFit="1"/>
    </xf>
    <xf numFmtId="0" fontId="4" fillId="3" borderId="2" xfId="0" applyFont="1" applyFill="1" applyBorder="1" applyAlignment="1">
      <alignment horizontal="right" shrinkToFit="1"/>
    </xf>
    <xf numFmtId="0" fontId="3" fillId="0" borderId="1" xfId="0" applyFont="1" applyFill="1" applyBorder="1" applyAlignment="1">
      <alignment horizontal="left" shrinkToFit="1"/>
    </xf>
    <xf numFmtId="164" fontId="3" fillId="0" borderId="1" xfId="0" applyNumberFormat="1" applyFont="1" applyFill="1" applyBorder="1" applyAlignment="1">
      <alignment horizontal="left" shrinkToFit="1"/>
    </xf>
    <xf numFmtId="2" fontId="3" fillId="0" borderId="1" xfId="0" applyNumberFormat="1" applyFont="1" applyFill="1" applyBorder="1" applyAlignment="1">
      <alignment horizontal="left" shrinkToFit="1"/>
    </xf>
    <xf numFmtId="2" fontId="4" fillId="0" borderId="1" xfId="0" applyNumberFormat="1" applyFont="1" applyFill="1" applyBorder="1" applyAlignment="1">
      <alignment horizontal="left" shrinkToFit="1"/>
    </xf>
    <xf numFmtId="0" fontId="3" fillId="0" borderId="2" xfId="0" applyFont="1" applyFill="1" applyBorder="1" applyAlignment="1">
      <alignment horizontal="left" shrinkToFit="1"/>
    </xf>
    <xf numFmtId="164" fontId="3" fillId="0" borderId="2" xfId="0" applyNumberFormat="1" applyFont="1" applyFill="1" applyBorder="1" applyAlignment="1">
      <alignment horizontal="left" shrinkToFit="1"/>
    </xf>
    <xf numFmtId="2" fontId="3" fillId="0" borderId="2" xfId="0" applyNumberFormat="1" applyFont="1" applyFill="1" applyBorder="1" applyAlignment="1">
      <alignment horizontal="left" shrinkToFit="1"/>
    </xf>
    <xf numFmtId="0" fontId="3" fillId="0" borderId="3" xfId="0" applyFont="1" applyFill="1" applyBorder="1" applyAlignment="1">
      <alignment horizontal="left" shrinkToFit="1"/>
    </xf>
    <xf numFmtId="164" fontId="3" fillId="0" borderId="3" xfId="0" applyNumberFormat="1" applyFont="1" applyFill="1" applyBorder="1" applyAlignment="1">
      <alignment horizontal="left" shrinkToFit="1"/>
    </xf>
    <xf numFmtId="2" fontId="3" fillId="0" borderId="3" xfId="0" applyNumberFormat="1" applyFont="1" applyFill="1" applyBorder="1" applyAlignment="1">
      <alignment horizontal="left" shrinkToFit="1"/>
    </xf>
    <xf numFmtId="165" fontId="3" fillId="0" borderId="1" xfId="0" applyNumberFormat="1" applyFont="1" applyFill="1" applyBorder="1" applyAlignment="1">
      <alignment shrinkToFit="1"/>
    </xf>
    <xf numFmtId="165" fontId="3" fillId="0" borderId="2" xfId="0" applyNumberFormat="1" applyFont="1" applyFill="1" applyBorder="1" applyAlignment="1">
      <alignment shrinkToFit="1"/>
    </xf>
    <xf numFmtId="165" fontId="3" fillId="0" borderId="3" xfId="0" applyNumberFormat="1" applyFont="1" applyFill="1" applyBorder="1" applyAlignment="1">
      <alignment shrinkToFit="1"/>
    </xf>
    <xf numFmtId="2" fontId="3" fillId="0" borderId="1" xfId="0" applyNumberFormat="1" applyFont="1" applyBorder="1" applyAlignment="1">
      <alignment horizontal="left" shrinkToFit="1"/>
    </xf>
    <xf numFmtId="0" fontId="3" fillId="0" borderId="1" xfId="0" applyFont="1" applyBorder="1" applyAlignment="1">
      <alignment horizontal="left" shrinkToFit="1"/>
    </xf>
    <xf numFmtId="1" fontId="3" fillId="0" borderId="1" xfId="0" applyNumberFormat="1" applyFont="1" applyBorder="1" applyAlignment="1">
      <alignment horizontal="left" shrinkToFit="1"/>
    </xf>
    <xf numFmtId="10" fontId="3" fillId="0" borderId="1" xfId="0" applyNumberFormat="1" applyFont="1" applyBorder="1" applyAlignment="1">
      <alignment shrinkToFit="1"/>
    </xf>
    <xf numFmtId="0" fontId="8" fillId="4" borderId="1" xfId="0" applyFont="1" applyFill="1" applyBorder="1" applyAlignment="1">
      <alignment shrinkToFit="1"/>
    </xf>
    <xf numFmtId="2" fontId="4" fillId="0" borderId="2" xfId="0" applyNumberFormat="1" applyFont="1" applyFill="1" applyBorder="1" applyAlignment="1">
      <alignment horizontal="left" shrinkToFit="1"/>
    </xf>
    <xf numFmtId="2" fontId="4" fillId="0" borderId="3" xfId="0" applyNumberFormat="1" applyFont="1" applyFill="1" applyBorder="1" applyAlignment="1">
      <alignment horizontal="left" shrinkToFit="1"/>
    </xf>
    <xf numFmtId="2" fontId="8" fillId="2" borderId="1" xfId="0" applyNumberFormat="1" applyFont="1" applyFill="1" applyBorder="1" applyAlignment="1">
      <alignment horizontal="center" shrinkToFit="1"/>
    </xf>
    <xf numFmtId="2" fontId="8" fillId="0" borderId="1" xfId="0" applyNumberFormat="1" applyFont="1" applyFill="1" applyBorder="1" applyAlignment="1">
      <alignment horizontal="left" shrinkToFit="1"/>
    </xf>
    <xf numFmtId="2" fontId="8" fillId="0" borderId="2" xfId="0" applyNumberFormat="1" applyFont="1" applyFill="1" applyBorder="1" applyAlignment="1">
      <alignment horizontal="left" shrinkToFit="1"/>
    </xf>
    <xf numFmtId="2" fontId="8" fillId="0" borderId="3" xfId="0" applyNumberFormat="1" applyFont="1" applyFill="1" applyBorder="1" applyAlignment="1">
      <alignment horizontal="left" shrinkToFit="1"/>
    </xf>
    <xf numFmtId="0" fontId="8" fillId="0" borderId="1" xfId="0" applyFont="1" applyBorder="1" applyAlignment="1">
      <alignment shrinkToFit="1"/>
    </xf>
    <xf numFmtId="0" fontId="4" fillId="5" borderId="3" xfId="0" applyFont="1" applyFill="1" applyBorder="1" applyAlignment="1">
      <alignment horizontal="right" shrinkToFit="1"/>
    </xf>
    <xf numFmtId="0" fontId="4" fillId="5" borderId="1" xfId="0" applyFont="1" applyFill="1" applyBorder="1" applyAlignment="1">
      <alignment horizontal="right" shrinkToFit="1"/>
    </xf>
    <xf numFmtId="0" fontId="4" fillId="5" borderId="2" xfId="0" applyFont="1" applyFill="1" applyBorder="1" applyAlignment="1">
      <alignment horizontal="right" shrinkToFit="1"/>
    </xf>
    <xf numFmtId="0" fontId="4" fillId="6" borderId="3" xfId="0" applyFont="1" applyFill="1" applyBorder="1" applyAlignment="1">
      <alignment horizontal="right" shrinkToFit="1"/>
    </xf>
    <xf numFmtId="0" fontId="4" fillId="6" borderId="1" xfId="0" applyFont="1" applyFill="1" applyBorder="1" applyAlignment="1">
      <alignment horizontal="right" shrinkToFit="1"/>
    </xf>
    <xf numFmtId="0" fontId="4" fillId="6" borderId="2" xfId="0" applyFont="1" applyFill="1" applyBorder="1" applyAlignment="1">
      <alignment horizontal="right" shrinkToFit="1"/>
    </xf>
    <xf numFmtId="0" fontId="4" fillId="7" borderId="3" xfId="0" applyFont="1" applyFill="1" applyBorder="1" applyAlignment="1">
      <alignment horizontal="right" shrinkToFit="1"/>
    </xf>
    <xf numFmtId="0" fontId="4" fillId="7" borderId="1" xfId="0" applyFont="1" applyFill="1" applyBorder="1" applyAlignment="1">
      <alignment horizontal="right" shrinkToFit="1"/>
    </xf>
    <xf numFmtId="0" fontId="4" fillId="7" borderId="2" xfId="0" applyFont="1" applyFill="1" applyBorder="1" applyAlignment="1">
      <alignment horizontal="right" shrinkToFit="1"/>
    </xf>
    <xf numFmtId="0" fontId="4" fillId="8" borderId="1" xfId="0" applyFont="1" applyFill="1" applyBorder="1" applyAlignment="1">
      <alignment shrinkToFit="1"/>
    </xf>
    <xf numFmtId="0" fontId="3" fillId="8" borderId="1" xfId="0" applyFont="1" applyFill="1" applyBorder="1" applyAlignment="1">
      <alignment shrinkToFit="1"/>
    </xf>
    <xf numFmtId="164" fontId="3" fillId="8" borderId="1" xfId="0" applyNumberFormat="1" applyFont="1" applyFill="1" applyBorder="1" applyAlignment="1">
      <alignment shrinkToFit="1"/>
    </xf>
    <xf numFmtId="2" fontId="3" fillId="8" borderId="1" xfId="0" applyNumberFormat="1" applyFont="1" applyFill="1" applyBorder="1" applyAlignment="1">
      <alignment shrinkToFit="1"/>
    </xf>
    <xf numFmtId="0" fontId="8" fillId="8" borderId="1" xfId="0" applyFont="1" applyFill="1" applyBorder="1" applyAlignment="1">
      <alignment shrinkToFit="1"/>
    </xf>
    <xf numFmtId="0" fontId="0" fillId="8" borderId="0" xfId="0" applyFill="1"/>
    <xf numFmtId="0" fontId="4" fillId="8" borderId="4" xfId="0" applyFont="1" applyFill="1" applyBorder="1" applyAlignment="1">
      <alignment horizontal="right" shrinkToFit="1"/>
    </xf>
    <xf numFmtId="0" fontId="3" fillId="8" borderId="5" xfId="0" applyFont="1" applyFill="1" applyBorder="1" applyAlignment="1">
      <alignment horizontal="left" shrinkToFit="1"/>
    </xf>
    <xf numFmtId="165" fontId="3" fillId="8" borderId="5" xfId="0" applyNumberFormat="1" applyFont="1" applyFill="1" applyBorder="1" applyAlignment="1">
      <alignment shrinkToFit="1"/>
    </xf>
    <xf numFmtId="0" fontId="3" fillId="8" borderId="5" xfId="0" applyFont="1" applyFill="1" applyBorder="1" applyAlignment="1">
      <alignment shrinkToFit="1"/>
    </xf>
    <xf numFmtId="164" fontId="3" fillId="8" borderId="5" xfId="0" applyNumberFormat="1" applyFont="1" applyFill="1" applyBorder="1" applyAlignment="1">
      <alignment horizontal="left" shrinkToFit="1"/>
    </xf>
    <xf numFmtId="2" fontId="3" fillId="8" borderId="5" xfId="0" applyNumberFormat="1" applyFont="1" applyFill="1" applyBorder="1" applyAlignment="1">
      <alignment horizontal="left" shrinkToFit="1"/>
    </xf>
    <xf numFmtId="2" fontId="8" fillId="8" borderId="5" xfId="0" applyNumberFormat="1" applyFont="1" applyFill="1" applyBorder="1" applyAlignment="1">
      <alignment horizontal="left" shrinkToFit="1"/>
    </xf>
    <xf numFmtId="2" fontId="4" fillId="8" borderId="5" xfId="0" applyNumberFormat="1" applyFont="1" applyFill="1" applyBorder="1" applyAlignment="1">
      <alignment horizontal="left" shrinkToFit="1"/>
    </xf>
    <xf numFmtId="0" fontId="4" fillId="8" borderId="1" xfId="0" applyFont="1" applyFill="1" applyBorder="1" applyAlignment="1">
      <alignment horizontal="right" shrinkToFit="1"/>
    </xf>
    <xf numFmtId="0" fontId="3" fillId="8" borderId="1" xfId="0" applyFont="1" applyFill="1" applyBorder="1" applyAlignment="1">
      <alignment horizontal="left" shrinkToFit="1"/>
    </xf>
    <xf numFmtId="165" fontId="3" fillId="8" borderId="1" xfId="0" applyNumberFormat="1" applyFont="1" applyFill="1" applyBorder="1" applyAlignment="1">
      <alignment shrinkToFit="1"/>
    </xf>
    <xf numFmtId="164" fontId="3" fillId="8" borderId="1" xfId="0" applyNumberFormat="1" applyFont="1" applyFill="1" applyBorder="1" applyAlignment="1">
      <alignment horizontal="left" shrinkToFit="1"/>
    </xf>
    <xf numFmtId="2" fontId="3" fillId="8" borderId="1" xfId="0" applyNumberFormat="1" applyFont="1" applyFill="1" applyBorder="1" applyAlignment="1">
      <alignment horizontal="left" shrinkToFit="1"/>
    </xf>
    <xf numFmtId="2" fontId="8" fillId="8" borderId="1" xfId="0" applyNumberFormat="1" applyFont="1" applyFill="1" applyBorder="1" applyAlignment="1">
      <alignment horizontal="left" shrinkToFit="1"/>
    </xf>
    <xf numFmtId="2" fontId="4" fillId="8" borderId="1" xfId="0" applyNumberFormat="1" applyFont="1" applyFill="1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2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ColWidth="12.7109375" defaultRowHeight="15.75" x14ac:dyDescent="0.25"/>
  <cols>
    <col min="1" max="1" width="26.42578125" style="4" bestFit="1" customWidth="1"/>
    <col min="2" max="3" width="12.7109375" style="1"/>
    <col min="4" max="4" width="12.7109375" style="2"/>
    <col min="5" max="5" width="12.7109375" style="3"/>
    <col min="6" max="8" width="12.7109375" style="1"/>
    <col min="9" max="9" width="12.7109375" style="1" customWidth="1"/>
    <col min="10" max="11" width="12.7109375" style="1"/>
    <col min="12" max="12" width="12.7109375" style="3" customWidth="1"/>
    <col min="13" max="14" width="12.7109375" style="1"/>
    <col min="15" max="15" width="12.7109375" style="5"/>
    <col min="16" max="17" width="12.7109375" style="1"/>
    <col min="18" max="18" width="12.7109375" style="41"/>
    <col min="19" max="19" width="12.7109375" style="1"/>
    <col min="21" max="16384" width="12.7109375" style="1"/>
  </cols>
  <sheetData>
    <row r="1" spans="1:19" s="10" customFormat="1" ht="14.25" x14ac:dyDescent="0.15">
      <c r="A1" s="9" t="s">
        <v>26</v>
      </c>
      <c r="B1" s="10" t="s">
        <v>0</v>
      </c>
      <c r="C1" s="10" t="s">
        <v>6</v>
      </c>
      <c r="D1" s="10" t="s">
        <v>32</v>
      </c>
      <c r="F1" s="11" t="s">
        <v>51</v>
      </c>
      <c r="G1" s="11" t="s">
        <v>42</v>
      </c>
      <c r="H1" s="12" t="s">
        <v>8</v>
      </c>
      <c r="I1" s="10" t="s">
        <v>1</v>
      </c>
      <c r="J1" s="10" t="s">
        <v>43</v>
      </c>
      <c r="K1" s="10" t="s">
        <v>2</v>
      </c>
      <c r="L1" s="10" t="s">
        <v>44</v>
      </c>
      <c r="M1" s="10" t="s">
        <v>4</v>
      </c>
      <c r="O1" s="10" t="s">
        <v>7</v>
      </c>
      <c r="P1" s="10" t="s">
        <v>52</v>
      </c>
      <c r="R1" s="37" t="s">
        <v>3</v>
      </c>
      <c r="S1" s="13" t="s">
        <v>5</v>
      </c>
    </row>
    <row r="2" spans="1:19" s="6" customFormat="1" ht="14.25" x14ac:dyDescent="0.15">
      <c r="A2" s="46" t="s">
        <v>65</v>
      </c>
      <c r="B2" s="17">
        <v>100</v>
      </c>
      <c r="C2" s="17">
        <v>150</v>
      </c>
      <c r="D2" s="27">
        <v>0.5</v>
      </c>
      <c r="F2" s="18">
        <v>0.55000000000000004</v>
      </c>
      <c r="G2" s="18">
        <v>0.05</v>
      </c>
      <c r="H2" s="19">
        <v>2.2999999999999998</v>
      </c>
      <c r="I2" s="17">
        <v>12</v>
      </c>
      <c r="J2" s="6">
        <v>3</v>
      </c>
      <c r="K2" s="17">
        <v>100</v>
      </c>
      <c r="L2" s="17">
        <f>K2*J2</f>
        <v>300</v>
      </c>
      <c r="M2" s="17">
        <f>K2*I2*J2</f>
        <v>3600</v>
      </c>
      <c r="O2" s="17">
        <f>(F2*I2)*(J2*G2)</f>
        <v>0.99000000000000021</v>
      </c>
      <c r="P2" s="17">
        <f>O2+H2</f>
        <v>3.29</v>
      </c>
      <c r="Q2" s="17"/>
      <c r="R2" s="38">
        <f>K2/F2*J2</f>
        <v>545.4545454545455</v>
      </c>
      <c r="S2" s="20">
        <f>M2/P2</f>
        <v>1094.224924012158</v>
      </c>
    </row>
    <row r="3" spans="1:19" s="6" customFormat="1" ht="14.25" x14ac:dyDescent="0.15">
      <c r="A3" s="46" t="s">
        <v>66</v>
      </c>
      <c r="B3" s="17">
        <v>100</v>
      </c>
      <c r="C3" s="17">
        <v>150</v>
      </c>
      <c r="D3" s="27">
        <v>0.55000000000000004</v>
      </c>
      <c r="F3" s="18">
        <v>0.53349999999999997</v>
      </c>
      <c r="G3" s="18">
        <v>4.8000000000000001E-2</v>
      </c>
      <c r="H3" s="19">
        <v>2.2000000000000002</v>
      </c>
      <c r="I3" s="17">
        <v>7</v>
      </c>
      <c r="J3" s="6">
        <v>5</v>
      </c>
      <c r="K3" s="17">
        <v>120</v>
      </c>
      <c r="L3" s="17">
        <f>K3*J3</f>
        <v>600</v>
      </c>
      <c r="M3" s="17">
        <f>K3*I3*J3</f>
        <v>4200</v>
      </c>
      <c r="O3" s="17">
        <f>(F3*I3)*(J3*G3)</f>
        <v>0.89627999999999985</v>
      </c>
      <c r="P3" s="17">
        <f>O3+H3</f>
        <v>3.0962800000000001</v>
      </c>
      <c r="Q3" s="17"/>
      <c r="R3" s="38">
        <f>K3/F3*J3</f>
        <v>1124.6485473289597</v>
      </c>
      <c r="S3" s="20">
        <f>M3/P3</f>
        <v>1356.4664694407481</v>
      </c>
    </row>
    <row r="4" spans="1:19" s="7" customFormat="1" ht="14.25" x14ac:dyDescent="0.15">
      <c r="A4" s="47" t="s">
        <v>67</v>
      </c>
      <c r="B4" s="21">
        <v>100</v>
      </c>
      <c r="C4" s="21">
        <v>150</v>
      </c>
      <c r="D4" s="28">
        <v>0.6</v>
      </c>
      <c r="F4" s="22">
        <v>0.52</v>
      </c>
      <c r="G4" s="22">
        <v>4.2999999999999997E-2</v>
      </c>
      <c r="H4" s="23">
        <v>2.1</v>
      </c>
      <c r="I4" s="21">
        <v>7</v>
      </c>
      <c r="J4" s="7">
        <v>5</v>
      </c>
      <c r="K4" s="21">
        <v>140</v>
      </c>
      <c r="L4" s="21">
        <f>K4*J4</f>
        <v>700</v>
      </c>
      <c r="M4" s="21">
        <f>K4*I4*J4</f>
        <v>4900</v>
      </c>
      <c r="O4" s="21">
        <f>(F4*I4)*(J4*G4)</f>
        <v>0.78259999999999996</v>
      </c>
      <c r="P4" s="21">
        <f>O4+H4</f>
        <v>2.8826000000000001</v>
      </c>
      <c r="Q4" s="21"/>
      <c r="R4" s="39">
        <f>K4/F4*J4</f>
        <v>1346.1538461538462</v>
      </c>
      <c r="S4" s="35">
        <f>M4/P4</f>
        <v>1699.8542982030112</v>
      </c>
    </row>
    <row r="5" spans="1:19" s="60" customFormat="1" ht="14.25" x14ac:dyDescent="0.15">
      <c r="A5" s="57"/>
      <c r="B5" s="57"/>
      <c r="C5" s="57"/>
      <c r="D5" s="59"/>
      <c r="F5" s="61"/>
      <c r="G5" s="61"/>
      <c r="H5" s="62"/>
      <c r="I5" s="58"/>
      <c r="K5" s="58"/>
      <c r="L5" s="58"/>
      <c r="M5" s="58"/>
      <c r="O5" s="58"/>
      <c r="P5" s="58"/>
      <c r="Q5" s="58"/>
      <c r="R5" s="63"/>
      <c r="S5" s="64"/>
    </row>
    <row r="6" spans="1:19" s="8" customFormat="1" ht="14.25" x14ac:dyDescent="0.15">
      <c r="A6" s="42" t="s">
        <v>9</v>
      </c>
      <c r="B6" s="24">
        <v>100</v>
      </c>
      <c r="C6" s="24">
        <v>65</v>
      </c>
      <c r="D6" s="29">
        <v>1</v>
      </c>
      <c r="F6" s="25">
        <v>0.12</v>
      </c>
      <c r="G6" s="25">
        <v>0</v>
      </c>
      <c r="H6" s="26">
        <v>2.2999999999999998</v>
      </c>
      <c r="I6" s="24">
        <v>20</v>
      </c>
      <c r="J6" s="8">
        <v>2</v>
      </c>
      <c r="K6" s="24">
        <v>30</v>
      </c>
      <c r="L6" s="24">
        <f>K6*J6</f>
        <v>60</v>
      </c>
      <c r="M6" s="24">
        <f>K6*I6*J6</f>
        <v>1200</v>
      </c>
      <c r="O6" s="24">
        <f>F6*I6</f>
        <v>2.4</v>
      </c>
      <c r="P6" s="24">
        <f>O6+H6</f>
        <v>4.6999999999999993</v>
      </c>
      <c r="Q6" s="24"/>
      <c r="R6" s="40">
        <f>K6/F6*J6</f>
        <v>500</v>
      </c>
      <c r="S6" s="36">
        <f>M6/P6</f>
        <v>255.31914893617025</v>
      </c>
    </row>
    <row r="7" spans="1:19" s="6" customFormat="1" ht="14.25" x14ac:dyDescent="0.15">
      <c r="A7" s="43" t="s">
        <v>10</v>
      </c>
      <c r="B7" s="17">
        <v>100</v>
      </c>
      <c r="C7" s="17">
        <v>65</v>
      </c>
      <c r="D7" s="27">
        <v>1</v>
      </c>
      <c r="F7" s="18">
        <v>0.1</v>
      </c>
      <c r="G7" s="18">
        <v>0</v>
      </c>
      <c r="H7" s="19">
        <v>2</v>
      </c>
      <c r="I7" s="17">
        <v>30</v>
      </c>
      <c r="J7" s="6">
        <v>3</v>
      </c>
      <c r="K7" s="17">
        <v>40</v>
      </c>
      <c r="L7" s="24">
        <f>K7*J7</f>
        <v>120</v>
      </c>
      <c r="M7" s="17">
        <f>K7*I7*J7</f>
        <v>3600</v>
      </c>
      <c r="O7" s="17">
        <f>F7*I7</f>
        <v>3</v>
      </c>
      <c r="P7" s="17">
        <f>O7+H7</f>
        <v>5</v>
      </c>
      <c r="Q7" s="17"/>
      <c r="R7" s="38">
        <f>K7/F7*J7</f>
        <v>1200</v>
      </c>
      <c r="S7" s="20">
        <f>M7/P7</f>
        <v>720</v>
      </c>
    </row>
    <row r="8" spans="1:19" s="7" customFormat="1" ht="14.25" x14ac:dyDescent="0.15">
      <c r="A8" s="44" t="s">
        <v>11</v>
      </c>
      <c r="B8" s="21">
        <v>100</v>
      </c>
      <c r="C8" s="21">
        <v>65</v>
      </c>
      <c r="D8" s="28">
        <v>2</v>
      </c>
      <c r="F8" s="22">
        <v>9.5000000000000001E-2</v>
      </c>
      <c r="G8" s="22">
        <v>0</v>
      </c>
      <c r="H8" s="23">
        <v>1.8</v>
      </c>
      <c r="I8" s="21">
        <v>35</v>
      </c>
      <c r="J8" s="7">
        <v>4</v>
      </c>
      <c r="K8" s="21">
        <v>50</v>
      </c>
      <c r="L8" s="24">
        <f>K8*J8</f>
        <v>200</v>
      </c>
      <c r="M8" s="17">
        <f>K8*I8*J8</f>
        <v>7000</v>
      </c>
      <c r="O8" s="21">
        <f>F8*I8</f>
        <v>3.3250000000000002</v>
      </c>
      <c r="P8" s="21">
        <f>O8+H8</f>
        <v>5.125</v>
      </c>
      <c r="Q8" s="21"/>
      <c r="R8" s="38">
        <f>K8/F8*J8</f>
        <v>2105.2631578947367</v>
      </c>
      <c r="S8" s="20">
        <f>M8/P8</f>
        <v>1365.8536585365853</v>
      </c>
    </row>
    <row r="9" spans="1:19" s="52" customFormat="1" ht="14.25" x14ac:dyDescent="0.15">
      <c r="A9" s="65"/>
      <c r="B9" s="66"/>
      <c r="C9" s="66"/>
      <c r="D9" s="67"/>
      <c r="F9" s="68"/>
      <c r="G9" s="68"/>
      <c r="H9" s="69"/>
      <c r="I9" s="66"/>
      <c r="K9" s="66"/>
      <c r="L9" s="66"/>
      <c r="M9" s="66"/>
      <c r="O9" s="66"/>
      <c r="P9" s="66"/>
      <c r="Q9" s="66"/>
      <c r="R9" s="70"/>
      <c r="S9" s="71"/>
    </row>
    <row r="10" spans="1:19" s="8" customFormat="1" ht="14.25" x14ac:dyDescent="0.15">
      <c r="A10" s="48" t="s">
        <v>18</v>
      </c>
      <c r="B10" s="24">
        <v>10</v>
      </c>
      <c r="C10" s="24">
        <v>70</v>
      </c>
      <c r="D10" s="29">
        <v>12</v>
      </c>
      <c r="F10" s="25">
        <v>0.4</v>
      </c>
      <c r="G10" s="25">
        <v>0</v>
      </c>
      <c r="H10" s="26">
        <v>2</v>
      </c>
      <c r="I10" s="24">
        <v>5</v>
      </c>
      <c r="J10" s="8">
        <v>15</v>
      </c>
      <c r="K10" s="24">
        <v>40</v>
      </c>
      <c r="L10" s="17">
        <f>K10*J10</f>
        <v>600</v>
      </c>
      <c r="M10" s="17">
        <f>K10*I10*J10</f>
        <v>3000</v>
      </c>
      <c r="O10" s="24">
        <f>F10*I10</f>
        <v>2</v>
      </c>
      <c r="P10" s="24">
        <f>O10+H10</f>
        <v>4</v>
      </c>
      <c r="Q10" s="24"/>
      <c r="R10" s="38">
        <f>K10/F10*J10</f>
        <v>1500</v>
      </c>
      <c r="S10" s="20">
        <f>M10/P10</f>
        <v>750</v>
      </c>
    </row>
    <row r="11" spans="1:19" s="6" customFormat="1" ht="14.25" x14ac:dyDescent="0.15">
      <c r="A11" s="49" t="s">
        <v>19</v>
      </c>
      <c r="B11" s="17">
        <v>10</v>
      </c>
      <c r="C11" s="17">
        <v>70</v>
      </c>
      <c r="D11" s="27">
        <v>12</v>
      </c>
      <c r="F11" s="18">
        <v>0.4</v>
      </c>
      <c r="G11" s="18">
        <v>0</v>
      </c>
      <c r="H11" s="19">
        <v>1.9</v>
      </c>
      <c r="I11" s="17">
        <v>6</v>
      </c>
      <c r="J11" s="6">
        <v>15</v>
      </c>
      <c r="K11" s="17">
        <v>40</v>
      </c>
      <c r="L11" s="17">
        <f>K11*J11</f>
        <v>600</v>
      </c>
      <c r="M11" s="17">
        <f>K11*I11*J11</f>
        <v>3600</v>
      </c>
      <c r="O11" s="17">
        <f>F11*I11</f>
        <v>2.4000000000000004</v>
      </c>
      <c r="P11" s="17">
        <f>O11+H11</f>
        <v>4.3000000000000007</v>
      </c>
      <c r="Q11" s="17"/>
      <c r="R11" s="38">
        <f>K11/F11*J11</f>
        <v>1500</v>
      </c>
      <c r="S11" s="20">
        <f>M11/P11</f>
        <v>837.20930232558123</v>
      </c>
    </row>
    <row r="12" spans="1:19" s="7" customFormat="1" ht="14.25" x14ac:dyDescent="0.15">
      <c r="A12" s="50" t="s">
        <v>20</v>
      </c>
      <c r="B12" s="21">
        <v>10</v>
      </c>
      <c r="C12" s="21">
        <v>70</v>
      </c>
      <c r="D12" s="28">
        <v>12</v>
      </c>
      <c r="F12" s="22">
        <v>0.3</v>
      </c>
      <c r="G12" s="22">
        <v>0</v>
      </c>
      <c r="H12" s="23">
        <v>1.8</v>
      </c>
      <c r="I12" s="21">
        <v>7</v>
      </c>
      <c r="J12" s="7">
        <v>15</v>
      </c>
      <c r="K12" s="21">
        <v>40</v>
      </c>
      <c r="L12" s="17">
        <f>K12*J12</f>
        <v>600</v>
      </c>
      <c r="M12" s="17">
        <f>K12*I12*J12</f>
        <v>4200</v>
      </c>
      <c r="O12" s="21">
        <f>F12*I12</f>
        <v>2.1</v>
      </c>
      <c r="P12" s="21">
        <f>O12+H12</f>
        <v>3.9000000000000004</v>
      </c>
      <c r="Q12" s="21"/>
      <c r="R12" s="38">
        <f>K12/F12*J12</f>
        <v>2000.0000000000002</v>
      </c>
      <c r="S12" s="20">
        <f>M12/P12</f>
        <v>1076.9230769230769</v>
      </c>
    </row>
    <row r="13" spans="1:19" s="60" customFormat="1" ht="14.25" x14ac:dyDescent="0.15">
      <c r="A13" s="57"/>
      <c r="B13" s="58"/>
      <c r="C13" s="57"/>
      <c r="D13" s="59"/>
      <c r="F13" s="61"/>
      <c r="G13" s="61"/>
      <c r="H13" s="62"/>
      <c r="I13" s="58"/>
      <c r="K13" s="58"/>
      <c r="L13" s="58"/>
      <c r="M13" s="58"/>
      <c r="O13" s="58"/>
      <c r="P13" s="58"/>
      <c r="Q13" s="58"/>
      <c r="R13" s="63"/>
      <c r="S13" s="64"/>
    </row>
    <row r="14" spans="1:19" s="8" customFormat="1" ht="14.25" x14ac:dyDescent="0.15">
      <c r="A14" s="14" t="s">
        <v>12</v>
      </c>
      <c r="B14" s="24">
        <v>50</v>
      </c>
      <c r="C14" s="24">
        <v>55</v>
      </c>
      <c r="D14" s="29">
        <v>0</v>
      </c>
      <c r="F14" s="25">
        <v>0.25</v>
      </c>
      <c r="G14" s="25">
        <v>0</v>
      </c>
      <c r="H14" s="26">
        <v>2</v>
      </c>
      <c r="I14" s="24">
        <v>6</v>
      </c>
      <c r="J14" s="8">
        <v>2</v>
      </c>
      <c r="K14" s="24">
        <v>100</v>
      </c>
      <c r="L14" s="17">
        <f>K14*J14</f>
        <v>200</v>
      </c>
      <c r="M14" s="17">
        <f>K14*I14*J14</f>
        <v>1200</v>
      </c>
      <c r="O14" s="24">
        <f>F14*I14</f>
        <v>1.5</v>
      </c>
      <c r="P14" s="24">
        <f>O14+H14</f>
        <v>3.5</v>
      </c>
      <c r="Q14" s="24"/>
      <c r="R14" s="38">
        <f>K14/F14*J14</f>
        <v>800</v>
      </c>
      <c r="S14" s="20">
        <f>M14/P14</f>
        <v>342.85714285714283</v>
      </c>
    </row>
    <row r="15" spans="1:19" s="6" customFormat="1" ht="14.25" x14ac:dyDescent="0.15">
      <c r="A15" s="15" t="s">
        <v>13</v>
      </c>
      <c r="B15" s="17">
        <v>50</v>
      </c>
      <c r="C15" s="17">
        <v>55</v>
      </c>
      <c r="D15" s="27">
        <v>3</v>
      </c>
      <c r="F15" s="18">
        <v>0.185</v>
      </c>
      <c r="G15" s="18">
        <v>0</v>
      </c>
      <c r="H15" s="19">
        <v>2</v>
      </c>
      <c r="I15" s="17">
        <v>8</v>
      </c>
      <c r="J15" s="6">
        <v>4</v>
      </c>
      <c r="K15" s="17">
        <v>50</v>
      </c>
      <c r="L15" s="17">
        <f>K15*J15</f>
        <v>200</v>
      </c>
      <c r="M15" s="17">
        <f>K15*I15*J15</f>
        <v>1600</v>
      </c>
      <c r="O15" s="17">
        <f>F15*I15</f>
        <v>1.48</v>
      </c>
      <c r="P15" s="17">
        <f>O15+H15</f>
        <v>3.48</v>
      </c>
      <c r="Q15" s="17"/>
      <c r="R15" s="38">
        <f>K15/F15*J15</f>
        <v>1081.081081081081</v>
      </c>
      <c r="S15" s="20">
        <f>M15/P15</f>
        <v>459.77011494252872</v>
      </c>
    </row>
    <row r="16" spans="1:19" s="7" customFormat="1" ht="14.25" x14ac:dyDescent="0.15">
      <c r="A16" s="16" t="s">
        <v>14</v>
      </c>
      <c r="B16" s="21">
        <v>50</v>
      </c>
      <c r="C16" s="21">
        <v>55</v>
      </c>
      <c r="D16" s="28">
        <v>4</v>
      </c>
      <c r="F16" s="22">
        <v>0.15</v>
      </c>
      <c r="G16" s="22">
        <v>0</v>
      </c>
      <c r="H16" s="23">
        <v>1.8</v>
      </c>
      <c r="I16" s="21">
        <v>10</v>
      </c>
      <c r="J16" s="7">
        <v>6</v>
      </c>
      <c r="K16" s="21">
        <v>40</v>
      </c>
      <c r="L16" s="17">
        <f>K16*J16</f>
        <v>240</v>
      </c>
      <c r="M16" s="17">
        <f>K16*I16*J16</f>
        <v>2400</v>
      </c>
      <c r="O16" s="21">
        <f>F16*I16</f>
        <v>1.5</v>
      </c>
      <c r="P16" s="21">
        <f>O16+H16</f>
        <v>3.3</v>
      </c>
      <c r="Q16" s="21"/>
      <c r="R16" s="38">
        <f>K16/F16*J16</f>
        <v>1600</v>
      </c>
      <c r="S16" s="20">
        <f>M16/P16</f>
        <v>727.27272727272737</v>
      </c>
    </row>
    <row r="17" spans="1:21" s="60" customFormat="1" ht="14.25" x14ac:dyDescent="0.15">
      <c r="A17" s="57"/>
      <c r="B17" s="58"/>
      <c r="C17" s="58"/>
      <c r="D17" s="59"/>
      <c r="F17" s="61"/>
      <c r="G17" s="61"/>
      <c r="H17" s="62"/>
      <c r="I17" s="58"/>
      <c r="K17" s="58"/>
      <c r="L17" s="58"/>
      <c r="M17" s="58"/>
      <c r="O17" s="58"/>
      <c r="P17" s="58"/>
      <c r="Q17" s="58"/>
      <c r="R17" s="63"/>
      <c r="S17" s="64"/>
    </row>
    <row r="18" spans="1:21" s="6" customFormat="1" ht="13.5" customHeight="1" x14ac:dyDescent="0.15">
      <c r="A18" s="43" t="s">
        <v>15</v>
      </c>
      <c r="B18" s="17">
        <v>100</v>
      </c>
      <c r="C18" s="17">
        <v>100</v>
      </c>
      <c r="D18" s="27">
        <v>5</v>
      </c>
      <c r="F18" s="18">
        <v>1</v>
      </c>
      <c r="G18" s="18">
        <v>0.1</v>
      </c>
      <c r="H18" s="19">
        <v>3.5</v>
      </c>
      <c r="I18" s="17">
        <v>1</v>
      </c>
      <c r="J18" s="6">
        <v>1</v>
      </c>
      <c r="K18" s="17">
        <v>200</v>
      </c>
      <c r="L18" s="17">
        <f>K18*J18</f>
        <v>200</v>
      </c>
      <c r="M18" s="17">
        <f>K18*I18*J18</f>
        <v>200</v>
      </c>
      <c r="O18" s="17">
        <f>(F18*I18)*(J18*G18)</f>
        <v>0.1</v>
      </c>
      <c r="P18" s="17">
        <f>O18+H18</f>
        <v>3.6</v>
      </c>
      <c r="Q18" s="17"/>
      <c r="R18" s="38">
        <f>K18/F18*J18</f>
        <v>200</v>
      </c>
      <c r="S18" s="20">
        <f>M18/P18</f>
        <v>55.555555555555557</v>
      </c>
      <c r="T18" s="6" t="s">
        <v>68</v>
      </c>
    </row>
    <row r="19" spans="1:21" s="6" customFormat="1" ht="14.25" x14ac:dyDescent="0.15">
      <c r="A19" s="43" t="s">
        <v>16</v>
      </c>
      <c r="B19" s="17">
        <v>100</v>
      </c>
      <c r="C19" s="17">
        <v>80</v>
      </c>
      <c r="D19" s="27">
        <v>5</v>
      </c>
      <c r="F19" s="18">
        <v>0.8</v>
      </c>
      <c r="G19" s="18">
        <v>7.4999999999999997E-2</v>
      </c>
      <c r="H19" s="19">
        <v>3.5</v>
      </c>
      <c r="I19" s="17">
        <v>1</v>
      </c>
      <c r="J19" s="6">
        <v>1</v>
      </c>
      <c r="K19" s="17">
        <v>200</v>
      </c>
      <c r="L19" s="17">
        <f>K19*J19</f>
        <v>200</v>
      </c>
      <c r="M19" s="17">
        <f>K19*I19*J19</f>
        <v>200</v>
      </c>
      <c r="O19" s="17">
        <f>(F19*I19)*(J19*G19)</f>
        <v>0.06</v>
      </c>
      <c r="P19" s="17">
        <f>O19+H19</f>
        <v>3.56</v>
      </c>
      <c r="Q19" s="17"/>
      <c r="R19" s="38">
        <f>K19/F19*J19</f>
        <v>250</v>
      </c>
      <c r="S19" s="20">
        <f>M19/P19</f>
        <v>56.179775280898873</v>
      </c>
      <c r="T19" s="6" t="s">
        <v>68</v>
      </c>
    </row>
    <row r="20" spans="1:21" s="6" customFormat="1" ht="14.25" x14ac:dyDescent="0.15">
      <c r="A20" s="43" t="s">
        <v>17</v>
      </c>
      <c r="B20" s="17">
        <v>100</v>
      </c>
      <c r="C20" s="17">
        <v>80</v>
      </c>
      <c r="D20" s="27">
        <v>0</v>
      </c>
      <c r="F20" s="18">
        <v>0.6</v>
      </c>
      <c r="G20" s="18">
        <v>0.2</v>
      </c>
      <c r="H20" s="19">
        <v>2.5</v>
      </c>
      <c r="I20" s="17">
        <v>3</v>
      </c>
      <c r="J20" s="6">
        <v>1</v>
      </c>
      <c r="K20" s="17">
        <v>200</v>
      </c>
      <c r="L20" s="17">
        <f>K20*J20</f>
        <v>200</v>
      </c>
      <c r="M20" s="17">
        <f>K20*I20*J20</f>
        <v>600</v>
      </c>
      <c r="O20" s="17">
        <f>(F20*I20)*(J20*G20)</f>
        <v>0.36</v>
      </c>
      <c r="P20" s="17">
        <f>O20+H20</f>
        <v>2.86</v>
      </c>
      <c r="Q20" s="17"/>
      <c r="R20" s="38">
        <f>K20/F20*J20</f>
        <v>333.33333333333337</v>
      </c>
      <c r="S20" s="20">
        <f>M20/P20</f>
        <v>209.79020979020979</v>
      </c>
      <c r="T20" s="6" t="s">
        <v>68</v>
      </c>
      <c r="U20" s="34" t="s">
        <v>46</v>
      </c>
    </row>
    <row r="21" spans="1:21" s="52" customFormat="1" ht="14.25" x14ac:dyDescent="0.15">
      <c r="A21" s="51"/>
      <c r="D21" s="53"/>
      <c r="E21" s="54"/>
      <c r="L21" s="54"/>
      <c r="P21" s="51"/>
      <c r="R21" s="55"/>
    </row>
    <row r="22" spans="1:21" x14ac:dyDescent="0.25">
      <c r="A22" s="48" t="s">
        <v>48</v>
      </c>
      <c r="B22" s="24">
        <v>50</v>
      </c>
      <c r="C22" s="24">
        <v>100</v>
      </c>
      <c r="D22" s="29">
        <v>0</v>
      </c>
      <c r="E22" s="8"/>
      <c r="F22" s="25">
        <v>0.05</v>
      </c>
      <c r="G22" s="25">
        <v>0</v>
      </c>
      <c r="H22" s="26">
        <v>2.2999999999999998</v>
      </c>
      <c r="I22" s="24">
        <v>30</v>
      </c>
      <c r="J22" s="8">
        <v>1</v>
      </c>
      <c r="K22" s="24">
        <v>60</v>
      </c>
      <c r="L22" s="24">
        <f>K22*J22</f>
        <v>60</v>
      </c>
      <c r="M22" s="24">
        <f>K22*I22*J22</f>
        <v>1800</v>
      </c>
      <c r="O22" s="24">
        <f>F22*I22</f>
        <v>1.5</v>
      </c>
      <c r="P22" s="24">
        <f>O22+H22</f>
        <v>3.8</v>
      </c>
      <c r="Q22" s="24"/>
      <c r="R22" s="40">
        <f>K22/F22*J22</f>
        <v>1200</v>
      </c>
      <c r="S22" s="36">
        <f>M22/P22</f>
        <v>473.68421052631584</v>
      </c>
    </row>
    <row r="23" spans="1:21" x14ac:dyDescent="0.25">
      <c r="A23" s="49" t="s">
        <v>49</v>
      </c>
      <c r="B23" s="17">
        <v>50</v>
      </c>
      <c r="C23" s="17">
        <v>100</v>
      </c>
      <c r="D23" s="27">
        <v>0</v>
      </c>
      <c r="E23" s="6"/>
      <c r="F23" s="18">
        <v>0.03</v>
      </c>
      <c r="G23" s="18">
        <v>0</v>
      </c>
      <c r="H23" s="19">
        <v>2</v>
      </c>
      <c r="I23" s="17">
        <v>45</v>
      </c>
      <c r="J23" s="6">
        <v>1</v>
      </c>
      <c r="K23" s="17">
        <v>60</v>
      </c>
      <c r="L23" s="17">
        <f>K23*J23</f>
        <v>60</v>
      </c>
      <c r="M23" s="17">
        <f>K23*I23*J23</f>
        <v>2700</v>
      </c>
      <c r="O23" s="17">
        <f>F23*I23</f>
        <v>1.3499999999999999</v>
      </c>
      <c r="P23" s="17">
        <f>O23+H23</f>
        <v>3.3499999999999996</v>
      </c>
      <c r="Q23" s="17"/>
      <c r="R23" s="38">
        <f>K23/F23*J23</f>
        <v>2000</v>
      </c>
      <c r="S23" s="20">
        <f>M23/P23</f>
        <v>805.97014925373139</v>
      </c>
    </row>
    <row r="24" spans="1:21" x14ac:dyDescent="0.25">
      <c r="A24" s="50" t="s">
        <v>50</v>
      </c>
      <c r="B24" s="21">
        <v>50</v>
      </c>
      <c r="C24" s="21">
        <v>100</v>
      </c>
      <c r="D24" s="28">
        <v>0</v>
      </c>
      <c r="E24" s="7"/>
      <c r="F24" s="22">
        <v>1.4999999999999999E-2</v>
      </c>
      <c r="G24" s="22">
        <v>0</v>
      </c>
      <c r="H24" s="23">
        <v>1.8</v>
      </c>
      <c r="I24" s="21">
        <v>60</v>
      </c>
      <c r="J24" s="7">
        <v>1</v>
      </c>
      <c r="K24" s="21">
        <v>70</v>
      </c>
      <c r="L24" s="17">
        <f>K24*J24</f>
        <v>70</v>
      </c>
      <c r="M24" s="17">
        <f>K24*I24*J24</f>
        <v>4200</v>
      </c>
      <c r="O24" s="21">
        <f>F24*I24</f>
        <v>0.89999999999999991</v>
      </c>
      <c r="P24" s="21">
        <f>O24+H24</f>
        <v>2.7</v>
      </c>
      <c r="Q24" s="21"/>
      <c r="R24" s="38">
        <f>K24/F24*J24</f>
        <v>4666.666666666667</v>
      </c>
      <c r="S24" s="20">
        <f>M24/P24</f>
        <v>1555.5555555555554</v>
      </c>
    </row>
    <row r="25" spans="1:21" s="52" customFormat="1" x14ac:dyDescent="0.25">
      <c r="A25" s="51"/>
      <c r="D25" s="53"/>
      <c r="E25" s="54"/>
      <c r="L25" s="54"/>
      <c r="O25" s="51"/>
      <c r="R25" s="55"/>
      <c r="T25" s="56"/>
    </row>
    <row r="26" spans="1:21" x14ac:dyDescent="0.25">
      <c r="A26" s="45" t="s">
        <v>55</v>
      </c>
      <c r="B26" s="24">
        <v>100</v>
      </c>
      <c r="C26" s="24">
        <v>400</v>
      </c>
      <c r="D26" s="29">
        <v>0</v>
      </c>
      <c r="E26" s="8"/>
      <c r="F26" s="25">
        <v>1.7</v>
      </c>
      <c r="G26" s="25">
        <v>0</v>
      </c>
      <c r="H26" s="26">
        <v>1.7</v>
      </c>
      <c r="I26" s="24">
        <v>1</v>
      </c>
      <c r="J26" s="8">
        <v>1</v>
      </c>
      <c r="K26" s="24">
        <v>450</v>
      </c>
      <c r="L26" s="24">
        <f>K26*J26</f>
        <v>450</v>
      </c>
      <c r="M26" s="24">
        <f>K26*I26*J26</f>
        <v>450</v>
      </c>
      <c r="O26" s="24">
        <f>F26*I26</f>
        <v>1.7</v>
      </c>
      <c r="P26" s="24">
        <f>O26+H26</f>
        <v>3.4</v>
      </c>
      <c r="Q26" s="24"/>
      <c r="R26" s="40">
        <f>K26/F26*J26</f>
        <v>264.70588235294116</v>
      </c>
      <c r="S26" s="36">
        <f>M26/P26</f>
        <v>132.35294117647058</v>
      </c>
    </row>
    <row r="27" spans="1:21" x14ac:dyDescent="0.25">
      <c r="A27" s="46" t="s">
        <v>54</v>
      </c>
      <c r="B27" s="17">
        <v>100</v>
      </c>
      <c r="C27" s="17">
        <v>400</v>
      </c>
      <c r="D27" s="27">
        <v>0</v>
      </c>
      <c r="E27" s="6"/>
      <c r="F27" s="18">
        <v>1.5</v>
      </c>
      <c r="G27" s="18">
        <v>0</v>
      </c>
      <c r="H27" s="19">
        <v>1.5</v>
      </c>
      <c r="I27" s="17">
        <v>1</v>
      </c>
      <c r="J27" s="6">
        <v>1</v>
      </c>
      <c r="K27" s="17">
        <v>450</v>
      </c>
      <c r="L27" s="17">
        <f>K27*J27</f>
        <v>450</v>
      </c>
      <c r="M27" s="17">
        <f>K27*I27*J27</f>
        <v>450</v>
      </c>
      <c r="O27" s="17">
        <f>F27*I27</f>
        <v>1.5</v>
      </c>
      <c r="P27" s="17">
        <f>O27+H27</f>
        <v>3</v>
      </c>
      <c r="Q27" s="17"/>
      <c r="R27" s="38">
        <f>K27/F27*J27</f>
        <v>300</v>
      </c>
      <c r="S27" s="20">
        <f>M27/P27</f>
        <v>150</v>
      </c>
    </row>
    <row r="28" spans="1:21" x14ac:dyDescent="0.25">
      <c r="A28" s="47" t="s">
        <v>56</v>
      </c>
      <c r="B28" s="21">
        <v>100</v>
      </c>
      <c r="C28" s="21">
        <v>400</v>
      </c>
      <c r="D28" s="28">
        <v>0</v>
      </c>
      <c r="E28" s="7"/>
      <c r="F28" s="22">
        <v>1.3</v>
      </c>
      <c r="G28" s="22">
        <v>0</v>
      </c>
      <c r="H28" s="23">
        <v>1.3</v>
      </c>
      <c r="I28" s="21">
        <v>1</v>
      </c>
      <c r="J28" s="7">
        <v>1</v>
      </c>
      <c r="K28" s="21">
        <v>450</v>
      </c>
      <c r="L28" s="17">
        <f>K28*J28</f>
        <v>450</v>
      </c>
      <c r="M28" s="17">
        <f>K28*I28*J28</f>
        <v>450</v>
      </c>
      <c r="O28" s="21">
        <f>F28*I28</f>
        <v>1.3</v>
      </c>
      <c r="P28" s="21">
        <f>O28+H28</f>
        <v>2.6</v>
      </c>
      <c r="Q28" s="21"/>
      <c r="R28" s="38">
        <f>K28/F28*J28</f>
        <v>346.15384615384613</v>
      </c>
      <c r="S28" s="20">
        <f>M28/P28</f>
        <v>173.07692307692307</v>
      </c>
    </row>
    <row r="29" spans="1:21" s="52" customFormat="1" x14ac:dyDescent="0.25">
      <c r="A29" s="51"/>
      <c r="D29" s="53"/>
      <c r="E29" s="54"/>
      <c r="L29" s="54"/>
      <c r="O29" s="51"/>
      <c r="R29" s="55"/>
      <c r="T29" s="56"/>
    </row>
    <row r="30" spans="1:21" x14ac:dyDescent="0.25">
      <c r="A30" s="42" t="s">
        <v>57</v>
      </c>
      <c r="B30" s="24">
        <v>100</v>
      </c>
      <c r="C30" s="24">
        <v>400</v>
      </c>
      <c r="D30" s="29">
        <v>0</v>
      </c>
      <c r="E30" s="8"/>
      <c r="F30" s="25">
        <v>0.3</v>
      </c>
      <c r="G30" s="25">
        <v>0</v>
      </c>
      <c r="H30" s="26">
        <v>2.2000000000000002</v>
      </c>
      <c r="I30" s="24">
        <v>6</v>
      </c>
      <c r="J30" s="8">
        <v>1</v>
      </c>
      <c r="K30" s="24">
        <v>200</v>
      </c>
      <c r="L30" s="24">
        <f>K30*J30</f>
        <v>200</v>
      </c>
      <c r="M30" s="24">
        <f>K30*I30*J30</f>
        <v>1200</v>
      </c>
      <c r="O30" s="24">
        <f>F30*I30</f>
        <v>1.7999999999999998</v>
      </c>
      <c r="P30" s="24">
        <f>O30+H30</f>
        <v>4</v>
      </c>
      <c r="Q30" s="24"/>
      <c r="R30" s="40">
        <f>K30/F30*J30</f>
        <v>666.66666666666674</v>
      </c>
      <c r="S30" s="36">
        <f>M30/P30</f>
        <v>300</v>
      </c>
    </row>
    <row r="31" spans="1:21" x14ac:dyDescent="0.25">
      <c r="A31" s="43" t="s">
        <v>58</v>
      </c>
      <c r="B31" s="17">
        <v>100</v>
      </c>
      <c r="C31" s="17">
        <v>400</v>
      </c>
      <c r="D31" s="27">
        <v>0</v>
      </c>
      <c r="E31" s="6"/>
      <c r="F31" s="18">
        <v>0.25</v>
      </c>
      <c r="G31" s="18">
        <v>0</v>
      </c>
      <c r="H31" s="19">
        <v>1.8</v>
      </c>
      <c r="I31" s="17">
        <v>8</v>
      </c>
      <c r="J31" s="6">
        <v>2</v>
      </c>
      <c r="K31" s="17">
        <v>200</v>
      </c>
      <c r="L31" s="17">
        <f>K31*J31</f>
        <v>400</v>
      </c>
      <c r="M31" s="17">
        <f>K31*I31*J31</f>
        <v>3200</v>
      </c>
      <c r="O31" s="17">
        <f>F31*I31</f>
        <v>2</v>
      </c>
      <c r="P31" s="17">
        <f>O31+H31</f>
        <v>3.8</v>
      </c>
      <c r="Q31" s="17"/>
      <c r="R31" s="38">
        <f>K31/F31*J31</f>
        <v>1600</v>
      </c>
      <c r="S31" s="20">
        <f>M31/P31</f>
        <v>842.1052631578948</v>
      </c>
    </row>
    <row r="32" spans="1:21" x14ac:dyDescent="0.25">
      <c r="A32" s="44" t="s">
        <v>59</v>
      </c>
      <c r="B32" s="21">
        <v>100</v>
      </c>
      <c r="C32" s="21">
        <v>400</v>
      </c>
      <c r="D32" s="28">
        <v>0</v>
      </c>
      <c r="E32" s="7"/>
      <c r="F32" s="22">
        <v>0.2</v>
      </c>
      <c r="G32" s="22">
        <v>0</v>
      </c>
      <c r="H32" s="23">
        <v>1.6</v>
      </c>
      <c r="I32" s="21">
        <v>10</v>
      </c>
      <c r="J32" s="7">
        <v>3</v>
      </c>
      <c r="K32" s="21">
        <v>200</v>
      </c>
      <c r="L32" s="17">
        <f>K32*J32</f>
        <v>600</v>
      </c>
      <c r="M32" s="17">
        <f>K32*I32*J32</f>
        <v>6000</v>
      </c>
      <c r="O32" s="21">
        <f>F32*I32</f>
        <v>2</v>
      </c>
      <c r="P32" s="21">
        <f>O32+H32</f>
        <v>3.6</v>
      </c>
      <c r="Q32" s="21"/>
      <c r="R32" s="38">
        <f>K32/F32*J32</f>
        <v>3000</v>
      </c>
      <c r="S32" s="20">
        <f>M32/P32</f>
        <v>1666.6666666666665</v>
      </c>
    </row>
    <row r="33" spans="1:20" s="52" customFormat="1" x14ac:dyDescent="0.25">
      <c r="A33" s="51"/>
      <c r="D33" s="53"/>
      <c r="E33" s="54"/>
      <c r="L33" s="54"/>
      <c r="O33" s="51"/>
      <c r="R33" s="55"/>
      <c r="T33" s="56"/>
    </row>
    <row r="34" spans="1:20" x14ac:dyDescent="0.25">
      <c r="A34" s="42" t="s">
        <v>60</v>
      </c>
      <c r="B34" s="24">
        <v>0</v>
      </c>
      <c r="C34" s="24">
        <v>0</v>
      </c>
      <c r="D34" s="29">
        <v>0</v>
      </c>
      <c r="E34" s="8"/>
      <c r="F34" s="25">
        <v>0.25</v>
      </c>
      <c r="G34" s="25">
        <v>0</v>
      </c>
      <c r="H34" s="26">
        <v>30</v>
      </c>
      <c r="I34" s="24">
        <v>6</v>
      </c>
      <c r="J34" s="8">
        <v>1</v>
      </c>
      <c r="K34" s="24">
        <v>200</v>
      </c>
      <c r="L34" s="24">
        <f>K34*J34</f>
        <v>200</v>
      </c>
      <c r="M34" s="24">
        <f>K34*I34*J34</f>
        <v>1200</v>
      </c>
      <c r="O34" s="24">
        <f>F34*I34</f>
        <v>1.5</v>
      </c>
      <c r="P34" s="24">
        <f>O34+H34</f>
        <v>31.5</v>
      </c>
      <c r="Q34" s="24"/>
      <c r="R34" s="40">
        <f>K34/F34*J34</f>
        <v>800</v>
      </c>
      <c r="S34" s="36">
        <f>M34/P34</f>
        <v>38.095238095238095</v>
      </c>
    </row>
    <row r="35" spans="1:20" x14ac:dyDescent="0.25">
      <c r="A35" s="43" t="s">
        <v>61</v>
      </c>
      <c r="B35" s="17">
        <v>0</v>
      </c>
      <c r="C35" s="17">
        <v>0</v>
      </c>
      <c r="D35" s="27">
        <v>0</v>
      </c>
      <c r="E35" s="6"/>
      <c r="F35" s="18">
        <v>0.25</v>
      </c>
      <c r="G35" s="18">
        <v>0</v>
      </c>
      <c r="H35" s="19">
        <v>25</v>
      </c>
      <c r="I35" s="17">
        <v>8</v>
      </c>
      <c r="J35" s="6">
        <v>1</v>
      </c>
      <c r="K35" s="17">
        <v>200</v>
      </c>
      <c r="L35" s="17">
        <f>K35*J35</f>
        <v>200</v>
      </c>
      <c r="M35" s="17">
        <f>K35*I35*J35</f>
        <v>1600</v>
      </c>
      <c r="O35" s="17">
        <f>F35*I35</f>
        <v>2</v>
      </c>
      <c r="P35" s="17">
        <f>O35+H35</f>
        <v>27</v>
      </c>
      <c r="Q35" s="17"/>
      <c r="R35" s="38">
        <f>K35/F35*J35</f>
        <v>800</v>
      </c>
      <c r="S35" s="20">
        <f>M35/P35</f>
        <v>59.25925925925926</v>
      </c>
    </row>
    <row r="36" spans="1:20" x14ac:dyDescent="0.25">
      <c r="A36" s="44" t="s">
        <v>62</v>
      </c>
      <c r="B36" s="21">
        <v>0</v>
      </c>
      <c r="C36" s="21">
        <v>0</v>
      </c>
      <c r="D36" s="28">
        <v>0</v>
      </c>
      <c r="E36" s="7"/>
      <c r="F36" s="22">
        <v>0.25</v>
      </c>
      <c r="G36" s="22">
        <v>0</v>
      </c>
      <c r="H36" s="23">
        <v>20</v>
      </c>
      <c r="I36" s="21">
        <v>10</v>
      </c>
      <c r="J36" s="7">
        <v>1</v>
      </c>
      <c r="K36" s="21">
        <v>200</v>
      </c>
      <c r="L36" s="17">
        <f>K36*J36</f>
        <v>200</v>
      </c>
      <c r="M36" s="17">
        <f>K36*I36*J36</f>
        <v>2000</v>
      </c>
      <c r="O36" s="21">
        <f>F36*I36</f>
        <v>2.5</v>
      </c>
      <c r="P36" s="21">
        <f>O36+H36</f>
        <v>22.5</v>
      </c>
      <c r="Q36" s="21"/>
      <c r="R36" s="38">
        <f>K36/F36*J36</f>
        <v>800</v>
      </c>
      <c r="S36" s="20">
        <f>M36/P36</f>
        <v>88.888888888888886</v>
      </c>
    </row>
    <row r="37" spans="1:20" s="52" customFormat="1" x14ac:dyDescent="0.25">
      <c r="A37" s="51"/>
      <c r="D37" s="53"/>
      <c r="E37" s="54"/>
      <c r="L37" s="54"/>
      <c r="O37" s="51"/>
      <c r="R37" s="55"/>
      <c r="T37" s="56"/>
    </row>
    <row r="38" spans="1:20" x14ac:dyDescent="0.25">
      <c r="A38" s="4" t="s">
        <v>28</v>
      </c>
      <c r="B38" s="1" t="s">
        <v>24</v>
      </c>
      <c r="C38" s="1" t="s">
        <v>63</v>
      </c>
      <c r="D38" s="1" t="s">
        <v>64</v>
      </c>
      <c r="E38" s="1" t="s">
        <v>29</v>
      </c>
      <c r="F38" s="1" t="s">
        <v>30</v>
      </c>
      <c r="G38" s="2" t="s">
        <v>53</v>
      </c>
      <c r="H38" s="2" t="s">
        <v>31</v>
      </c>
      <c r="I38" s="3" t="s">
        <v>45</v>
      </c>
      <c r="J38" s="1" t="s">
        <v>47</v>
      </c>
    </row>
    <row r="39" spans="1:20" x14ac:dyDescent="0.25">
      <c r="A39" s="4" t="s">
        <v>33</v>
      </c>
      <c r="B39" s="1">
        <v>150</v>
      </c>
      <c r="C39" s="1">
        <v>3</v>
      </c>
      <c r="D39" s="1">
        <v>1</v>
      </c>
      <c r="E39" s="30">
        <f>S10</f>
        <v>750</v>
      </c>
      <c r="F39" s="30">
        <f>S22</f>
        <v>473.68421052631584</v>
      </c>
      <c r="G39" s="2">
        <f>S14</f>
        <v>342.85714285714283</v>
      </c>
      <c r="H39" s="32">
        <f>E39+F39</f>
        <v>1223.6842105263158</v>
      </c>
      <c r="I39" s="33"/>
      <c r="J39" s="1">
        <f>L10</f>
        <v>600</v>
      </c>
      <c r="L39" s="1"/>
    </row>
    <row r="40" spans="1:20" x14ac:dyDescent="0.25">
      <c r="A40" s="4" t="s">
        <v>34</v>
      </c>
      <c r="B40" s="1">
        <v>150</v>
      </c>
      <c r="C40" s="1">
        <v>3</v>
      </c>
      <c r="D40" s="1">
        <v>1</v>
      </c>
      <c r="E40" s="30">
        <f>S11</f>
        <v>837.20930232558123</v>
      </c>
      <c r="F40" s="30">
        <f>S23</f>
        <v>805.97014925373139</v>
      </c>
      <c r="G40" s="2">
        <f>S15</f>
        <v>459.77011494252872</v>
      </c>
      <c r="H40" s="32">
        <f>E40+F40</f>
        <v>1643.1794515793126</v>
      </c>
      <c r="I40" s="33">
        <f>(H40-H39)/H39</f>
        <v>0.34281331526911563</v>
      </c>
      <c r="J40" s="1">
        <f>L11</f>
        <v>600</v>
      </c>
      <c r="L40" s="1"/>
    </row>
    <row r="41" spans="1:20" x14ac:dyDescent="0.25">
      <c r="A41" s="4" t="s">
        <v>35</v>
      </c>
      <c r="B41" s="1">
        <v>150</v>
      </c>
      <c r="C41" s="1">
        <v>3</v>
      </c>
      <c r="D41" s="1">
        <v>1</v>
      </c>
      <c r="E41" s="30">
        <f>S12</f>
        <v>1076.9230769230769</v>
      </c>
      <c r="F41" s="30">
        <f>S24</f>
        <v>1555.5555555555554</v>
      </c>
      <c r="G41" s="2">
        <f>S16</f>
        <v>727.27272727272737</v>
      </c>
      <c r="H41" s="32">
        <f>E41+F41</f>
        <v>2632.4786324786323</v>
      </c>
      <c r="I41" s="33">
        <f>(H41-H40)/H40</f>
        <v>0.60206399243154629</v>
      </c>
      <c r="J41" s="1">
        <f>L12</f>
        <v>600</v>
      </c>
      <c r="L41" s="1"/>
    </row>
    <row r="42" spans="1:20" x14ac:dyDescent="0.25">
      <c r="D42" s="1"/>
      <c r="E42" s="31"/>
      <c r="F42" s="31"/>
      <c r="G42" s="2"/>
      <c r="H42" s="32"/>
      <c r="I42" s="33"/>
      <c r="L42" s="1"/>
    </row>
    <row r="43" spans="1:20" x14ac:dyDescent="0.25">
      <c r="A43" s="4" t="s">
        <v>36</v>
      </c>
      <c r="B43" s="1">
        <v>450</v>
      </c>
      <c r="C43" s="1">
        <v>3</v>
      </c>
      <c r="D43" s="1">
        <v>1</v>
      </c>
      <c r="E43" s="30">
        <f>S2</f>
        <v>1094.224924012158</v>
      </c>
      <c r="F43" s="30">
        <f>S14</f>
        <v>342.85714285714283</v>
      </c>
      <c r="G43" s="2"/>
      <c r="H43" s="32">
        <f>E43+F43</f>
        <v>1437.0820668693009</v>
      </c>
      <c r="I43" s="33"/>
      <c r="J43" s="1">
        <f>L2+L14</f>
        <v>500</v>
      </c>
      <c r="L43" s="1"/>
    </row>
    <row r="44" spans="1:20" x14ac:dyDescent="0.25">
      <c r="A44" s="4" t="s">
        <v>37</v>
      </c>
      <c r="B44" s="1">
        <v>450</v>
      </c>
      <c r="C44" s="1">
        <v>3</v>
      </c>
      <c r="D44" s="1">
        <v>1</v>
      </c>
      <c r="E44" s="30">
        <f>S3</f>
        <v>1356.4664694407481</v>
      </c>
      <c r="F44" s="30">
        <f>S15</f>
        <v>459.77011494252872</v>
      </c>
      <c r="G44" s="2"/>
      <c r="H44" s="32">
        <f>E44+F44</f>
        <v>1816.2365843832767</v>
      </c>
      <c r="I44" s="33">
        <f>(H44-H43)/H43</f>
        <v>0.26383637111272856</v>
      </c>
      <c r="J44" s="1">
        <f>L3+L15</f>
        <v>800</v>
      </c>
      <c r="L44" s="1"/>
    </row>
    <row r="45" spans="1:20" x14ac:dyDescent="0.25">
      <c r="A45" s="4" t="s">
        <v>38</v>
      </c>
      <c r="B45" s="1">
        <v>450</v>
      </c>
      <c r="C45" s="1">
        <v>3</v>
      </c>
      <c r="D45" s="1">
        <v>1</v>
      </c>
      <c r="E45" s="30">
        <f>S4</f>
        <v>1699.8542982030112</v>
      </c>
      <c r="F45" s="30">
        <f>S16</f>
        <v>727.27272727272737</v>
      </c>
      <c r="G45" s="2"/>
      <c r="H45" s="32">
        <f>E45+F45</f>
        <v>2427.1270254757387</v>
      </c>
      <c r="I45" s="33">
        <f>(H45-H44)/H44</f>
        <v>0.33634959583191998</v>
      </c>
      <c r="J45" s="1">
        <f>L4+L16</f>
        <v>940</v>
      </c>
      <c r="L45" s="1"/>
    </row>
    <row r="46" spans="1:20" x14ac:dyDescent="0.25">
      <c r="D46" s="1"/>
      <c r="E46" s="31"/>
      <c r="F46" s="31"/>
      <c r="G46" s="2"/>
      <c r="H46" s="32"/>
      <c r="I46" s="33"/>
      <c r="L46" s="1"/>
    </row>
    <row r="47" spans="1:20" x14ac:dyDescent="0.25">
      <c r="A47" s="4" t="s">
        <v>39</v>
      </c>
      <c r="B47" s="1">
        <v>1400</v>
      </c>
      <c r="C47" s="1">
        <v>3</v>
      </c>
      <c r="D47" s="2">
        <v>2</v>
      </c>
      <c r="E47" s="30">
        <f>S6</f>
        <v>255.31914893617025</v>
      </c>
      <c r="F47" s="30">
        <f>S18</f>
        <v>55.555555555555557</v>
      </c>
      <c r="G47" s="2"/>
      <c r="H47" s="32">
        <f>E47+F47</f>
        <v>310.87470449172582</v>
      </c>
      <c r="I47" s="33"/>
      <c r="J47" s="1">
        <f>L6+L18</f>
        <v>260</v>
      </c>
      <c r="L47" s="1"/>
    </row>
    <row r="48" spans="1:20" x14ac:dyDescent="0.25">
      <c r="A48" s="4" t="s">
        <v>40</v>
      </c>
      <c r="B48" s="1">
        <v>1400</v>
      </c>
      <c r="C48" s="1">
        <v>3</v>
      </c>
      <c r="D48" s="2">
        <v>2</v>
      </c>
      <c r="E48" s="30">
        <f>S7</f>
        <v>720</v>
      </c>
      <c r="F48" s="30">
        <f>S19</f>
        <v>56.179775280898873</v>
      </c>
      <c r="G48" s="2"/>
      <c r="H48" s="32">
        <f>E48+F48</f>
        <v>776.17977528089887</v>
      </c>
      <c r="I48" s="33">
        <f>(H48-H47)/H47</f>
        <v>1.4967607980518645</v>
      </c>
      <c r="J48" s="1">
        <f>L7+L19</f>
        <v>320</v>
      </c>
      <c r="L48" s="1"/>
    </row>
    <row r="49" spans="1:12" x14ac:dyDescent="0.25">
      <c r="A49" s="4" t="s">
        <v>41</v>
      </c>
      <c r="B49" s="1">
        <v>1400</v>
      </c>
      <c r="C49" s="1">
        <v>3</v>
      </c>
      <c r="D49" s="2">
        <v>2</v>
      </c>
      <c r="E49" s="30">
        <f>S8</f>
        <v>1365.8536585365853</v>
      </c>
      <c r="F49" s="30">
        <f>S20</f>
        <v>209.79020979020979</v>
      </c>
      <c r="G49" s="2"/>
      <c r="H49" s="32">
        <f>E49+F49</f>
        <v>1575.643868326795</v>
      </c>
      <c r="I49" s="33">
        <f>(H49-H48)/H48</f>
        <v>1.029998614375865</v>
      </c>
      <c r="J49" s="1">
        <f>L8+L20</f>
        <v>400</v>
      </c>
      <c r="L49" s="1"/>
    </row>
  </sheetData>
  <conditionalFormatting sqref="K50:K1048576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{C26A28D7-266C-4957-875F-80AEA35C6423}</x14:id>
        </ext>
      </extLst>
    </cfRule>
  </conditionalFormatting>
  <conditionalFormatting sqref="H50:H1048576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{049B261F-843C-4745-8048-1EA41A008892}</x14:id>
        </ext>
      </extLst>
    </cfRule>
  </conditionalFormatting>
  <conditionalFormatting sqref="F50:F1048576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{83A46EF6-DCCC-4E86-9A1B-3215E8D323FC}</x14:id>
        </ext>
      </extLst>
    </cfRule>
  </conditionalFormatting>
  <conditionalFormatting sqref="E50:E1048576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{5B10EEBD-9673-4764-BC5C-E7696087CC56}</x14:id>
        </ext>
      </extLst>
    </cfRule>
  </conditionalFormatting>
  <conditionalFormatting sqref="D50:D1048576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{151593C6-CC98-4637-B8DA-C2645DEF899B}</x14:id>
        </ext>
      </extLst>
    </cfRule>
  </conditionalFormatting>
  <conditionalFormatting sqref="B50:B104857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{E46C3ED3-51D9-45BA-AD8A-AFC51FC78421}</x14:id>
        </ext>
      </extLst>
    </cfRule>
  </conditionalFormatting>
  <conditionalFormatting sqref="N50:N104857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{CB01C673-A347-4CB3-A2A8-846B6F08A2E6}</x14:id>
        </ext>
      </extLst>
    </cfRule>
  </conditionalFormatting>
  <conditionalFormatting sqref="J50:J1048576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{4AA44814-4DC1-4825-97B5-6DD5CD742276}</x14:id>
        </ext>
      </extLst>
    </cfRule>
  </conditionalFormatting>
  <conditionalFormatting sqref="C50:C1048576">
    <cfRule type="dataBar" priority="100">
      <dataBar>
        <cfvo type="num" val="40"/>
        <cfvo type="max"/>
        <color rgb="FF638EC6"/>
      </dataBar>
      <extLst>
        <ext xmlns:x14="http://schemas.microsoft.com/office/spreadsheetml/2009/9/main" uri="{B025F937-C7B1-47D3-B67F-A62EFF666E3E}">
          <x14:id>{5376B093-6BB7-45AE-A740-CBAFB8AC28D7}</x14:id>
        </ext>
      </extLst>
    </cfRule>
  </conditionalFormatting>
  <conditionalFormatting sqref="N50:N1048576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{72D2D83C-FDF1-4993-AB05-DC27F925B4F6}</x14:id>
        </ext>
      </extLst>
    </cfRule>
  </conditionalFormatting>
  <conditionalFormatting sqref="E39:E49">
    <cfRule type="dataBar" priority="97">
      <dataBar>
        <cfvo type="min"/>
        <cfvo type="max"/>
        <color rgb="FFFFE1E2"/>
      </dataBar>
      <extLst>
        <ext xmlns:x14="http://schemas.microsoft.com/office/spreadsheetml/2009/9/main" uri="{B025F937-C7B1-47D3-B67F-A62EFF666E3E}">
          <x14:id>{BC351437-C8D8-435C-834D-15A3B5CF0602}</x14:id>
        </ext>
      </extLst>
    </cfRule>
  </conditionalFormatting>
  <conditionalFormatting sqref="F39:F49">
    <cfRule type="dataBar" priority="96">
      <dataBar>
        <cfvo type="min"/>
        <cfvo type="max"/>
        <color rgb="FFFFE1E2"/>
      </dataBar>
      <extLst>
        <ext xmlns:x14="http://schemas.microsoft.com/office/spreadsheetml/2009/9/main" uri="{B025F937-C7B1-47D3-B67F-A62EFF666E3E}">
          <x14:id>{9CC4FF01-1D53-4764-ABB5-1F1022734C74}</x14:id>
        </ext>
      </extLst>
    </cfRule>
  </conditionalFormatting>
  <conditionalFormatting sqref="H39:H49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{CAEAB392-335E-4215-B5AF-7D89DF9C7DE8}</x14:id>
        </ext>
      </extLst>
    </cfRule>
  </conditionalFormatting>
  <conditionalFormatting sqref="J39:J49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{ED2543CF-82D4-4C6A-AB88-97F30CB715CA}</x14:id>
        </ext>
      </extLst>
    </cfRule>
  </conditionalFormatting>
  <conditionalFormatting sqref="J50:J1048576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{4BC4FBAA-7334-4374-B99B-6D430D66A6FB}</x14:id>
        </ext>
      </extLst>
    </cfRule>
  </conditionalFormatting>
  <conditionalFormatting sqref="I50:I1048576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{F0FFE430-4CE0-41D5-AC74-02A3DC85F556}</x14:id>
        </ext>
      </extLst>
    </cfRule>
  </conditionalFormatting>
  <conditionalFormatting sqref="K2:K3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{57EDBECB-E74C-4CBD-9166-9B7441217D50}</x14:id>
        </ext>
      </extLst>
    </cfRule>
  </conditionalFormatting>
  <conditionalFormatting sqref="L1:L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{CA437CAF-58FF-4F7E-A414-6D0B2827E985}</x14:id>
        </ext>
      </extLst>
    </cfRule>
  </conditionalFormatting>
  <conditionalFormatting sqref="M1:M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{68CB795E-46E5-499C-8CFA-BE162A75C991}</x14:id>
        </ext>
      </extLst>
    </cfRule>
  </conditionalFormatting>
  <conditionalFormatting sqref="O1:O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{171AAF47-850E-4990-B698-DF077A9D9AFA}</x14:id>
        </ext>
      </extLst>
    </cfRule>
  </conditionalFormatting>
  <conditionalFormatting sqref="P1:P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{83F8D104-7D85-4994-ABE1-DCEAB3FB7788}</x14:id>
        </ext>
      </extLst>
    </cfRule>
  </conditionalFormatting>
  <conditionalFormatting sqref="R1:R1048576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{4350C125-5BA7-43EA-BD4C-829E378FD17F}</x14:id>
        </ext>
      </extLst>
    </cfRule>
  </conditionalFormatting>
  <conditionalFormatting sqref="S1:S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{DE2775B0-DDBE-40AE-BDD8-C10DAC8006B5}</x14:id>
        </ext>
      </extLst>
    </cfRule>
  </conditionalFormatting>
  <conditionalFormatting sqref="I1:I37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{4285EE6E-D031-416C-AE52-8E5B865D9597}</x14:id>
        </ext>
      </extLst>
    </cfRule>
  </conditionalFormatting>
  <conditionalFormatting sqref="J1:J3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{0C706849-0FD8-4E1D-8B9B-8EB8172CF3DA}</x14:id>
        </ext>
      </extLst>
    </cfRule>
  </conditionalFormatting>
  <conditionalFormatting sqref="H1:H36">
    <cfRule type="dataBar" priority="5">
      <dataBar>
        <cfvo type="min"/>
        <cfvo type="num" val="5"/>
        <color rgb="FF638EC6"/>
      </dataBar>
      <extLst>
        <ext xmlns:x14="http://schemas.microsoft.com/office/spreadsheetml/2009/9/main" uri="{B025F937-C7B1-47D3-B67F-A62EFF666E3E}">
          <x14:id>{80CD7611-F79F-4182-9EC5-011556A1E63E}</x14:id>
        </ext>
      </extLst>
    </cfRule>
  </conditionalFormatting>
  <conditionalFormatting sqref="F1:F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{CD2CC3A0-8744-443E-B566-D5A8ADD5CF6B}</x14:id>
        </ext>
      </extLst>
    </cfRule>
  </conditionalFormatting>
  <conditionalFormatting sqref="G1:G3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{4D2F089A-1161-470F-85F2-A500FD7AC4A4}</x14:id>
        </ext>
      </extLst>
    </cfRule>
  </conditionalFormatting>
  <conditionalFormatting sqref="C1:C3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{A8283B68-AD1F-4402-BE09-BC5221F2550C}</x14:id>
        </ext>
      </extLst>
    </cfRule>
  </conditionalFormatting>
  <conditionalFormatting sqref="B1:B3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{AF4AAA1A-C35E-4064-B81E-DEEE8672C8D3}</x14:id>
        </ext>
      </extLst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A28D7-266C-4957-875F-80AEA35C6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K50:K1048576</xm:sqref>
        </x14:conditionalFormatting>
        <x14:conditionalFormatting xmlns:xm="http://schemas.microsoft.com/office/excel/2006/main">
          <x14:cfRule type="dataBar" id="{049B261F-843C-4745-8048-1EA41A008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H50:H1048576</xm:sqref>
        </x14:conditionalFormatting>
        <x14:conditionalFormatting xmlns:xm="http://schemas.microsoft.com/office/excel/2006/main">
          <x14:cfRule type="dataBar" id="{83A46EF6-DCCC-4E86-9A1B-3215E8D32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F50:F1048576</xm:sqref>
        </x14:conditionalFormatting>
        <x14:conditionalFormatting xmlns:xm="http://schemas.microsoft.com/office/excel/2006/main">
          <x14:cfRule type="dataBar" id="{5B10EEBD-9673-4764-BC5C-E7696087C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E50:E1048576</xm:sqref>
        </x14:conditionalFormatting>
        <x14:conditionalFormatting xmlns:xm="http://schemas.microsoft.com/office/excel/2006/main">
          <x14:cfRule type="dataBar" id="{151593C6-CC98-4637-B8DA-C2645DEF8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D50:D1048576</xm:sqref>
        </x14:conditionalFormatting>
        <x14:conditionalFormatting xmlns:xm="http://schemas.microsoft.com/office/excel/2006/main">
          <x14:cfRule type="dataBar" id="{E46C3ED3-51D9-45BA-AD8A-AFC51FC78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B50:B1048576</xm:sqref>
        </x14:conditionalFormatting>
        <x14:conditionalFormatting xmlns:xm="http://schemas.microsoft.com/office/excel/2006/main">
          <x14:cfRule type="dataBar" id="{CB01C673-A347-4CB3-A2A8-846B6F08A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N50:N1048576</xm:sqref>
        </x14:conditionalFormatting>
        <x14:conditionalFormatting xmlns:xm="http://schemas.microsoft.com/office/excel/2006/main">
          <x14:cfRule type="dataBar" id="{4AA44814-4DC1-4825-97B5-6DD5CD742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J50:J1048576</xm:sqref>
        </x14:conditionalFormatting>
        <x14:conditionalFormatting xmlns:xm="http://schemas.microsoft.com/office/excel/2006/main">
          <x14:cfRule type="dataBar" id="{5376B093-6BB7-45AE-A740-CBAFB8AC28D7}">
            <x14:dataBar minLength="0" maxLength="100" gradient="0">
              <x14:cfvo type="num">
                <xm:f>40</xm:f>
              </x14:cfvo>
              <x14:cfvo type="autoMax"/>
              <x14:negativeFillColor rgb="FFFF0000"/>
              <x14:axisColor rgb="FF000000"/>
            </x14:dataBar>
          </x14:cfRule>
          <xm:sqref>C50:C1048576</xm:sqref>
        </x14:conditionalFormatting>
        <x14:conditionalFormatting xmlns:xm="http://schemas.microsoft.com/office/excel/2006/main">
          <x14:cfRule type="dataBar" id="{72D2D83C-FDF1-4993-AB05-DC27F925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N50:N1048576</xm:sqref>
        </x14:conditionalFormatting>
        <x14:conditionalFormatting xmlns:xm="http://schemas.microsoft.com/office/excel/2006/main">
          <x14:cfRule type="dataBar" id="{BC351437-C8D8-435C-834D-15A3B5CF0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E39:E49</xm:sqref>
        </x14:conditionalFormatting>
        <x14:conditionalFormatting xmlns:xm="http://schemas.microsoft.com/office/excel/2006/main">
          <x14:cfRule type="dataBar" id="{9CC4FF01-1D53-4764-ABB5-1F1022734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F39:F49</xm:sqref>
        </x14:conditionalFormatting>
        <x14:conditionalFormatting xmlns:xm="http://schemas.microsoft.com/office/excel/2006/main">
          <x14:cfRule type="dataBar" id="{CAEAB392-335E-4215-B5AF-7D89DF9C7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H39:H49</xm:sqref>
        </x14:conditionalFormatting>
        <x14:conditionalFormatting xmlns:xm="http://schemas.microsoft.com/office/excel/2006/main">
          <x14:cfRule type="dataBar" id="{ED2543CF-82D4-4C6A-AB88-97F30CB71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J39:J49</xm:sqref>
        </x14:conditionalFormatting>
        <x14:conditionalFormatting xmlns:xm="http://schemas.microsoft.com/office/excel/2006/main">
          <x14:cfRule type="dataBar" id="{4BC4FBAA-7334-4374-B99B-6D430D66A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J50:J1048576</xm:sqref>
        </x14:conditionalFormatting>
        <x14:conditionalFormatting xmlns:xm="http://schemas.microsoft.com/office/excel/2006/main">
          <x14:cfRule type="dataBar" id="{F0FFE430-4CE0-41D5-AC74-02A3DC85F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I50:I1048576</xm:sqref>
        </x14:conditionalFormatting>
        <x14:conditionalFormatting xmlns:xm="http://schemas.microsoft.com/office/excel/2006/main">
          <x14:cfRule type="dataBar" id="{57EDBECB-E74C-4CBD-9166-9B7441217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K2:K36</xm:sqref>
        </x14:conditionalFormatting>
        <x14:conditionalFormatting xmlns:xm="http://schemas.microsoft.com/office/excel/2006/main">
          <x14:cfRule type="dataBar" id="{CA437CAF-58FF-4F7E-A414-6D0B2827E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68CB795E-46E5-499C-8CFA-BE162A75C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171AAF47-850E-4990-B698-DF077A9D9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83F8D104-7D85-4994-ABE1-DCEAB3FB7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4350C125-5BA7-43EA-BD4C-829E378FD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DE2775B0-DDBE-40AE-BDD8-C10DAC800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4285EE6E-D031-416C-AE52-8E5B865D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I1:I37</xm:sqref>
        </x14:conditionalFormatting>
        <x14:conditionalFormatting xmlns:xm="http://schemas.microsoft.com/office/excel/2006/main">
          <x14:cfRule type="dataBar" id="{0C706849-0FD8-4E1D-8B9B-8EB8172CF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J1:J36</xm:sqref>
        </x14:conditionalFormatting>
        <x14:conditionalFormatting xmlns:xm="http://schemas.microsoft.com/office/excel/2006/main">
          <x14:cfRule type="dataBar" id="{80CD7611-F79F-4182-9EC5-011556A1E63E}">
            <x14:dataBar minLength="0" maxLength="100" gradient="0">
              <x14:cfvo type="autoMin"/>
              <x14:cfvo type="num">
                <xm:f>5</xm:f>
              </x14:cfvo>
              <x14:negativeFillColor rgb="FFFF0000"/>
              <x14:axisColor rgb="FF000000"/>
            </x14:dataBar>
          </x14:cfRule>
          <xm:sqref>H1:H36</xm:sqref>
        </x14:conditionalFormatting>
        <x14:conditionalFormatting xmlns:xm="http://schemas.microsoft.com/office/excel/2006/main">
          <x14:cfRule type="dataBar" id="{CD2CC3A0-8744-443E-B566-D5A8ADD5C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F1:F37</xm:sqref>
        </x14:conditionalFormatting>
        <x14:conditionalFormatting xmlns:xm="http://schemas.microsoft.com/office/excel/2006/main">
          <x14:cfRule type="dataBar" id="{4D2F089A-1161-470F-85F2-A500FD7AC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G1:G36</xm:sqref>
        </x14:conditionalFormatting>
        <x14:conditionalFormatting xmlns:xm="http://schemas.microsoft.com/office/excel/2006/main">
          <x14:cfRule type="dataBar" id="{A8283B68-AD1F-4402-BE09-BC5221F25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C1:C37</xm:sqref>
        </x14:conditionalFormatting>
        <x14:conditionalFormatting xmlns:xm="http://schemas.microsoft.com/office/excel/2006/main">
          <x14:cfRule type="dataBar" id="{AF4AAA1A-C35E-4064-B81E-DEEE8672C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1" sqref="D11"/>
    </sheetView>
  </sheetViews>
  <sheetFormatPr defaultRowHeight="15" x14ac:dyDescent="0.25"/>
  <cols>
    <col min="1" max="1" width="6.42578125" bestFit="1" customWidth="1"/>
    <col min="2" max="2" width="6.85546875" bestFit="1" customWidth="1"/>
    <col min="3" max="3" width="12" bestFit="1" customWidth="1"/>
    <col min="4" max="4" width="12.5703125" bestFit="1" customWidth="1"/>
  </cols>
  <sheetData>
    <row r="1" spans="1:4" x14ac:dyDescent="0.25">
      <c r="B1" t="s">
        <v>24</v>
      </c>
      <c r="C1" t="s">
        <v>25</v>
      </c>
      <c r="D1" t="s">
        <v>27</v>
      </c>
    </row>
    <row r="2" spans="1:4" x14ac:dyDescent="0.25">
      <c r="A2" t="s">
        <v>21</v>
      </c>
      <c r="B2">
        <v>150</v>
      </c>
      <c r="C2">
        <v>5</v>
      </c>
      <c r="D2">
        <v>1</v>
      </c>
    </row>
    <row r="3" spans="1:4" x14ac:dyDescent="0.25">
      <c r="A3" t="s">
        <v>22</v>
      </c>
      <c r="B3">
        <v>300</v>
      </c>
      <c r="C3">
        <v>5</v>
      </c>
      <c r="D3">
        <v>1</v>
      </c>
    </row>
    <row r="4" spans="1:4" x14ac:dyDescent="0.25">
      <c r="A4" t="s">
        <v>23</v>
      </c>
      <c r="B4">
        <v>800</v>
      </c>
      <c r="C4">
        <v>5</v>
      </c>
      <c r="D4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Health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E. Freedman</dc:creator>
  <cp:lastModifiedBy>Kazooie</cp:lastModifiedBy>
  <dcterms:created xsi:type="dcterms:W3CDTF">2014-04-11T18:19:54Z</dcterms:created>
  <dcterms:modified xsi:type="dcterms:W3CDTF">2014-05-21T17:40:16Z</dcterms:modified>
</cp:coreProperties>
</file>