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_variables" sheetId="1" r:id="rId4"/>
    <sheet state="visible" name="net_cash_flow" sheetId="2" r:id="rId5"/>
    <sheet state="visible" name="Copy of Compare P&amp;L Report_Mode" sheetId="3" r:id="rId6"/>
  </sheets>
  <definedNames/>
  <calcPr/>
</workbook>
</file>

<file path=xl/sharedStrings.xml><?xml version="1.0" encoding="utf-8"?>
<sst xmlns="http://schemas.openxmlformats.org/spreadsheetml/2006/main" count="164" uniqueCount="98">
  <si>
    <t>Category</t>
  </si>
  <si>
    <t>Sub Category</t>
  </si>
  <si>
    <t>Variable</t>
  </si>
  <si>
    <t>Value</t>
  </si>
  <si>
    <t>Profit &amp; Loss</t>
  </si>
  <si>
    <t>Gross Profit</t>
  </si>
  <si>
    <t>Net Sales</t>
  </si>
  <si>
    <t>COGS</t>
  </si>
  <si>
    <t>Trading Income</t>
  </si>
  <si>
    <t>Other Income</t>
  </si>
  <si>
    <t>Interest Revenue of Bank</t>
  </si>
  <si>
    <t>Operating Expense</t>
  </si>
  <si>
    <t>Advertising &amp; Promotion Expense</t>
  </si>
  <si>
    <t>Operational Expense</t>
  </si>
  <si>
    <t>Other Expense</t>
  </si>
  <si>
    <t>Depreciation</t>
  </si>
  <si>
    <t>Depreciation of Equipment Clinic Expense</t>
  </si>
  <si>
    <t>Depreciation of Equipment Non Clinic Expense</t>
  </si>
  <si>
    <t>Tax</t>
  </si>
  <si>
    <t>Bank Tax Expense</t>
  </si>
  <si>
    <t>Other Tax</t>
  </si>
  <si>
    <t>Balance Sheet</t>
  </si>
  <si>
    <t>Fixed Assets</t>
  </si>
  <si>
    <t>PP&amp;E (Tangible Assets)</t>
  </si>
  <si>
    <t>Other</t>
  </si>
  <si>
    <t>Net Sales Growth</t>
  </si>
  <si>
    <t>Relative Variation of Net Sales</t>
  </si>
  <si>
    <t>Number of Active Patients</t>
  </si>
  <si>
    <t>Potential Existing Dentist Leaving</t>
  </si>
  <si>
    <t>Current Number of Dentist</t>
  </si>
  <si>
    <t>Projected Number of Dentist</t>
  </si>
  <si>
    <t>Relative Variation of Patient Spending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</si>
  <si>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</si>
  <si>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</si>
  <si>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</si>
  <si>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</si>
  <si>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</si>
  <si>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</si>
  <si>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</si>
  <si>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</si>
  <si>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</si>
  <si>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</si>
  <si>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</si>
  <si>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</si>
  <si>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CS 12.1</t>
  </si>
  <si>
    <t>CS 2</t>
  </si>
  <si>
    <t>CS 3</t>
  </si>
  <si>
    <t>CS 5</t>
  </si>
  <si>
    <t>CS 8</t>
  </si>
  <si>
    <t>CS 12.2</t>
  </si>
  <si>
    <t>CS 9</t>
  </si>
  <si>
    <t>CS 1</t>
  </si>
  <si>
    <t>Final Brenchmark</t>
  </si>
  <si>
    <t>Note</t>
  </si>
  <si>
    <t xml:space="preserve">Trading </t>
  </si>
  <si>
    <t>2017</t>
  </si>
  <si>
    <t>%</t>
  </si>
  <si>
    <t>2023</t>
  </si>
  <si>
    <t>Medical Fees / Patient Fees</t>
  </si>
  <si>
    <t>Nett Sales</t>
  </si>
  <si>
    <t>Benchmark dari Net Sales ini menggunakan pembandingan berdasarkan data historis. Yaitu dengan menghitung rata-rata dari data penjualan</t>
  </si>
  <si>
    <t>Cost of Good Sold - Medical Fee</t>
  </si>
  <si>
    <t>Benchmark menggunakan rata-rata COGS</t>
  </si>
  <si>
    <t>Total Other Income</t>
  </si>
  <si>
    <t>Benchmark menggunakan rata-rata Other Income</t>
  </si>
  <si>
    <t>Diambil dari % tertinggi yang dibandingkan dengan case study lainnya</t>
  </si>
  <si>
    <t>umumnya max 10%</t>
  </si>
  <si>
    <t>Wages&amp;Salaries Expense</t>
  </si>
  <si>
    <t xml:space="preserve">rata2 case -- standart umum 25-40% </t>
  </si>
  <si>
    <t>Bank Administration Expense</t>
  </si>
  <si>
    <t>Profesional Expense</t>
  </si>
  <si>
    <t>jasa konsultan all bidang , umum 3-5%</t>
  </si>
  <si>
    <t>Insurance Expense</t>
  </si>
  <si>
    <t>Legal Expense</t>
  </si>
  <si>
    <t>umunya 3-5%</t>
  </si>
  <si>
    <t>Utility Expense</t>
  </si>
  <si>
    <t>umunya 10-15%</t>
  </si>
  <si>
    <t>Transportation Expense</t>
  </si>
  <si>
    <t>Entertaiment Expense</t>
  </si>
  <si>
    <t>Internet Expense</t>
  </si>
  <si>
    <t>Rent Expense</t>
  </si>
  <si>
    <t>umum 10%</t>
  </si>
  <si>
    <t>Training Expense</t>
  </si>
  <si>
    <t>Office Supply Expense</t>
  </si>
  <si>
    <t>office supply - dilura belanja klinik - ex ATK, TIssu, umumnya &lt;10%</t>
  </si>
  <si>
    <t>Clinic Supply Expense</t>
  </si>
  <si>
    <t>umunya 3-5%, bhan hbis pakai, yg bukan aset, clinicl barang, langsung dibiayain tanpa ada expired tahunan</t>
  </si>
  <si>
    <t>Repairs and Maintenance Expense</t>
  </si>
  <si>
    <t>umumnya 10%</t>
  </si>
  <si>
    <t>Software Expense</t>
  </si>
  <si>
    <t>Total General Expenses</t>
  </si>
  <si>
    <t>Benchmark menggunakan rata-rata % General Expense</t>
  </si>
  <si>
    <t>EBITDA</t>
  </si>
  <si>
    <t>Benchmark menggunakan rata-rata % EBITDA</t>
  </si>
  <si>
    <t>Total Other Expense</t>
  </si>
  <si>
    <t>EBIT</t>
  </si>
  <si>
    <t>Income Tax Expense</t>
  </si>
  <si>
    <t>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</si>
</sst>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;(#,##0)"/>
  </numFmts>
  <fonts count="2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theme="1"/>
      <name val="Calibri"/>
    </font>
    <font>
      <sz val="9.0"/>
      <color rgb="FF1F1F1F"/>
      <name val="&quot;Google Sans&quot;"/>
    </font>
    <font>
      <b/>
      <color theme="1"/>
      <name val="Arial"/>
      <scheme val="minor"/>
    </font>
    <font>
      <b/>
      <sz val="11.0"/>
      <color theme="1"/>
      <name val="Arial"/>
    </font>
    <font>
      <b/>
      <color rgb="FF000000"/>
      <name val="&quot;Times New Roman&quot;"/>
    </font>
    <font>
      <sz val="8.0"/>
      <color theme="1"/>
      <name val="Tahoma"/>
    </font>
    <font>
      <b/>
      <sz val="8.0"/>
      <color theme="1"/>
      <name val="Tahoma"/>
    </font>
    <font>
      <b/>
      <sz val="8.0"/>
      <color rgb="FF000000"/>
      <name val="Tahoma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&quot;Times New Roman&quot;"/>
    </font>
    <font>
      <i/>
      <sz val="11.0"/>
      <color rgb="FF000000"/>
      <name val="Calibri"/>
    </font>
    <font>
      <b/>
      <color theme="1"/>
      <name val="Tahoma"/>
    </font>
    <font>
      <sz val="11.0"/>
      <color rgb="FF1F1F1F"/>
      <name val="&quot;Google Sans&quot;"/>
    </font>
    <font>
      <sz val="11.0"/>
      <color theme="1"/>
      <name val="Arial"/>
    </font>
    <font>
      <b/>
      <i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8ED873"/>
        <bgColor rgb="FF8ED873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EBEBEB"/>
      </top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1" xfId="0" applyFont="1" applyNumberFormat="1"/>
    <xf borderId="0" fillId="2" fontId="3" numFmtId="1" xfId="0" applyFill="1" applyFont="1" applyNumberFormat="1"/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" xfId="0" applyAlignment="1" applyFont="1" applyNumberFormat="1">
      <alignment readingOrder="0"/>
    </xf>
    <xf borderId="0" fillId="0" fontId="3" numFmtId="9" xfId="0" applyAlignment="1" applyFont="1" applyNumberFormat="1">
      <alignment horizontal="center"/>
    </xf>
    <xf borderId="0" fillId="3" fontId="3" numFmtId="3" xfId="0" applyFill="1" applyFont="1" applyNumberFormat="1"/>
    <xf borderId="0" fillId="4" fontId="5" numFmtId="3" xfId="0" applyAlignment="1" applyFill="1" applyFont="1" applyNumberFormat="1">
      <alignment readingOrder="0"/>
    </xf>
    <xf borderId="0" fillId="0" fontId="3" numFmtId="0" xfId="0" applyAlignment="1" applyFont="1">
      <alignment horizontal="center"/>
    </xf>
    <xf borderId="0" fillId="0" fontId="3" numFmtId="3" xfId="0" applyFont="1" applyNumberFormat="1"/>
    <xf borderId="0" fillId="0" fontId="3" numFmtId="0" xfId="0" applyAlignment="1" applyFont="1">
      <alignment shrinkToFit="0" wrapText="1"/>
    </xf>
    <xf borderId="0" fillId="0" fontId="6" numFmtId="0" xfId="0" applyAlignment="1" applyFont="1">
      <alignment horizontal="center" readingOrder="0"/>
    </xf>
    <xf borderId="0" fillId="0" fontId="6" numFmtId="3" xfId="0" applyAlignment="1" applyFont="1" applyNumberFormat="1">
      <alignment horizontal="center" readingOrder="0"/>
    </xf>
    <xf borderId="0" fillId="5" fontId="6" numFmtId="3" xfId="0" applyAlignment="1" applyFill="1" applyFont="1" applyNumberFormat="1">
      <alignment horizontal="center" readingOrder="0"/>
    </xf>
    <xf borderId="0" fillId="0" fontId="7" numFmtId="0" xfId="0" applyAlignment="1" applyFont="1">
      <alignment horizontal="center" readingOrder="0" vertical="bottom"/>
    </xf>
    <xf borderId="0" fillId="6" fontId="3" numFmtId="0" xfId="0" applyAlignment="1" applyFill="1" applyFont="1">
      <alignment horizontal="center" readingOrder="0"/>
    </xf>
    <xf borderId="0" fillId="6" fontId="3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left" readingOrder="0" shrinkToFit="0" vertical="top" wrapText="0"/>
    </xf>
    <xf borderId="0" fillId="0" fontId="6" numFmtId="9" xfId="0" applyAlignment="1" applyFont="1" applyNumberFormat="1">
      <alignment horizontal="center" readingOrder="0"/>
    </xf>
    <xf borderId="0" fillId="0" fontId="6" numFmtId="49" xfId="0" applyAlignment="1" applyFont="1" applyNumberFormat="1">
      <alignment horizontal="center" readingOrder="0"/>
    </xf>
    <xf borderId="0" fillId="0" fontId="9" numFmtId="0" xfId="0" applyAlignment="1" applyFont="1">
      <alignment horizontal="left" readingOrder="0" vertical="top"/>
    </xf>
    <xf borderId="0" fillId="0" fontId="3" numFmtId="3" xfId="0" applyAlignment="1" applyFont="1" applyNumberFormat="1">
      <alignment readingOrder="0"/>
    </xf>
    <xf borderId="0" fillId="0" fontId="3" numFmtId="9" xfId="0" applyAlignment="1" applyFont="1" applyNumberFormat="1">
      <alignment horizontal="center" readingOrder="0"/>
    </xf>
    <xf borderId="0" fillId="0" fontId="3" numFmtId="9" xfId="0" applyFont="1" applyNumberFormat="1"/>
    <xf borderId="0" fillId="0" fontId="3" numFmtId="4" xfId="0" applyAlignment="1" applyFont="1" applyNumberFormat="1">
      <alignment readingOrder="0"/>
    </xf>
    <xf borderId="0" fillId="0" fontId="3" numFmtId="164" xfId="0" applyFont="1" applyNumberFormat="1"/>
    <xf borderId="0" fillId="0" fontId="3" numFmtId="4" xfId="0" applyAlignment="1" applyFont="1" applyNumberFormat="1">
      <alignment shrinkToFit="0" wrapText="1"/>
    </xf>
    <xf borderId="1" fillId="0" fontId="10" numFmtId="0" xfId="0" applyAlignment="1" applyBorder="1" applyFont="1">
      <alignment horizontal="left" readingOrder="0" vertical="top"/>
    </xf>
    <xf borderId="2" fillId="0" fontId="6" numFmtId="3" xfId="0" applyAlignment="1" applyBorder="1" applyFont="1" applyNumberFormat="1">
      <alignment readingOrder="0"/>
    </xf>
    <xf borderId="2" fillId="0" fontId="6" numFmtId="9" xfId="0" applyAlignment="1" applyBorder="1" applyFont="1" applyNumberFormat="1">
      <alignment horizontal="center" readingOrder="0"/>
    </xf>
    <xf borderId="2" fillId="0" fontId="11" numFmtId="3" xfId="0" applyAlignment="1" applyBorder="1" applyFont="1" applyNumberFormat="1">
      <alignment horizontal="right" readingOrder="0" shrinkToFit="0" vertical="top" wrapText="0"/>
    </xf>
    <xf borderId="2" fillId="0" fontId="3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3" numFmtId="0" xfId="0" applyAlignment="1" applyFont="1">
      <alignment readingOrder="0" shrinkToFit="0" wrapText="1"/>
    </xf>
    <xf borderId="0" fillId="0" fontId="3" numFmtId="9" xfId="0" applyAlignment="1" applyFont="1" applyNumberFormat="1">
      <alignment readingOrder="0"/>
    </xf>
    <xf borderId="0" fillId="0" fontId="3" numFmtId="4" xfId="0" applyAlignment="1" applyFont="1" applyNumberFormat="1">
      <alignment readingOrder="0" shrinkToFit="0" wrapText="1"/>
    </xf>
    <xf borderId="0" fillId="0" fontId="10" numFmtId="0" xfId="0" applyAlignment="1" applyFont="1">
      <alignment horizontal="left" readingOrder="0" vertical="top"/>
    </xf>
    <xf borderId="0" fillId="0" fontId="6" numFmtId="3" xfId="0" applyAlignment="1" applyFont="1" applyNumberFormat="1">
      <alignment readingOrder="0"/>
    </xf>
    <xf borderId="0" fillId="0" fontId="6" numFmtId="9" xfId="0" applyAlignment="1" applyFont="1" applyNumberFormat="1">
      <alignment horizontal="center"/>
    </xf>
    <xf borderId="0" fillId="0" fontId="6" numFmtId="9" xfId="0" applyFont="1" applyNumberFormat="1"/>
    <xf borderId="2" fillId="5" fontId="6" numFmtId="3" xfId="0" applyAlignment="1" applyBorder="1" applyFont="1" applyNumberFormat="1">
      <alignment readingOrder="0"/>
    </xf>
    <xf borderId="2" fillId="5" fontId="6" numFmtId="9" xfId="0" applyAlignment="1" applyBorder="1" applyFont="1" applyNumberFormat="1">
      <alignment horizontal="center" readingOrder="0"/>
    </xf>
    <xf borderId="2" fillId="3" fontId="12" numFmtId="9" xfId="0" applyAlignment="1" applyBorder="1" applyFont="1" applyNumberFormat="1">
      <alignment horizontal="center" readingOrder="0" shrinkToFit="0" vertical="bottom" wrapText="0"/>
    </xf>
    <xf borderId="2" fillId="0" fontId="6" numFmtId="9" xfId="0" applyAlignment="1" applyBorder="1" applyFont="1" applyNumberFormat="1">
      <alignment horizontal="center"/>
    </xf>
    <xf borderId="2" fillId="5" fontId="6" numFmtId="9" xfId="0" applyBorder="1" applyFont="1" applyNumberFormat="1"/>
    <xf borderId="3" fillId="5" fontId="6" numFmtId="9" xfId="0" applyBorder="1" applyFont="1" applyNumberFormat="1"/>
    <xf borderId="0" fillId="3" fontId="13" numFmtId="9" xfId="0" applyAlignment="1" applyFont="1" applyNumberForma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0" fillId="3" fontId="13" numFmtId="9" xfId="0" applyAlignment="1" applyFont="1" applyNumberFormat="1">
      <alignment horizontal="center" shrinkToFit="0" vertical="bottom" wrapText="0"/>
    </xf>
    <xf borderId="0" fillId="0" fontId="14" numFmtId="3" xfId="0" applyAlignment="1" applyFont="1" applyNumberFormat="1">
      <alignment horizontal="right" readingOrder="0" shrinkToFit="0" vertical="top" wrapText="0"/>
    </xf>
    <xf borderId="0" fillId="3" fontId="15" numFmtId="9" xfId="0" applyAlignment="1" applyFont="1" applyNumberFormat="1">
      <alignment horizontal="center" readingOrder="0" shrinkToFit="0" vertical="bottom" wrapText="0"/>
    </xf>
    <xf borderId="1" fillId="0" fontId="6" numFmtId="0" xfId="0" applyAlignment="1" applyBorder="1" applyFont="1">
      <alignment readingOrder="0"/>
    </xf>
    <xf borderId="2" fillId="0" fontId="3" numFmtId="9" xfId="0" applyAlignment="1" applyBorder="1" applyFont="1" applyNumberFormat="1">
      <alignment horizontal="center" readingOrder="0"/>
    </xf>
    <xf borderId="2" fillId="0" fontId="3" numFmtId="3" xfId="0" applyAlignment="1" applyBorder="1" applyFont="1" applyNumberFormat="1">
      <alignment readingOrder="0"/>
    </xf>
    <xf borderId="2" fillId="3" fontId="13" numFmtId="9" xfId="0" applyAlignment="1" applyBorder="1" applyFont="1" applyNumberFormat="1">
      <alignment horizontal="center" readingOrder="0" shrinkToFit="0" vertical="bottom" wrapText="0"/>
    </xf>
    <xf borderId="3" fillId="0" fontId="3" numFmtId="9" xfId="0" applyAlignment="1" applyBorder="1" applyFont="1" applyNumberFormat="1">
      <alignment horizontal="center" readingOrder="0"/>
    </xf>
    <xf borderId="0" fillId="0" fontId="16" numFmtId="0" xfId="0" applyAlignment="1" applyFont="1">
      <alignment horizontal="left" readingOrder="0" vertical="top"/>
    </xf>
    <xf borderId="0" fillId="3" fontId="3" numFmtId="4" xfId="0" applyAlignment="1" applyFont="1" applyNumberFormat="1">
      <alignment horizontal="center"/>
    </xf>
    <xf borderId="0" fillId="0" fontId="3" numFmtId="4" xfId="0" applyFont="1" applyNumberFormat="1"/>
    <xf borderId="0" fillId="4" fontId="17" numFmtId="3" xfId="0" applyAlignment="1" applyFont="1" applyNumberFormat="1">
      <alignment readingOrder="0"/>
    </xf>
    <xf borderId="0" fillId="5" fontId="6" numFmtId="3" xfId="0" applyAlignment="1" applyFont="1" applyNumberFormat="1">
      <alignment readingOrder="0"/>
    </xf>
    <xf borderId="0" fillId="5" fontId="6" numFmtId="9" xfId="0" applyAlignment="1" applyFont="1" applyNumberFormat="1">
      <alignment horizontal="center" readingOrder="0"/>
    </xf>
    <xf borderId="0" fillId="3" fontId="12" numFmtId="9" xfId="0" applyAlignment="1" applyFont="1" applyNumberFormat="1">
      <alignment horizontal="center" readingOrder="0" shrinkToFit="0" vertical="bottom" wrapText="0"/>
    </xf>
    <xf borderId="0" fillId="5" fontId="6" numFmtId="9" xfId="0" applyFont="1" applyNumberFormat="1"/>
    <xf borderId="0" fillId="0" fontId="13" numFmtId="9" xfId="0" applyAlignment="1" applyFont="1" applyNumberFormat="1">
      <alignment horizontal="center" readingOrder="0" shrinkToFit="0" vertical="bottom" wrapText="0"/>
    </xf>
    <xf borderId="4" fillId="0" fontId="18" numFmtId="0" xfId="0" applyAlignment="1" applyBorder="1" applyFont="1">
      <alignment vertical="center"/>
    </xf>
    <xf borderId="0" fillId="3" fontId="3" numFmtId="3" xfId="0" applyAlignment="1" applyFont="1" applyNumberFormat="1">
      <alignment readingOrder="0"/>
    </xf>
    <xf borderId="0" fillId="0" fontId="13" numFmtId="9" xfId="0" applyAlignment="1" applyFont="1" applyNumberFormat="1">
      <alignment horizontal="center" shrinkToFit="0" vertical="bottom" wrapText="0"/>
    </xf>
    <xf borderId="0" fillId="3" fontId="13" numFmtId="3" xfId="0" applyAlignment="1" applyFont="1" applyNumberFormat="1">
      <alignment readingOrder="0" shrinkToFit="0" vertical="bottom" wrapText="0"/>
    </xf>
    <xf borderId="0" fillId="3" fontId="19" numFmtId="9" xfId="0" applyAlignment="1" applyFont="1" applyNumberFormat="1">
      <alignment horizontal="center" readingOrder="0" shrinkToFit="0" vertical="bottom" wrapText="0"/>
    </xf>
    <xf borderId="0" fillId="3" fontId="15" numFmtId="3" xfId="0" applyAlignment="1" applyFont="1" applyNumberFormat="1">
      <alignment readingOrder="0" shrinkToFit="0" vertical="bottom" wrapText="0"/>
    </xf>
    <xf borderId="0" fillId="3" fontId="12" numFmtId="3" xfId="0" applyAlignment="1" applyFont="1" applyNumberFormat="1">
      <alignment readingOrder="0" shrinkToFit="0" vertical="bottom" wrapText="0"/>
    </xf>
    <xf borderId="0" fillId="3" fontId="12" numFmtId="3" xfId="0" applyAlignment="1" applyFont="1" applyNumberFormat="1">
      <alignment horizontal="left" readingOrder="0" vertical="bottom"/>
    </xf>
    <xf borderId="0" fillId="3" fontId="3" numFmtId="9" xfId="0" applyAlignment="1" applyFont="1" applyNumberFormat="1">
      <alignment horizontal="center"/>
    </xf>
    <xf borderId="0" fillId="3" fontId="15" numFmtId="3" xfId="0" applyAlignment="1" applyFont="1" applyNumberFormat="1">
      <alignment horizontal="left" readingOrder="0" shrinkToFit="0" vertical="bottom" wrapText="0"/>
    </xf>
    <xf borderId="0" fillId="3" fontId="13" numFmtId="3" xfId="0" applyAlignment="1" applyFont="1" applyNumberFormat="1">
      <alignment horizontal="left" readingOrder="0" shrinkToFit="0" vertical="bottom" wrapText="0"/>
    </xf>
    <xf borderId="0" fillId="3" fontId="13" numFmtId="3" xfId="0" applyAlignment="1" applyFont="1" applyNumberFormat="1">
      <alignment shrinkToFit="0" vertical="bottom" wrapText="0"/>
    </xf>
    <xf borderId="0" fillId="3" fontId="12" numFmtId="3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3" max="3" width="37.0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3" t="s">
        <v>5</v>
      </c>
      <c r="C2" s="3" t="s">
        <v>6</v>
      </c>
      <c r="D2" s="4">
        <v>1580562.0</v>
      </c>
    </row>
    <row r="3">
      <c r="A3" s="3" t="s">
        <v>4</v>
      </c>
      <c r="B3" s="3" t="s">
        <v>5</v>
      </c>
      <c r="C3" s="3" t="s">
        <v>7</v>
      </c>
      <c r="D3" s="4">
        <v>-653496.5515158622</v>
      </c>
    </row>
    <row r="4">
      <c r="A4" s="3" t="s">
        <v>4</v>
      </c>
      <c r="B4" s="3" t="s">
        <v>5</v>
      </c>
      <c r="C4" s="3" t="s">
        <v>8</v>
      </c>
      <c r="D4" s="4">
        <v>0.0</v>
      </c>
    </row>
    <row r="5">
      <c r="A5" s="3" t="s">
        <v>4</v>
      </c>
      <c r="B5" s="3" t="s">
        <v>9</v>
      </c>
      <c r="C5" s="3" t="s">
        <v>9</v>
      </c>
      <c r="D5" s="4">
        <v>4911.0</v>
      </c>
    </row>
    <row r="6">
      <c r="A6" s="3" t="s">
        <v>4</v>
      </c>
      <c r="B6" s="3" t="s">
        <v>9</v>
      </c>
      <c r="C6" s="3" t="s">
        <v>10</v>
      </c>
      <c r="D6" s="4">
        <v>0.0</v>
      </c>
    </row>
    <row r="7">
      <c r="A7" s="3" t="s">
        <v>4</v>
      </c>
      <c r="B7" s="3" t="s">
        <v>11</v>
      </c>
      <c r="C7" s="3" t="s">
        <v>12</v>
      </c>
      <c r="D7" s="4">
        <v>0.0</v>
      </c>
    </row>
    <row r="8">
      <c r="A8" s="3" t="s">
        <v>4</v>
      </c>
      <c r="B8" s="3" t="s">
        <v>11</v>
      </c>
      <c r="C8" s="3" t="s">
        <v>13</v>
      </c>
      <c r="D8" s="4">
        <v>-4850.568769476964</v>
      </c>
    </row>
    <row r="9">
      <c r="A9" s="3" t="s">
        <v>4</v>
      </c>
      <c r="B9" s="3" t="s">
        <v>11</v>
      </c>
      <c r="C9" s="3" t="s">
        <v>14</v>
      </c>
      <c r="D9" s="4">
        <v>-644206.6853129711</v>
      </c>
    </row>
    <row r="10">
      <c r="A10" s="3" t="s">
        <v>4</v>
      </c>
      <c r="B10" s="3" t="s">
        <v>15</v>
      </c>
      <c r="C10" s="3" t="s">
        <v>16</v>
      </c>
      <c r="D10" s="4">
        <v>-49088.417433414</v>
      </c>
    </row>
    <row r="11">
      <c r="A11" s="3" t="s">
        <v>4</v>
      </c>
      <c r="B11" s="3" t="s">
        <v>15</v>
      </c>
      <c r="C11" s="3" t="s">
        <v>17</v>
      </c>
      <c r="D11" s="4">
        <v>0.0</v>
      </c>
    </row>
    <row r="12">
      <c r="A12" s="3" t="s">
        <v>4</v>
      </c>
      <c r="B12" s="3" t="s">
        <v>18</v>
      </c>
      <c r="C12" s="3" t="s">
        <v>19</v>
      </c>
      <c r="D12" s="4">
        <v>0.0</v>
      </c>
    </row>
    <row r="13">
      <c r="A13" s="3" t="s">
        <v>4</v>
      </c>
      <c r="B13" s="3" t="s">
        <v>18</v>
      </c>
      <c r="C13" s="3" t="s">
        <v>20</v>
      </c>
      <c r="D13" s="4">
        <v>0.0</v>
      </c>
    </row>
    <row r="14">
      <c r="A14" s="3" t="s">
        <v>21</v>
      </c>
      <c r="B14" s="3" t="s">
        <v>22</v>
      </c>
      <c r="C14" s="3" t="s">
        <v>23</v>
      </c>
      <c r="D14" s="5">
        <v>200000.0</v>
      </c>
    </row>
    <row r="15">
      <c r="A15" s="6" t="s">
        <v>4</v>
      </c>
      <c r="B15" s="6" t="s">
        <v>24</v>
      </c>
      <c r="C15" s="7" t="s">
        <v>25</v>
      </c>
      <c r="D15" s="8">
        <v>0.05</v>
      </c>
    </row>
    <row r="16">
      <c r="A16" s="9" t="s">
        <v>4</v>
      </c>
      <c r="B16" s="9" t="s">
        <v>24</v>
      </c>
      <c r="C16" s="9" t="s">
        <v>26</v>
      </c>
      <c r="D16" s="10">
        <v>0.15</v>
      </c>
    </row>
    <row r="17">
      <c r="A17" s="9" t="s">
        <v>24</v>
      </c>
      <c r="B17" s="9" t="s">
        <v>24</v>
      </c>
      <c r="C17" s="9" t="s">
        <v>27</v>
      </c>
      <c r="D17" s="10">
        <v>1045.0</v>
      </c>
    </row>
    <row r="18">
      <c r="A18" s="9" t="s">
        <v>24</v>
      </c>
      <c r="B18" s="9" t="s">
        <v>24</v>
      </c>
      <c r="C18" s="9" t="s">
        <v>28</v>
      </c>
      <c r="D18" s="10">
        <v>0.0</v>
      </c>
    </row>
    <row r="19">
      <c r="A19" s="9" t="s">
        <v>24</v>
      </c>
      <c r="B19" s="9" t="s">
        <v>24</v>
      </c>
      <c r="C19" s="9" t="s">
        <v>29</v>
      </c>
      <c r="D19" s="10">
        <v>2.0</v>
      </c>
    </row>
    <row r="20">
      <c r="A20" s="9" t="s">
        <v>24</v>
      </c>
      <c r="B20" s="9" t="s">
        <v>24</v>
      </c>
      <c r="C20" s="9" t="s">
        <v>30</v>
      </c>
      <c r="D20" s="10">
        <v>2.0</v>
      </c>
    </row>
    <row r="21">
      <c r="A21" s="9" t="s">
        <v>24</v>
      </c>
      <c r="B21" s="9" t="s">
        <v>24</v>
      </c>
      <c r="C21" s="9" t="s">
        <v>31</v>
      </c>
      <c r="D21" s="10">
        <v>0.15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9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43</v>
      </c>
    </row>
    <row r="2">
      <c r="A2" s="11">
        <v>2023.0</v>
      </c>
      <c r="B2" s="4">
        <v>85612.0</v>
      </c>
      <c r="C2" s="4">
        <v>64741.0</v>
      </c>
      <c r="D2" s="4">
        <v>61944.0</v>
      </c>
      <c r="E2" s="4">
        <v>84092.0</v>
      </c>
      <c r="F2" s="4">
        <v>70168.0</v>
      </c>
      <c r="G2" s="4">
        <v>74058.0</v>
      </c>
      <c r="H2" s="4">
        <v>82358.0</v>
      </c>
      <c r="I2" s="4">
        <v>84442.0</v>
      </c>
      <c r="J2" s="4">
        <v>70080.0</v>
      </c>
      <c r="K2" s="4">
        <v>81539.0</v>
      </c>
      <c r="L2" s="4">
        <v>82282.0</v>
      </c>
      <c r="M2" s="4">
        <v>73065.0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75"/>
  <cols>
    <col customWidth="1" min="1" max="1" width="31.13"/>
    <col customWidth="1" min="2" max="2" width="14.75"/>
    <col customWidth="1" min="3" max="3" width="6.88"/>
    <col customWidth="1" min="4" max="4" width="13.75"/>
    <col customWidth="1" min="5" max="5" width="7.38"/>
    <col customWidth="1" min="7" max="7" width="7.25"/>
    <col customWidth="1" min="9" max="9" width="7.0"/>
    <col customWidth="1" min="10" max="10" width="13.5"/>
    <col customWidth="1" min="11" max="11" width="7.25"/>
    <col customWidth="1" min="13" max="13" width="7.0"/>
    <col customWidth="1" min="15" max="15" width="6.38"/>
    <col customWidth="1" min="17" max="17" width="7.0"/>
    <col customWidth="1" min="19" max="19" width="7.25"/>
    <col customWidth="1" min="20" max="20" width="17.13"/>
    <col customWidth="1" min="21" max="21" width="31.13"/>
  </cols>
  <sheetData>
    <row r="1">
      <c r="C1" s="12"/>
      <c r="D1" s="13"/>
      <c r="E1" s="12"/>
      <c r="F1" s="14"/>
      <c r="G1" s="12"/>
      <c r="I1" s="15"/>
      <c r="L1" s="16"/>
      <c r="P1" s="16"/>
      <c r="R1" s="16"/>
      <c r="U1" s="17"/>
    </row>
    <row r="2">
      <c r="C2" s="12"/>
      <c r="D2" s="13"/>
      <c r="E2" s="12"/>
      <c r="F2" s="14"/>
      <c r="G2" s="12"/>
      <c r="I2" s="15"/>
      <c r="L2" s="16"/>
      <c r="P2" s="16"/>
      <c r="R2" s="16"/>
      <c r="U2" s="17"/>
    </row>
    <row r="3">
      <c r="C3" s="12"/>
      <c r="D3" s="13"/>
      <c r="E3" s="12"/>
      <c r="F3" s="14"/>
      <c r="G3" s="12"/>
      <c r="I3" s="15"/>
      <c r="L3" s="16"/>
      <c r="P3" s="16"/>
      <c r="R3" s="16"/>
      <c r="U3" s="17"/>
    </row>
    <row r="4">
      <c r="B4" s="18" t="s">
        <v>44</v>
      </c>
      <c r="C4" s="18"/>
      <c r="D4" s="19" t="s">
        <v>45</v>
      </c>
      <c r="F4" s="19" t="s">
        <v>46</v>
      </c>
      <c r="H4" s="19"/>
      <c r="J4" s="20" t="s">
        <v>47</v>
      </c>
      <c r="L4" s="19" t="s">
        <v>48</v>
      </c>
      <c r="N4" s="20" t="s">
        <v>49</v>
      </c>
      <c r="P4" s="20" t="s">
        <v>50</v>
      </c>
      <c r="R4" s="21" t="s">
        <v>51</v>
      </c>
      <c r="T4" s="22" t="s">
        <v>52</v>
      </c>
      <c r="U4" s="23" t="s">
        <v>53</v>
      </c>
    </row>
    <row r="5">
      <c r="A5" s="24" t="s">
        <v>54</v>
      </c>
      <c r="B5" s="19" t="s">
        <v>55</v>
      </c>
      <c r="C5" s="25" t="s">
        <v>56</v>
      </c>
      <c r="D5" s="19" t="s">
        <v>55</v>
      </c>
      <c r="E5" s="25" t="s">
        <v>56</v>
      </c>
      <c r="F5" s="19" t="s">
        <v>55</v>
      </c>
      <c r="G5" s="25" t="s">
        <v>56</v>
      </c>
      <c r="H5" s="19"/>
      <c r="I5" s="25" t="s">
        <v>56</v>
      </c>
      <c r="J5" s="19" t="s">
        <v>55</v>
      </c>
      <c r="K5" s="25" t="s">
        <v>56</v>
      </c>
      <c r="L5" s="19" t="s">
        <v>55</v>
      </c>
      <c r="M5" s="25" t="s">
        <v>56</v>
      </c>
      <c r="N5" s="19" t="s">
        <v>55</v>
      </c>
      <c r="O5" s="25" t="s">
        <v>56</v>
      </c>
      <c r="P5" s="19" t="s">
        <v>55</v>
      </c>
      <c r="Q5" s="25" t="s">
        <v>56</v>
      </c>
      <c r="R5" s="26" t="s">
        <v>57</v>
      </c>
      <c r="S5" s="18" t="s">
        <v>56</v>
      </c>
      <c r="U5" s="17"/>
    </row>
    <row r="6">
      <c r="A6" s="27" t="s">
        <v>58</v>
      </c>
      <c r="B6" s="28">
        <f>806943+272700</f>
        <v>1079643</v>
      </c>
      <c r="C6" s="29">
        <f>B6/$B$8</f>
        <v>1</v>
      </c>
      <c r="D6" s="28">
        <v>1580562.0</v>
      </c>
      <c r="E6" s="29">
        <f>D6/$D$8</f>
        <v>1</v>
      </c>
      <c r="F6" s="28">
        <v>2175000.0</v>
      </c>
      <c r="G6" s="29">
        <f>F6/$F$8</f>
        <v>1</v>
      </c>
      <c r="H6" s="28"/>
      <c r="I6" s="12" t="str">
        <f>H6/$H$8</f>
        <v>#DIV/0!</v>
      </c>
      <c r="J6" s="28">
        <v>1066249.82</v>
      </c>
      <c r="K6" s="30">
        <f>J6/$J$8</f>
        <v>1</v>
      </c>
      <c r="L6" s="28">
        <v>881051.98</v>
      </c>
      <c r="M6" s="30">
        <f>L6/$L$8</f>
        <v>1</v>
      </c>
      <c r="N6" s="28">
        <v>484166.0</v>
      </c>
      <c r="O6" s="30">
        <f>N6/$N$8</f>
        <v>1</v>
      </c>
      <c r="P6" s="16">
        <v>511887.0</v>
      </c>
      <c r="Q6" s="30">
        <f>P6/$P$8</f>
        <v>1</v>
      </c>
      <c r="R6" s="31">
        <v>1486403.39</v>
      </c>
      <c r="S6" s="30">
        <f>R6/$R$8</f>
        <v>1</v>
      </c>
      <c r="T6" s="32"/>
      <c r="U6" s="17"/>
    </row>
    <row r="7">
      <c r="A7" s="27"/>
      <c r="B7" s="28"/>
      <c r="C7" s="29"/>
      <c r="D7" s="28"/>
      <c r="E7" s="29"/>
      <c r="F7" s="28"/>
      <c r="G7" s="29"/>
      <c r="H7" s="28"/>
      <c r="I7" s="15"/>
      <c r="L7" s="28"/>
      <c r="N7" s="31"/>
      <c r="P7" s="28"/>
      <c r="R7" s="16"/>
      <c r="U7" s="33"/>
    </row>
    <row r="8">
      <c r="A8" s="34" t="s">
        <v>59</v>
      </c>
      <c r="B8" s="35">
        <f>SUM(B6:B7)</f>
        <v>1079643</v>
      </c>
      <c r="C8" s="36"/>
      <c r="D8" s="35">
        <f>SUM(D6:D7)</f>
        <v>1580562</v>
      </c>
      <c r="E8" s="36"/>
      <c r="F8" s="35">
        <f>SUM(F6:F7)</f>
        <v>2175000</v>
      </c>
      <c r="G8" s="36"/>
      <c r="H8" s="37"/>
      <c r="I8" s="38"/>
      <c r="J8" s="37">
        <f>SUM(J6:J7)</f>
        <v>1066249.82</v>
      </c>
      <c r="K8" s="39"/>
      <c r="L8" s="37">
        <f>SUM(L6:L7)</f>
        <v>881051.98</v>
      </c>
      <c r="M8" s="39"/>
      <c r="N8" s="37">
        <f>SUM(N6:N7)</f>
        <v>484166</v>
      </c>
      <c r="O8" s="39"/>
      <c r="P8" s="37">
        <f>SUM(P6:P7)</f>
        <v>511887</v>
      </c>
      <c r="Q8" s="39"/>
      <c r="R8" s="37">
        <f>SUM(R6:R7)</f>
        <v>1486403.39</v>
      </c>
      <c r="S8" s="40"/>
      <c r="T8" s="32">
        <f>AVERAGE(B8:R8)</f>
        <v>1158120.399</v>
      </c>
      <c r="U8" s="41" t="s">
        <v>60</v>
      </c>
    </row>
    <row r="9">
      <c r="A9" s="27"/>
      <c r="B9" s="28"/>
      <c r="C9" s="29"/>
      <c r="D9" s="28"/>
      <c r="E9" s="29"/>
      <c r="F9" s="28"/>
      <c r="G9" s="29"/>
      <c r="H9" s="16"/>
      <c r="I9" s="15"/>
      <c r="L9" s="28"/>
      <c r="P9" s="16"/>
      <c r="R9" s="28"/>
      <c r="T9" s="42"/>
      <c r="U9" s="43"/>
    </row>
    <row r="10">
      <c r="A10" s="24" t="s">
        <v>7</v>
      </c>
      <c r="B10" s="28"/>
      <c r="C10" s="29"/>
      <c r="D10" s="28"/>
      <c r="E10" s="29"/>
      <c r="F10" s="28"/>
      <c r="G10" s="29"/>
      <c r="I10" s="15"/>
      <c r="L10" s="28"/>
      <c r="P10" s="16"/>
      <c r="R10" s="16"/>
      <c r="U10" s="43"/>
    </row>
    <row r="11">
      <c r="A11" s="27" t="s">
        <v>61</v>
      </c>
      <c r="B11" s="28">
        <v>620515.0</v>
      </c>
      <c r="C11" s="29">
        <f>B11/B8</f>
        <v>0.5747409097</v>
      </c>
      <c r="D11" s="28">
        <v>653496.5515158622</v>
      </c>
      <c r="E11" s="29">
        <f>D11/D8</f>
        <v>0.4134583468</v>
      </c>
      <c r="F11" s="28">
        <v>1141510.0</v>
      </c>
      <c r="G11" s="29">
        <f>F11/F8</f>
        <v>0.5248321839</v>
      </c>
      <c r="H11" s="28"/>
      <c r="I11" s="29" t="str">
        <f>H11/H8</f>
        <v>#DIV/0!</v>
      </c>
      <c r="J11" s="28">
        <v>524888.28</v>
      </c>
      <c r="K11" s="29">
        <f>J11/J8</f>
        <v>0.4922751405</v>
      </c>
      <c r="L11" s="28">
        <v>137559.59</v>
      </c>
      <c r="M11" s="29">
        <f>L11/L8</f>
        <v>0.1561310719</v>
      </c>
      <c r="N11" s="28">
        <v>59518.0</v>
      </c>
      <c r="O11" s="29">
        <f>N11/N8</f>
        <v>0.1229289128</v>
      </c>
      <c r="P11" s="28">
        <v>195368.17</v>
      </c>
      <c r="Q11" s="29">
        <f>P11/P8</f>
        <v>0.3816626912</v>
      </c>
      <c r="R11" s="28">
        <v>95257.22</v>
      </c>
      <c r="S11" s="29">
        <f>R11/R8</f>
        <v>0.06408571229</v>
      </c>
      <c r="T11" s="30">
        <f>AVERAGE(C11,E11,G11,K11,M11,O11,Q11,S11)</f>
        <v>0.3412643711</v>
      </c>
      <c r="U11" s="43" t="s">
        <v>62</v>
      </c>
    </row>
    <row r="12">
      <c r="A12" s="44"/>
      <c r="B12" s="45"/>
      <c r="C12" s="25"/>
      <c r="D12" s="45"/>
      <c r="E12" s="25"/>
      <c r="F12" s="45"/>
      <c r="G12" s="25"/>
      <c r="H12" s="45"/>
      <c r="I12" s="46"/>
      <c r="J12" s="45"/>
      <c r="K12" s="47"/>
      <c r="L12" s="45"/>
      <c r="M12" s="47"/>
      <c r="N12" s="45"/>
      <c r="O12" s="47"/>
      <c r="P12" s="45"/>
      <c r="Q12" s="47"/>
      <c r="R12" s="45"/>
      <c r="S12" s="47"/>
      <c r="U12" s="33"/>
    </row>
    <row r="13">
      <c r="A13" s="34" t="s">
        <v>5</v>
      </c>
      <c r="B13" s="35">
        <f>B8-B11</f>
        <v>459128</v>
      </c>
      <c r="C13" s="36">
        <f>B13/$B$8</f>
        <v>0.4252590903</v>
      </c>
      <c r="D13" s="48">
        <f>D6-D11</f>
        <v>927065.4485</v>
      </c>
      <c r="E13" s="49">
        <f>D13/$D$8</f>
        <v>0.5865416532</v>
      </c>
      <c r="F13" s="35">
        <f>F8-F11</f>
        <v>1033490</v>
      </c>
      <c r="G13" s="50">
        <f>F13/$F$8</f>
        <v>0.4751678161</v>
      </c>
      <c r="H13" s="35"/>
      <c r="I13" s="51" t="str">
        <f>H13/$H$8</f>
        <v>#DIV/0!</v>
      </c>
      <c r="J13" s="48">
        <f>J6-J11</f>
        <v>541361.54</v>
      </c>
      <c r="K13" s="52">
        <f>J13/$J$8</f>
        <v>0.5077248595</v>
      </c>
      <c r="L13" s="48">
        <f>L6-L11</f>
        <v>743492.39</v>
      </c>
      <c r="M13" s="52">
        <f>L13/$L$8</f>
        <v>0.8438689281</v>
      </c>
      <c r="N13" s="48">
        <f>N6-N11</f>
        <v>424648</v>
      </c>
      <c r="O13" s="52">
        <f>N13/$N$8</f>
        <v>0.8770710872</v>
      </c>
      <c r="P13" s="48">
        <f>P6-P11</f>
        <v>316518.83</v>
      </c>
      <c r="Q13" s="52">
        <f>P13/$P$8</f>
        <v>0.6183373088</v>
      </c>
      <c r="R13" s="48">
        <f>R6-R11</f>
        <v>1391146.17</v>
      </c>
      <c r="S13" s="53">
        <f>R13/$R$8</f>
        <v>0.9359142877</v>
      </c>
      <c r="U13" s="33"/>
    </row>
    <row r="14">
      <c r="B14" s="28"/>
      <c r="C14" s="29"/>
      <c r="D14" s="28"/>
      <c r="E14" s="29"/>
      <c r="F14" s="28"/>
      <c r="G14" s="54"/>
      <c r="I14" s="15"/>
      <c r="L14" s="16"/>
      <c r="P14" s="16"/>
      <c r="R14" s="16"/>
      <c r="U14" s="33"/>
    </row>
    <row r="15">
      <c r="A15" s="55" t="s">
        <v>9</v>
      </c>
      <c r="B15" s="28"/>
      <c r="C15" s="29"/>
      <c r="D15" s="28"/>
      <c r="E15" s="29"/>
      <c r="F15" s="28"/>
      <c r="G15" s="54"/>
      <c r="I15" s="15"/>
      <c r="L15" s="16"/>
      <c r="P15" s="16"/>
      <c r="R15" s="16"/>
      <c r="U15" s="33"/>
    </row>
    <row r="16">
      <c r="A16" s="27" t="s">
        <v>10</v>
      </c>
      <c r="B16" s="28">
        <v>9964.0</v>
      </c>
      <c r="C16" s="29"/>
      <c r="D16" s="28"/>
      <c r="E16" s="29"/>
      <c r="F16" s="28"/>
      <c r="G16" s="56"/>
      <c r="I16" s="15"/>
      <c r="L16" s="16"/>
      <c r="N16" s="28">
        <v>11609.0</v>
      </c>
      <c r="P16" s="28">
        <v>7745.75</v>
      </c>
      <c r="R16" s="57"/>
      <c r="U16" s="43"/>
    </row>
    <row r="17">
      <c r="A17" s="27" t="s">
        <v>9</v>
      </c>
      <c r="B17" s="28">
        <v>6360.0</v>
      </c>
      <c r="C17" s="29"/>
      <c r="D17" s="28">
        <v>4911.0</v>
      </c>
      <c r="E17" s="29"/>
      <c r="F17" s="28"/>
      <c r="G17" s="58"/>
      <c r="H17" s="28"/>
      <c r="I17" s="15"/>
      <c r="L17" s="28">
        <v>664.9</v>
      </c>
      <c r="N17" s="28">
        <v>9321.0</v>
      </c>
      <c r="P17" s="16"/>
      <c r="R17" s="57"/>
      <c r="U17" s="43"/>
    </row>
    <row r="18">
      <c r="A18" s="59" t="s">
        <v>63</v>
      </c>
      <c r="B18" s="35">
        <f>SUM(B16:B17)</f>
        <v>16324</v>
      </c>
      <c r="C18" s="60">
        <f>B18/B8</f>
        <v>0.01511981275</v>
      </c>
      <c r="D18" s="35">
        <f>SUM(D16:D17)</f>
        <v>4911</v>
      </c>
      <c r="E18" s="60">
        <f>D18/D8</f>
        <v>0.003107122656</v>
      </c>
      <c r="F18" s="61"/>
      <c r="G18" s="62"/>
      <c r="H18" s="35"/>
      <c r="I18" s="60" t="str">
        <f>H18/H8</f>
        <v>#DIV/0!</v>
      </c>
      <c r="J18" s="39"/>
      <c r="K18" s="39"/>
      <c r="L18" s="35">
        <f>SUM(L16:L17)</f>
        <v>664.9</v>
      </c>
      <c r="M18" s="60">
        <f>L18/L8</f>
        <v>0.00075466603</v>
      </c>
      <c r="N18" s="35">
        <f>SUM(N16:N17)</f>
        <v>20930</v>
      </c>
      <c r="O18" s="60">
        <f>N18/N8</f>
        <v>0.04322897519</v>
      </c>
      <c r="P18" s="35">
        <f>SUM(P16:P17)</f>
        <v>7745.75</v>
      </c>
      <c r="Q18" s="60">
        <f>P18/P8</f>
        <v>0.01513175759</v>
      </c>
      <c r="R18" s="35">
        <f>SUM(R16:R17)</f>
        <v>0</v>
      </c>
      <c r="S18" s="63">
        <f>R18/R8</f>
        <v>0</v>
      </c>
      <c r="T18" s="30">
        <f>AVERAGE(C18,E18,G18,K18,M18,O18,Q18,S18)</f>
        <v>0.01289038904</v>
      </c>
      <c r="U18" s="43" t="s">
        <v>64</v>
      </c>
    </row>
    <row r="19">
      <c r="B19" s="28"/>
      <c r="C19" s="29"/>
      <c r="D19" s="28"/>
      <c r="E19" s="29"/>
      <c r="F19" s="28"/>
      <c r="G19" s="54"/>
      <c r="I19" s="15"/>
      <c r="L19" s="16"/>
      <c r="P19" s="16"/>
      <c r="R19" s="16"/>
      <c r="U19" s="33"/>
    </row>
    <row r="20">
      <c r="A20" s="64" t="s">
        <v>11</v>
      </c>
      <c r="B20" s="28"/>
      <c r="C20" s="29"/>
      <c r="D20" s="28"/>
      <c r="E20" s="29"/>
      <c r="F20" s="28"/>
      <c r="G20" s="58"/>
      <c r="I20" s="65"/>
      <c r="L20" s="28"/>
      <c r="P20" s="16"/>
      <c r="R20" s="16"/>
      <c r="U20" s="43"/>
    </row>
    <row r="21">
      <c r="A21" s="27" t="s">
        <v>12</v>
      </c>
      <c r="B21" s="28"/>
      <c r="C21" s="29"/>
      <c r="D21" s="28">
        <v>7116.266206238243</v>
      </c>
      <c r="E21" s="29">
        <f t="shared" ref="E21:E30" si="1">D21/$D$8</f>
        <v>0.004502364479</v>
      </c>
      <c r="F21" s="28">
        <v>8287.0</v>
      </c>
      <c r="G21" s="54">
        <f t="shared" ref="G21:G38" si="2">F21/$F$8</f>
        <v>0.003810114943</v>
      </c>
      <c r="H21" s="28"/>
      <c r="I21" s="12" t="str">
        <f t="shared" ref="I21:I38" si="3">H21/$H$8</f>
        <v>#DIV/0!</v>
      </c>
      <c r="J21" s="28">
        <v>26656.25</v>
      </c>
      <c r="K21" s="30">
        <f t="shared" ref="K21:K38" si="4">J21/$J$8</f>
        <v>0.02500000422</v>
      </c>
      <c r="L21" s="28">
        <v>22631.100000000002</v>
      </c>
      <c r="M21" s="30">
        <f t="shared" ref="M21:M38" si="5">L21/$L$8</f>
        <v>0.02568645269</v>
      </c>
      <c r="N21" s="28">
        <v>7080.0</v>
      </c>
      <c r="O21" s="30">
        <f t="shared" ref="O21:O38" si="6">N21/$N$8</f>
        <v>0.01462308382</v>
      </c>
      <c r="P21" s="28">
        <v>100.0</v>
      </c>
      <c r="Q21" s="30">
        <f t="shared" ref="Q21:Q38" si="7">P21/$P$8</f>
        <v>0.0001953556156</v>
      </c>
      <c r="R21" s="31">
        <v>285.0</v>
      </c>
      <c r="S21" s="30">
        <f t="shared" ref="S21:S38" si="8">R21/$R$8</f>
        <v>0.0001917379911</v>
      </c>
      <c r="T21" s="30">
        <f t="shared" ref="T21:T38" si="9">AVERAGE(C21,E21,G21,K21,M21,O21,Q21,S21)</f>
        <v>0.01057273054</v>
      </c>
      <c r="U21" s="43" t="s">
        <v>65</v>
      </c>
    </row>
    <row r="22">
      <c r="A22" s="27" t="s">
        <v>13</v>
      </c>
      <c r="B22" s="28"/>
      <c r="C22" s="29"/>
      <c r="D22" s="28">
        <v>4850.568769476964</v>
      </c>
      <c r="E22" s="29">
        <f t="shared" si="1"/>
        <v>0.003068888642</v>
      </c>
      <c r="F22" s="28">
        <f>3218+7739</f>
        <v>10957</v>
      </c>
      <c r="G22" s="54">
        <f t="shared" si="2"/>
        <v>0.005037701149</v>
      </c>
      <c r="H22" s="28"/>
      <c r="I22" s="12" t="str">
        <f t="shared" si="3"/>
        <v>#DIV/0!</v>
      </c>
      <c r="J22" s="28">
        <v>844.6399999999999</v>
      </c>
      <c r="K22" s="30">
        <f t="shared" si="4"/>
        <v>0.000792159571</v>
      </c>
      <c r="L22" s="28">
        <v>6244.7</v>
      </c>
      <c r="M22" s="30">
        <f t="shared" si="5"/>
        <v>0.007087777046</v>
      </c>
      <c r="N22" s="66"/>
      <c r="O22" s="30">
        <f t="shared" si="6"/>
        <v>0</v>
      </c>
      <c r="P22" s="28"/>
      <c r="Q22" s="30">
        <f t="shared" si="7"/>
        <v>0</v>
      </c>
      <c r="R22" s="67"/>
      <c r="S22" s="30">
        <f t="shared" si="8"/>
        <v>0</v>
      </c>
      <c r="T22" s="30">
        <f t="shared" si="9"/>
        <v>0.002283789487</v>
      </c>
      <c r="U22" s="43" t="s">
        <v>66</v>
      </c>
    </row>
    <row r="23">
      <c r="A23" s="27" t="s">
        <v>67</v>
      </c>
      <c r="B23" s="28">
        <f>35000</f>
        <v>35000</v>
      </c>
      <c r="C23" s="29">
        <f t="shared" ref="C23:C26" si="10">B23/$B$8</f>
        <v>0.0324181234</v>
      </c>
      <c r="D23" s="28">
        <f>361432+1908</f>
        <v>363340</v>
      </c>
      <c r="E23" s="29">
        <f t="shared" si="1"/>
        <v>0.2298802578</v>
      </c>
      <c r="F23" s="28">
        <f>317689</f>
        <v>317689</v>
      </c>
      <c r="G23" s="54">
        <f t="shared" si="2"/>
        <v>0.146063908</v>
      </c>
      <c r="H23" s="28"/>
      <c r="I23" s="12" t="str">
        <f t="shared" si="3"/>
        <v>#DIV/0!</v>
      </c>
      <c r="J23" s="28">
        <f>133274.97</f>
        <v>133274.97</v>
      </c>
      <c r="K23" s="30">
        <f t="shared" si="4"/>
        <v>0.1249941313</v>
      </c>
      <c r="L23" s="28">
        <f>247534.27</f>
        <v>247534.27</v>
      </c>
      <c r="M23" s="30">
        <f t="shared" si="5"/>
        <v>0.2809530829</v>
      </c>
      <c r="N23" s="28">
        <v>141264.0</v>
      </c>
      <c r="O23" s="30">
        <f t="shared" si="6"/>
        <v>0.2917676995</v>
      </c>
      <c r="P23" s="28">
        <v>97488.11</v>
      </c>
      <c r="Q23" s="30">
        <f t="shared" si="7"/>
        <v>0.1904484974</v>
      </c>
      <c r="R23" s="31">
        <f>195780.13</f>
        <v>195780.13</v>
      </c>
      <c r="S23" s="30">
        <f t="shared" si="8"/>
        <v>0.1317139959</v>
      </c>
      <c r="T23" s="30">
        <f t="shared" si="9"/>
        <v>0.178529962</v>
      </c>
      <c r="U23" s="41" t="s">
        <v>68</v>
      </c>
    </row>
    <row r="24">
      <c r="A24" s="27" t="s">
        <v>69</v>
      </c>
      <c r="B24" s="28">
        <v>5112.0</v>
      </c>
      <c r="C24" s="29">
        <f t="shared" si="10"/>
        <v>0.00473489848</v>
      </c>
      <c r="D24" s="28">
        <v>7044.561385777254</v>
      </c>
      <c r="E24" s="29">
        <f t="shared" si="1"/>
        <v>0.004456997818</v>
      </c>
      <c r="F24" s="28">
        <v>9949.0</v>
      </c>
      <c r="G24" s="54">
        <f t="shared" si="2"/>
        <v>0.004574252874</v>
      </c>
      <c r="H24" s="28"/>
      <c r="I24" s="12" t="str">
        <f t="shared" si="3"/>
        <v>#DIV/0!</v>
      </c>
      <c r="J24" s="28">
        <v>5222.219999999999</v>
      </c>
      <c r="K24" s="30">
        <f t="shared" si="4"/>
        <v>0.004897745258</v>
      </c>
      <c r="L24" s="28">
        <v>7808.33</v>
      </c>
      <c r="M24" s="30">
        <f t="shared" si="5"/>
        <v>0.008862507749</v>
      </c>
      <c r="N24" s="9">
        <v>403.0</v>
      </c>
      <c r="O24" s="30">
        <f t="shared" si="6"/>
        <v>0.0008323591495</v>
      </c>
      <c r="P24" s="28">
        <v>478.61</v>
      </c>
      <c r="Q24" s="30">
        <f t="shared" si="7"/>
        <v>0.0009349915118</v>
      </c>
      <c r="R24" s="31">
        <f>6445.64+67512.5</f>
        <v>73958.14</v>
      </c>
      <c r="S24" s="30">
        <f t="shared" si="8"/>
        <v>0.04975643927</v>
      </c>
      <c r="T24" s="30">
        <f t="shared" si="9"/>
        <v>0.009881274013</v>
      </c>
      <c r="U24" s="17"/>
    </row>
    <row r="25">
      <c r="A25" s="27" t="s">
        <v>70</v>
      </c>
      <c r="B25" s="28">
        <v>0.0</v>
      </c>
      <c r="C25" s="29">
        <f t="shared" si="10"/>
        <v>0</v>
      </c>
      <c r="D25" s="28">
        <v>8585.340576658526</v>
      </c>
      <c r="E25" s="29">
        <f t="shared" si="1"/>
        <v>0.005431827778</v>
      </c>
      <c r="F25" s="28">
        <f>6150+5598</f>
        <v>11748</v>
      </c>
      <c r="G25" s="54">
        <f t="shared" si="2"/>
        <v>0.00540137931</v>
      </c>
      <c r="H25" s="28"/>
      <c r="I25" s="12" t="str">
        <f t="shared" si="3"/>
        <v>#DIV/0!</v>
      </c>
      <c r="J25" s="28">
        <v>3300.0</v>
      </c>
      <c r="K25" s="30">
        <f t="shared" si="4"/>
        <v>0.003094959491</v>
      </c>
      <c r="L25" s="28">
        <v>11098.23</v>
      </c>
      <c r="M25" s="30">
        <f t="shared" si="5"/>
        <v>0.01259656666</v>
      </c>
      <c r="N25" s="28">
        <v>11320.0</v>
      </c>
      <c r="O25" s="30">
        <f t="shared" si="6"/>
        <v>0.02338041085</v>
      </c>
      <c r="P25" s="28">
        <v>180.0</v>
      </c>
      <c r="Q25" s="30">
        <f t="shared" si="7"/>
        <v>0.0003516401081</v>
      </c>
      <c r="R25" s="31">
        <v>7000.0</v>
      </c>
      <c r="S25" s="30">
        <f t="shared" si="8"/>
        <v>0.004709354168</v>
      </c>
      <c r="T25" s="30">
        <f t="shared" si="9"/>
        <v>0.006870767296</v>
      </c>
      <c r="U25" s="43" t="s">
        <v>71</v>
      </c>
    </row>
    <row r="26">
      <c r="A26" s="27" t="s">
        <v>72</v>
      </c>
      <c r="B26" s="28">
        <v>2940.0</v>
      </c>
      <c r="C26" s="29">
        <f t="shared" si="10"/>
        <v>0.002723122365</v>
      </c>
      <c r="D26" s="28">
        <v>9624.18602431287</v>
      </c>
      <c r="E26" s="29">
        <f t="shared" si="1"/>
        <v>0.006089091111</v>
      </c>
      <c r="F26" s="28">
        <f>+11036</f>
        <v>11036</v>
      </c>
      <c r="G26" s="54">
        <f t="shared" si="2"/>
        <v>0.005074022989</v>
      </c>
      <c r="H26" s="28"/>
      <c r="I26" s="12" t="str">
        <f t="shared" si="3"/>
        <v>#DIV/0!</v>
      </c>
      <c r="J26" s="28">
        <f>+2584.19</f>
        <v>2584.19</v>
      </c>
      <c r="K26" s="30">
        <f t="shared" si="4"/>
        <v>0.002423625263</v>
      </c>
      <c r="L26" s="28">
        <f>+32788.82</f>
        <v>32788.82</v>
      </c>
      <c r="M26" s="30">
        <f t="shared" si="5"/>
        <v>0.03721553409</v>
      </c>
      <c r="N26" s="9">
        <v>0.0</v>
      </c>
      <c r="O26" s="30">
        <f t="shared" si="6"/>
        <v>0</v>
      </c>
      <c r="P26" s="28">
        <v>0.0</v>
      </c>
      <c r="Q26" s="30">
        <f t="shared" si="7"/>
        <v>0</v>
      </c>
      <c r="R26" s="31">
        <f>+21372.18</f>
        <v>21372.18</v>
      </c>
      <c r="S26" s="30">
        <f t="shared" si="8"/>
        <v>0.01437845214</v>
      </c>
      <c r="T26" s="30">
        <f t="shared" si="9"/>
        <v>0.008487980995</v>
      </c>
      <c r="U26" s="41"/>
    </row>
    <row r="27">
      <c r="A27" s="27" t="s">
        <v>73</v>
      </c>
      <c r="B27" s="28"/>
      <c r="C27" s="29"/>
      <c r="D27" s="28">
        <v>217.73780847300597</v>
      </c>
      <c r="E27" s="29">
        <f t="shared" si="1"/>
        <v>0.0001377597389</v>
      </c>
      <c r="F27" s="28"/>
      <c r="G27" s="54">
        <f t="shared" si="2"/>
        <v>0</v>
      </c>
      <c r="H27" s="28"/>
      <c r="I27" s="12" t="str">
        <f t="shared" si="3"/>
        <v>#DIV/0!</v>
      </c>
      <c r="K27" s="30">
        <f t="shared" si="4"/>
        <v>0</v>
      </c>
      <c r="L27" s="28"/>
      <c r="M27" s="30">
        <f t="shared" si="5"/>
        <v>0</v>
      </c>
      <c r="N27" s="9">
        <v>545.0</v>
      </c>
      <c r="O27" s="30">
        <f t="shared" si="6"/>
        <v>0.001125646989</v>
      </c>
      <c r="P27" s="28">
        <v>227.27</v>
      </c>
      <c r="Q27" s="30">
        <f t="shared" si="7"/>
        <v>0.0004439847076</v>
      </c>
      <c r="R27" s="67">
        <v>290.0</v>
      </c>
      <c r="S27" s="30">
        <f t="shared" si="8"/>
        <v>0.0001951018155</v>
      </c>
      <c r="T27" s="30">
        <f t="shared" si="9"/>
        <v>0.0002717847501</v>
      </c>
      <c r="U27" s="41" t="s">
        <v>74</v>
      </c>
    </row>
    <row r="28">
      <c r="A28" s="27" t="s">
        <v>75</v>
      </c>
      <c r="B28" s="28">
        <v>0.0</v>
      </c>
      <c r="C28" s="29">
        <f t="shared" ref="C28:C30" si="11">B28/$B$8</f>
        <v>0</v>
      </c>
      <c r="D28" s="28">
        <v>19671.0</v>
      </c>
      <c r="E28" s="29">
        <f t="shared" si="1"/>
        <v>0.01244557316</v>
      </c>
      <c r="F28" s="28">
        <v>19021.0</v>
      </c>
      <c r="G28" s="54">
        <f t="shared" si="2"/>
        <v>0.008745287356</v>
      </c>
      <c r="H28" s="28"/>
      <c r="I28" s="12" t="str">
        <f t="shared" si="3"/>
        <v>#DIV/0!</v>
      </c>
      <c r="J28" s="28">
        <v>5010.64</v>
      </c>
      <c r="K28" s="30">
        <f t="shared" si="4"/>
        <v>0.004699311462</v>
      </c>
      <c r="L28" s="28">
        <v>10180.98</v>
      </c>
      <c r="M28" s="30">
        <f t="shared" si="5"/>
        <v>0.01155548166</v>
      </c>
      <c r="N28" s="28">
        <v>5904.0</v>
      </c>
      <c r="O28" s="30">
        <f t="shared" si="6"/>
        <v>0.01219416481</v>
      </c>
      <c r="P28" s="28">
        <v>8155.59</v>
      </c>
      <c r="Q28" s="30">
        <f t="shared" si="7"/>
        <v>0.01593240305</v>
      </c>
      <c r="R28" s="31">
        <v>13690.9</v>
      </c>
      <c r="S28" s="30">
        <f t="shared" si="8"/>
        <v>0.009210756711</v>
      </c>
      <c r="T28" s="30">
        <f t="shared" si="9"/>
        <v>0.009347872276</v>
      </c>
      <c r="U28" s="43" t="s">
        <v>76</v>
      </c>
    </row>
    <row r="29">
      <c r="A29" s="27" t="s">
        <v>77</v>
      </c>
      <c r="B29" s="28">
        <v>12694.0</v>
      </c>
      <c r="C29" s="29">
        <f t="shared" si="11"/>
        <v>0.01175759024</v>
      </c>
      <c r="D29" s="28">
        <v>1427.975266009714</v>
      </c>
      <c r="E29" s="29">
        <f t="shared" si="1"/>
        <v>0.0009034604565</v>
      </c>
      <c r="F29" s="28"/>
      <c r="G29" s="54">
        <f t="shared" si="2"/>
        <v>0</v>
      </c>
      <c r="H29" s="28"/>
      <c r="I29" s="12" t="str">
        <f t="shared" si="3"/>
        <v>#DIV/0!</v>
      </c>
      <c r="J29" s="28">
        <v>912.83</v>
      </c>
      <c r="K29" s="30">
        <f t="shared" si="4"/>
        <v>0.0008561126885</v>
      </c>
      <c r="L29" s="28">
        <v>357.81000000000006</v>
      </c>
      <c r="M29" s="30">
        <f t="shared" si="5"/>
        <v>0.0004061167878</v>
      </c>
      <c r="N29" s="9">
        <v>4573.0</v>
      </c>
      <c r="O29" s="30">
        <f t="shared" si="6"/>
        <v>0.00944510767</v>
      </c>
      <c r="P29" s="28"/>
      <c r="Q29" s="30">
        <f t="shared" si="7"/>
        <v>0</v>
      </c>
      <c r="R29" s="31">
        <v>6189.69</v>
      </c>
      <c r="S29" s="30">
        <f t="shared" si="8"/>
        <v>0.004164206057</v>
      </c>
      <c r="T29" s="30">
        <f t="shared" si="9"/>
        <v>0.003441574238</v>
      </c>
      <c r="U29" s="43"/>
    </row>
    <row r="30">
      <c r="A30" s="27" t="s">
        <v>78</v>
      </c>
      <c r="B30" s="28">
        <v>0.0</v>
      </c>
      <c r="C30" s="29">
        <f t="shared" si="11"/>
        <v>0</v>
      </c>
      <c r="D30" s="28"/>
      <c r="E30" s="29">
        <f t="shared" si="1"/>
        <v>0</v>
      </c>
      <c r="F30" s="28"/>
      <c r="G30" s="54">
        <f t="shared" si="2"/>
        <v>0</v>
      </c>
      <c r="I30" s="12" t="str">
        <f t="shared" si="3"/>
        <v>#DIV/0!</v>
      </c>
      <c r="K30" s="30">
        <f t="shared" si="4"/>
        <v>0</v>
      </c>
      <c r="L30" s="28">
        <v>2247.34</v>
      </c>
      <c r="M30" s="30">
        <f t="shared" si="5"/>
        <v>0.002550746211</v>
      </c>
      <c r="O30" s="30">
        <f t="shared" si="6"/>
        <v>0</v>
      </c>
      <c r="P30" s="28">
        <v>184.79</v>
      </c>
      <c r="Q30" s="30">
        <f t="shared" si="7"/>
        <v>0.0003609976421</v>
      </c>
      <c r="R30" s="16"/>
      <c r="S30" s="30">
        <f t="shared" si="8"/>
        <v>0</v>
      </c>
      <c r="T30" s="30">
        <f t="shared" si="9"/>
        <v>0.0003639679817</v>
      </c>
      <c r="U30" s="41" t="s">
        <v>74</v>
      </c>
    </row>
    <row r="31">
      <c r="A31" s="27" t="s">
        <v>79</v>
      </c>
      <c r="B31" s="28"/>
      <c r="C31" s="29"/>
      <c r="D31" s="28"/>
      <c r="E31" s="29"/>
      <c r="F31" s="28">
        <v>600.0</v>
      </c>
      <c r="G31" s="54">
        <f t="shared" si="2"/>
        <v>0.000275862069</v>
      </c>
      <c r="H31" s="13"/>
      <c r="I31" s="12" t="str">
        <f t="shared" si="3"/>
        <v>#DIV/0!</v>
      </c>
      <c r="K31" s="30">
        <f t="shared" si="4"/>
        <v>0</v>
      </c>
      <c r="L31" s="28"/>
      <c r="M31" s="30">
        <f t="shared" si="5"/>
        <v>0</v>
      </c>
      <c r="O31" s="30">
        <f t="shared" si="6"/>
        <v>0</v>
      </c>
      <c r="P31" s="28"/>
      <c r="Q31" s="30">
        <f t="shared" si="7"/>
        <v>0</v>
      </c>
      <c r="R31" s="16"/>
      <c r="S31" s="30">
        <f t="shared" si="8"/>
        <v>0</v>
      </c>
      <c r="T31" s="30">
        <f t="shared" si="9"/>
        <v>0.00004597701149</v>
      </c>
      <c r="U31" s="41" t="s">
        <v>74</v>
      </c>
    </row>
    <row r="32">
      <c r="A32" s="27" t="s">
        <v>80</v>
      </c>
      <c r="B32" s="28">
        <v>0.0</v>
      </c>
      <c r="C32" s="29">
        <f t="shared" ref="C32:C33" si="12">B32/$B$8</f>
        <v>0</v>
      </c>
      <c r="D32" s="28">
        <v>221531.0</v>
      </c>
      <c r="E32" s="29">
        <f t="shared" ref="E32:E34" si="13">D32/$D$8</f>
        <v>0.1401596394</v>
      </c>
      <c r="F32" s="28">
        <v>168205.0</v>
      </c>
      <c r="G32" s="54">
        <f t="shared" si="2"/>
        <v>0.07733563218</v>
      </c>
      <c r="H32" s="28"/>
      <c r="I32" s="12" t="str">
        <f t="shared" si="3"/>
        <v>#DIV/0!</v>
      </c>
      <c r="J32" s="28">
        <v>54000.0</v>
      </c>
      <c r="K32" s="30">
        <f t="shared" si="4"/>
        <v>0.05064479167</v>
      </c>
      <c r="L32" s="16"/>
      <c r="M32" s="30">
        <f t="shared" si="5"/>
        <v>0</v>
      </c>
      <c r="N32" s="28">
        <v>59749.0</v>
      </c>
      <c r="O32" s="30">
        <f t="shared" si="6"/>
        <v>0.1234060219</v>
      </c>
      <c r="P32" s="28">
        <v>53924.29</v>
      </c>
      <c r="Q32" s="30">
        <f t="shared" si="7"/>
        <v>0.1053441287</v>
      </c>
      <c r="R32" s="31">
        <v>40609.06</v>
      </c>
      <c r="S32" s="30">
        <f t="shared" si="8"/>
        <v>0.02732034942</v>
      </c>
      <c r="T32" s="30">
        <f t="shared" si="9"/>
        <v>0.06552632041</v>
      </c>
      <c r="U32" s="41" t="s">
        <v>81</v>
      </c>
    </row>
    <row r="33">
      <c r="A33" s="27" t="s">
        <v>82</v>
      </c>
      <c r="B33" s="28">
        <v>0.0</v>
      </c>
      <c r="C33" s="29">
        <f t="shared" si="12"/>
        <v>0</v>
      </c>
      <c r="D33" s="28">
        <f>17213-32334.8712836451</f>
        <v>-15121.87128</v>
      </c>
      <c r="E33" s="29">
        <f t="shared" si="13"/>
        <v>-0.009567401522</v>
      </c>
      <c r="F33" s="28">
        <v>91860.0</v>
      </c>
      <c r="G33" s="54">
        <f t="shared" si="2"/>
        <v>0.04223448276</v>
      </c>
      <c r="I33" s="12" t="str">
        <f t="shared" si="3"/>
        <v>#DIV/0!</v>
      </c>
      <c r="J33" s="28">
        <v>2627.27</v>
      </c>
      <c r="K33" s="30">
        <f t="shared" si="4"/>
        <v>0.002464028552</v>
      </c>
      <c r="L33" s="28">
        <v>310118.76</v>
      </c>
      <c r="M33" s="30">
        <f t="shared" si="5"/>
        <v>0.3519869055</v>
      </c>
      <c r="O33" s="30">
        <f t="shared" si="6"/>
        <v>0</v>
      </c>
      <c r="P33" s="16"/>
      <c r="Q33" s="30">
        <f t="shared" si="7"/>
        <v>0</v>
      </c>
      <c r="R33" s="28"/>
      <c r="S33" s="30">
        <f t="shared" si="8"/>
        <v>0</v>
      </c>
      <c r="T33" s="30">
        <f t="shared" si="9"/>
        <v>0.04838975191</v>
      </c>
      <c r="U33" s="43" t="s">
        <v>81</v>
      </c>
    </row>
    <row r="34">
      <c r="A34" s="27" t="s">
        <v>83</v>
      </c>
      <c r="B34" s="28"/>
      <c r="C34" s="29"/>
      <c r="D34" s="28">
        <f>3985.73867879503+19284.2244588562-19272.4572004926</f>
        <v>3997.505937</v>
      </c>
      <c r="E34" s="29">
        <f t="shared" si="13"/>
        <v>0.002529167434</v>
      </c>
      <c r="F34" s="28">
        <v>5104.0</v>
      </c>
      <c r="G34" s="54">
        <f t="shared" si="2"/>
        <v>0.002346666667</v>
      </c>
      <c r="H34" s="28"/>
      <c r="I34" s="12" t="str">
        <f t="shared" si="3"/>
        <v>#DIV/0!</v>
      </c>
      <c r="J34" s="28">
        <v>7386.58</v>
      </c>
      <c r="K34" s="30">
        <f t="shared" si="4"/>
        <v>0.006927626023</v>
      </c>
      <c r="L34" s="28">
        <v>14321.220000000001</v>
      </c>
      <c r="M34" s="30">
        <f t="shared" si="5"/>
        <v>0.01625468227</v>
      </c>
      <c r="N34" s="28">
        <v>8956.0</v>
      </c>
      <c r="O34" s="30">
        <f t="shared" si="6"/>
        <v>0.01849778795</v>
      </c>
      <c r="P34" s="28">
        <v>5693.86</v>
      </c>
      <c r="Q34" s="30">
        <f t="shared" si="7"/>
        <v>0.01112327525</v>
      </c>
      <c r="R34" s="31">
        <v>384.09</v>
      </c>
      <c r="S34" s="30">
        <f t="shared" si="8"/>
        <v>0.0002584022632</v>
      </c>
      <c r="T34" s="30">
        <f t="shared" si="9"/>
        <v>0.008276801123</v>
      </c>
      <c r="U34" s="43" t="s">
        <v>84</v>
      </c>
    </row>
    <row r="35">
      <c r="A35" s="27" t="s">
        <v>85</v>
      </c>
      <c r="B35" s="28"/>
      <c r="C35" s="29"/>
      <c r="D35" s="28"/>
      <c r="E35" s="29"/>
      <c r="F35" s="28">
        <v>2549.0</v>
      </c>
      <c r="G35" s="54">
        <f t="shared" si="2"/>
        <v>0.001171954023</v>
      </c>
      <c r="H35" s="28"/>
      <c r="I35" s="12" t="str">
        <f t="shared" si="3"/>
        <v>#DIV/0!</v>
      </c>
      <c r="K35" s="30">
        <f t="shared" si="4"/>
        <v>0</v>
      </c>
      <c r="L35" s="28">
        <v>1407.6</v>
      </c>
      <c r="M35" s="30">
        <f t="shared" si="5"/>
        <v>0.00159763559</v>
      </c>
      <c r="N35" s="31"/>
      <c r="O35" s="30">
        <f t="shared" si="6"/>
        <v>0</v>
      </c>
      <c r="P35" s="28">
        <v>5.99</v>
      </c>
      <c r="Q35" s="30">
        <f t="shared" si="7"/>
        <v>0.00001170180137</v>
      </c>
      <c r="R35" s="16"/>
      <c r="S35" s="30">
        <f t="shared" si="8"/>
        <v>0</v>
      </c>
      <c r="T35" s="30">
        <f t="shared" si="9"/>
        <v>0.0004635485691</v>
      </c>
      <c r="U35" s="41" t="s">
        <v>86</v>
      </c>
    </row>
    <row r="36">
      <c r="A36" s="27" t="s">
        <v>14</v>
      </c>
      <c r="B36" s="28">
        <v>2541.0</v>
      </c>
      <c r="C36" s="29">
        <f t="shared" ref="C36:C38" si="14">B36/$B$8</f>
        <v>0.002353555759</v>
      </c>
      <c r="D36" s="28">
        <v>697.0</v>
      </c>
      <c r="E36" s="29">
        <f t="shared" ref="E36:E38" si="15">D36/$D$8</f>
        <v>0.0004409823847</v>
      </c>
      <c r="F36" s="28"/>
      <c r="G36" s="54">
        <f t="shared" si="2"/>
        <v>0</v>
      </c>
      <c r="I36" s="12" t="str">
        <f t="shared" si="3"/>
        <v>#DIV/0!</v>
      </c>
      <c r="K36" s="30">
        <f t="shared" si="4"/>
        <v>0</v>
      </c>
      <c r="L36" s="16"/>
      <c r="M36" s="30">
        <f t="shared" si="5"/>
        <v>0</v>
      </c>
      <c r="O36" s="30">
        <f t="shared" si="6"/>
        <v>0</v>
      </c>
      <c r="P36" s="16"/>
      <c r="Q36" s="30">
        <f t="shared" si="7"/>
        <v>0</v>
      </c>
      <c r="R36" s="28"/>
      <c r="S36" s="30">
        <f t="shared" si="8"/>
        <v>0</v>
      </c>
      <c r="T36" s="30">
        <f t="shared" si="9"/>
        <v>0.0003493172679</v>
      </c>
      <c r="U36" s="41" t="s">
        <v>74</v>
      </c>
    </row>
    <row r="37">
      <c r="A37" s="27" t="s">
        <v>87</v>
      </c>
      <c r="B37" s="28">
        <v>8245.0</v>
      </c>
      <c r="C37" s="29">
        <f t="shared" si="14"/>
        <v>0.007636783641</v>
      </c>
      <c r="D37" s="28">
        <v>15918.582566586</v>
      </c>
      <c r="E37" s="29">
        <f t="shared" si="15"/>
        <v>0.01007146987</v>
      </c>
      <c r="F37" s="28">
        <v>18438.0</v>
      </c>
      <c r="G37" s="54">
        <f t="shared" si="2"/>
        <v>0.008477241379</v>
      </c>
      <c r="I37" s="12" t="str">
        <f t="shared" si="3"/>
        <v>#DIV/0!</v>
      </c>
      <c r="K37" s="30">
        <f t="shared" si="4"/>
        <v>0</v>
      </c>
      <c r="L37" s="28">
        <v>7737.360000000001</v>
      </c>
      <c r="M37" s="30">
        <f t="shared" si="5"/>
        <v>0.008781956315</v>
      </c>
      <c r="N37" s="28">
        <v>1418.0</v>
      </c>
      <c r="O37" s="30">
        <f t="shared" si="6"/>
        <v>0.002928747578</v>
      </c>
      <c r="P37" s="28">
        <v>1917.0</v>
      </c>
      <c r="Q37" s="30">
        <f t="shared" si="7"/>
        <v>0.003744967151</v>
      </c>
      <c r="R37" s="67">
        <f>677187.61+38945.7</f>
        <v>716133.31</v>
      </c>
      <c r="S37" s="30">
        <f t="shared" si="8"/>
        <v>0.4817893412</v>
      </c>
      <c r="T37" s="30">
        <f t="shared" si="9"/>
        <v>0.06542881339</v>
      </c>
      <c r="U37" s="41" t="s">
        <v>88</v>
      </c>
    </row>
    <row r="38">
      <c r="A38" s="27" t="s">
        <v>89</v>
      </c>
      <c r="B38" s="28">
        <v>3755.0</v>
      </c>
      <c r="C38" s="29">
        <f t="shared" si="14"/>
        <v>0.003478001525</v>
      </c>
      <c r="D38" s="28">
        <v>157.40082540217298</v>
      </c>
      <c r="E38" s="29">
        <f t="shared" si="15"/>
        <v>0.00009958535344</v>
      </c>
      <c r="F38" s="28">
        <v>473.0</v>
      </c>
      <c r="G38" s="54">
        <f t="shared" si="2"/>
        <v>0.0002174712644</v>
      </c>
      <c r="H38" s="28"/>
      <c r="I38" s="12" t="str">
        <f t="shared" si="3"/>
        <v>#DIV/0!</v>
      </c>
      <c r="K38" s="30">
        <f t="shared" si="4"/>
        <v>0</v>
      </c>
      <c r="L38" s="28">
        <v>3720.61</v>
      </c>
      <c r="M38" s="30">
        <f t="shared" si="5"/>
        <v>0.004222917699</v>
      </c>
      <c r="O38" s="30">
        <f t="shared" si="6"/>
        <v>0</v>
      </c>
      <c r="P38" s="28">
        <v>15.81</v>
      </c>
      <c r="Q38" s="30">
        <f t="shared" si="7"/>
        <v>0.00003088572283</v>
      </c>
      <c r="R38" s="16"/>
      <c r="S38" s="30">
        <f t="shared" si="8"/>
        <v>0</v>
      </c>
      <c r="T38" s="30">
        <f t="shared" si="9"/>
        <v>0.001006107696</v>
      </c>
      <c r="U38" s="41" t="s">
        <v>74</v>
      </c>
    </row>
    <row r="39">
      <c r="U39" s="17"/>
    </row>
    <row r="40">
      <c r="A40" s="44" t="s">
        <v>90</v>
      </c>
      <c r="B40" s="68">
        <f>SUM(B21:B38)</f>
        <v>70287</v>
      </c>
      <c r="C40" s="69">
        <f t="shared" ref="C40:C41" si="16">B40/$B$8</f>
        <v>0.06510207541</v>
      </c>
      <c r="D40" s="45">
        <f>SUM(D21:D38)</f>
        <v>649057.2541</v>
      </c>
      <c r="E40" s="25">
        <f t="shared" ref="E40:E41" si="17">D40/$D$8</f>
        <v>0.4106496639</v>
      </c>
      <c r="F40" s="45">
        <f>SUM(F21:F38)</f>
        <v>675916</v>
      </c>
      <c r="G40" s="70">
        <f t="shared" ref="G40:G41" si="18">F40/$F$8</f>
        <v>0.310765977</v>
      </c>
      <c r="H40" s="45"/>
      <c r="I40" s="46" t="str">
        <f t="shared" ref="I40:I41" si="19">H40/$H$8</f>
        <v>#DIV/0!</v>
      </c>
      <c r="J40" s="68">
        <f>SUM(J21:J38)</f>
        <v>241819.59</v>
      </c>
      <c r="K40" s="71">
        <f t="shared" ref="K40:K41" si="20">J40/$J$8</f>
        <v>0.2267944955</v>
      </c>
      <c r="L40" s="45">
        <f>SUM(L21:L38)</f>
        <v>678197.13</v>
      </c>
      <c r="M40" s="47">
        <f t="shared" ref="M40:M41" si="21">L40/$L$8</f>
        <v>0.7697583632</v>
      </c>
      <c r="N40" s="68">
        <f>SUM(N21:N38)</f>
        <v>241212</v>
      </c>
      <c r="O40" s="71">
        <f t="shared" ref="O40:O41" si="22">N40/$N$8</f>
        <v>0.4982010302</v>
      </c>
      <c r="P40" s="68">
        <f>SUM(P21:P38)</f>
        <v>168371.32</v>
      </c>
      <c r="Q40" s="71">
        <f t="shared" ref="Q40:Q41" si="23">P40/$P$8</f>
        <v>0.3289228287</v>
      </c>
      <c r="R40" s="45">
        <f>SUM(R21:R38)</f>
        <v>1075692.5</v>
      </c>
      <c r="S40" s="47">
        <f t="shared" ref="S40:S41" si="24">R40/$R$8</f>
        <v>0.7236881369</v>
      </c>
      <c r="T40" s="30">
        <f t="shared" ref="T40:T41" si="25">AVERAGE(C40,E40,G40,K40,M40,O40,Q40,S40)</f>
        <v>0.4167353214</v>
      </c>
      <c r="U40" s="43" t="s">
        <v>91</v>
      </c>
    </row>
    <row r="41">
      <c r="A41" s="64" t="s">
        <v>92</v>
      </c>
      <c r="B41" s="68">
        <f>B13+B18-B40</f>
        <v>405165</v>
      </c>
      <c r="C41" s="69">
        <f t="shared" si="16"/>
        <v>0.3752768276</v>
      </c>
      <c r="D41" s="45">
        <f>D13+D18-D40</f>
        <v>282919.1944</v>
      </c>
      <c r="E41" s="25">
        <f t="shared" si="17"/>
        <v>0.178999112</v>
      </c>
      <c r="F41" s="45">
        <f>F13+F18-F40</f>
        <v>357574</v>
      </c>
      <c r="G41" s="70">
        <f t="shared" si="18"/>
        <v>0.1644018391</v>
      </c>
      <c r="H41" s="45"/>
      <c r="I41" s="46" t="str">
        <f t="shared" si="19"/>
        <v>#DIV/0!</v>
      </c>
      <c r="J41" s="68">
        <f>J13+J18-J40</f>
        <v>299541.95</v>
      </c>
      <c r="K41" s="71">
        <f t="shared" si="20"/>
        <v>0.280930364</v>
      </c>
      <c r="L41" s="45">
        <f>L13+L18-L40</f>
        <v>65960.16</v>
      </c>
      <c r="M41" s="47">
        <f t="shared" si="21"/>
        <v>0.07486523099</v>
      </c>
      <c r="N41" s="68">
        <f>N13+N18-N40</f>
        <v>204366</v>
      </c>
      <c r="O41" s="71">
        <f t="shared" si="22"/>
        <v>0.4220990322</v>
      </c>
      <c r="P41" s="68">
        <f>P13+P18-P40</f>
        <v>155893.26</v>
      </c>
      <c r="Q41" s="71">
        <f t="shared" si="23"/>
        <v>0.3045462377</v>
      </c>
      <c r="R41" s="45">
        <f>R13+R18-R40</f>
        <v>315453.67</v>
      </c>
      <c r="S41" s="47">
        <f t="shared" si="24"/>
        <v>0.2122261508</v>
      </c>
      <c r="T41" s="30">
        <f t="shared" si="25"/>
        <v>0.2516680993</v>
      </c>
      <c r="U41" s="43" t="s">
        <v>93</v>
      </c>
    </row>
    <row r="42">
      <c r="A42" s="64"/>
      <c r="B42" s="28"/>
      <c r="C42" s="29"/>
      <c r="D42" s="28"/>
      <c r="E42" s="29"/>
      <c r="F42" s="28"/>
      <c r="G42" s="72"/>
      <c r="H42" s="16"/>
      <c r="I42" s="15"/>
      <c r="L42" s="16"/>
      <c r="P42" s="28"/>
      <c r="R42" s="16"/>
      <c r="U42" s="43"/>
    </row>
    <row r="43">
      <c r="A43" s="64" t="s">
        <v>14</v>
      </c>
      <c r="B43" s="28"/>
      <c r="C43" s="29"/>
      <c r="D43" s="28"/>
      <c r="E43" s="29"/>
      <c r="F43" s="28"/>
      <c r="G43" s="72"/>
      <c r="H43" s="16"/>
      <c r="I43" s="15"/>
      <c r="L43" s="16"/>
      <c r="P43" s="28"/>
      <c r="R43" s="16"/>
      <c r="U43" s="43"/>
    </row>
    <row r="44">
      <c r="A44" s="27" t="s">
        <v>16</v>
      </c>
      <c r="B44" s="28">
        <v>392.0</v>
      </c>
      <c r="C44" s="29">
        <f t="shared" ref="C44:C45" si="26">B44/$B$8</f>
        <v>0.0003630829821</v>
      </c>
      <c r="D44" s="28">
        <v>49088.417433414</v>
      </c>
      <c r="E44" s="29">
        <f>D44/D8</f>
        <v>0.03105757157</v>
      </c>
      <c r="F44" s="28">
        <v>60311.0</v>
      </c>
      <c r="G44" s="29">
        <f>F44/F8</f>
        <v>0.0277291954</v>
      </c>
      <c r="H44" s="67"/>
      <c r="I44" s="29" t="str">
        <f>H44/H8</f>
        <v>#DIV/0!</v>
      </c>
      <c r="J44" s="16">
        <v>19875.99</v>
      </c>
      <c r="K44" s="29">
        <f>J44/J8</f>
        <v>0.01864102542</v>
      </c>
      <c r="L44" s="28">
        <v>4659.45</v>
      </c>
      <c r="M44" s="29">
        <f>L44/L8</f>
        <v>0.005288507495</v>
      </c>
      <c r="N44" s="28">
        <v>27581.0</v>
      </c>
      <c r="O44" s="29">
        <f>N44/N8</f>
        <v>0.05696599926</v>
      </c>
      <c r="P44" s="28">
        <v>47514.0</v>
      </c>
      <c r="Q44" s="29">
        <f>P44/P8</f>
        <v>0.09282126719</v>
      </c>
      <c r="R44" s="31">
        <v>8742.0</v>
      </c>
      <c r="S44" s="29">
        <f>R44/R8</f>
        <v>0.005881310591</v>
      </c>
      <c r="T44" s="30">
        <f>AVERAGE(C44,E44,G44,K44,M44,O44,Q44,S44)</f>
        <v>0.02984349499</v>
      </c>
      <c r="U44" s="43" t="s">
        <v>65</v>
      </c>
    </row>
    <row r="45">
      <c r="A45" s="73" t="s">
        <v>17</v>
      </c>
      <c r="B45" s="28">
        <v>1055.0</v>
      </c>
      <c r="C45" s="29">
        <f t="shared" si="26"/>
        <v>0.0009771748624</v>
      </c>
      <c r="D45" s="28"/>
      <c r="E45" s="29"/>
      <c r="F45" s="28"/>
      <c r="G45" s="54"/>
      <c r="H45" s="28"/>
      <c r="I45" s="15"/>
      <c r="L45" s="28"/>
      <c r="P45" s="28"/>
      <c r="R45" s="16"/>
      <c r="U45" s="43"/>
    </row>
    <row r="46">
      <c r="A46" s="64" t="s">
        <v>94</v>
      </c>
      <c r="B46" s="45">
        <f>SUM(B44:B45)</f>
        <v>1447</v>
      </c>
      <c r="C46" s="25"/>
      <c r="D46" s="45">
        <f>SUM(D44:D45)</f>
        <v>49088.41743</v>
      </c>
      <c r="E46" s="25"/>
      <c r="F46" s="45">
        <f>SUM(F44:F45)</f>
        <v>60311</v>
      </c>
      <c r="G46" s="54"/>
      <c r="H46" s="45"/>
      <c r="I46" s="15"/>
      <c r="J46" s="45">
        <f>SUM(J44:J45)</f>
        <v>19875.99</v>
      </c>
      <c r="K46" s="16"/>
      <c r="L46" s="45">
        <f>SUM(L44:L45)</f>
        <v>4659.45</v>
      </c>
      <c r="N46" s="45">
        <f>SUM(N44:N45)</f>
        <v>27581</v>
      </c>
      <c r="O46" s="30"/>
      <c r="P46" s="45">
        <f>SUM(P44:P45)</f>
        <v>47514</v>
      </c>
      <c r="R46" s="45">
        <f>SUM(R44:R45)</f>
        <v>8742</v>
      </c>
      <c r="U46" s="43"/>
    </row>
    <row r="47">
      <c r="A47" s="64" t="s">
        <v>95</v>
      </c>
      <c r="B47" s="68">
        <f>B41-B46</f>
        <v>403718</v>
      </c>
      <c r="C47" s="69">
        <f>B47/$B$8</f>
        <v>0.3739365698</v>
      </c>
      <c r="D47" s="45">
        <f>D41-D46</f>
        <v>233830.777</v>
      </c>
      <c r="E47" s="25">
        <f>D47/$D$8</f>
        <v>0.1479415404</v>
      </c>
      <c r="F47" s="45">
        <f>F41-F46</f>
        <v>297263</v>
      </c>
      <c r="G47" s="70">
        <f>F47/$F$8</f>
        <v>0.1366726437</v>
      </c>
      <c r="H47" s="45"/>
      <c r="I47" s="46" t="str">
        <f>H47/$H$8</f>
        <v>#DIV/0!</v>
      </c>
      <c r="J47" s="68">
        <f>J41-J46</f>
        <v>279665.96</v>
      </c>
      <c r="K47" s="71">
        <f>J47/$J$8</f>
        <v>0.2622893385</v>
      </c>
      <c r="L47" s="45">
        <f>L41-L46</f>
        <v>61300.71</v>
      </c>
      <c r="M47" s="47">
        <f>L47/$L$8</f>
        <v>0.0695767235</v>
      </c>
      <c r="N47" s="68">
        <f>N41-N46</f>
        <v>176785</v>
      </c>
      <c r="O47" s="71">
        <f>N47/$N$8</f>
        <v>0.3651330329</v>
      </c>
      <c r="P47" s="68">
        <f>P41-P46</f>
        <v>108379.26</v>
      </c>
      <c r="Q47" s="71">
        <f>P47/$P$8</f>
        <v>0.2117249706</v>
      </c>
      <c r="R47" s="45">
        <f>R41-R46</f>
        <v>306711.67</v>
      </c>
      <c r="S47" s="47">
        <f>R47/$R$8</f>
        <v>0.2063448402</v>
      </c>
      <c r="T47" s="30">
        <f>AVERAGE(C47,E47,G47,K47,M47,O47,Q47,S47)</f>
        <v>0.2217024574</v>
      </c>
      <c r="U47" s="43" t="s">
        <v>93</v>
      </c>
    </row>
    <row r="48">
      <c r="A48" s="64"/>
      <c r="B48" s="28"/>
      <c r="C48" s="29"/>
      <c r="D48" s="28"/>
      <c r="E48" s="29"/>
      <c r="F48" s="28"/>
      <c r="G48" s="54"/>
      <c r="H48" s="74"/>
      <c r="I48" s="15"/>
      <c r="L48" s="16"/>
      <c r="P48" s="16"/>
      <c r="R48" s="16"/>
      <c r="U48" s="43"/>
    </row>
    <row r="49">
      <c r="A49" s="27" t="s">
        <v>96</v>
      </c>
      <c r="B49" s="28"/>
      <c r="C49" s="29"/>
      <c r="D49" s="28">
        <v>46653.264</v>
      </c>
      <c r="E49" s="29"/>
      <c r="F49" s="28"/>
      <c r="G49" s="75"/>
      <c r="H49" s="28"/>
      <c r="I49" s="15"/>
      <c r="J49" s="28">
        <v>83899.78800000002</v>
      </c>
      <c r="L49" s="16"/>
      <c r="P49" s="16"/>
      <c r="R49" s="31">
        <v>76677.75</v>
      </c>
      <c r="U49" s="43"/>
    </row>
    <row r="50">
      <c r="A50" s="64" t="s">
        <v>97</v>
      </c>
      <c r="B50" s="68">
        <f>B47+B16-B17-B49</f>
        <v>407322</v>
      </c>
      <c r="C50" s="69">
        <f>B50/$B$8</f>
        <v>0.3772747103</v>
      </c>
      <c r="D50" s="45">
        <f>D47+D16-D17-D49</f>
        <v>182266.513</v>
      </c>
      <c r="E50" s="25">
        <f>D50/$D$8</f>
        <v>0.1153175345</v>
      </c>
      <c r="F50" s="45">
        <f>F47+F16-F17-F49</f>
        <v>297263</v>
      </c>
      <c r="G50" s="70">
        <f>F50/$F$8</f>
        <v>0.1366726437</v>
      </c>
      <c r="H50" s="45"/>
      <c r="I50" s="46" t="str">
        <f>H50/$H$8</f>
        <v>#DIV/0!</v>
      </c>
      <c r="J50" s="68">
        <f>J47+J16-J17-J49</f>
        <v>195766.172</v>
      </c>
      <c r="K50" s="71">
        <f>J50/$J$8</f>
        <v>0.183602537</v>
      </c>
      <c r="L50" s="45">
        <f>L47+L16-L17-L49</f>
        <v>60635.81</v>
      </c>
      <c r="M50" s="47">
        <f>L50/$L$8</f>
        <v>0.06882205747</v>
      </c>
      <c r="N50" s="68">
        <f>N47+N16-N17-N49</f>
        <v>179073</v>
      </c>
      <c r="O50" s="71">
        <f>N50/$N$8</f>
        <v>0.3698586848</v>
      </c>
      <c r="P50" s="68">
        <f>P47+P16-P17-P49</f>
        <v>116125.01</v>
      </c>
      <c r="Q50" s="71">
        <f>P50/$P$8</f>
        <v>0.2268567281</v>
      </c>
      <c r="R50" s="45">
        <f>R47+R16-R17-R49</f>
        <v>230033.92</v>
      </c>
      <c r="S50" s="47">
        <f>R50/$R$8</f>
        <v>0.1547587428</v>
      </c>
      <c r="T50" s="30">
        <f>AVERAGE(C50,E50,G50,K50,M50,O50,Q50,S50)</f>
        <v>0.2041454548</v>
      </c>
      <c r="U50" s="43" t="s">
        <v>93</v>
      </c>
    </row>
    <row r="51">
      <c r="B51" s="28"/>
      <c r="C51" s="29"/>
      <c r="D51" s="28"/>
      <c r="E51" s="29"/>
      <c r="F51" s="28"/>
      <c r="G51" s="58"/>
      <c r="I51" s="15"/>
      <c r="L51" s="16"/>
      <c r="P51" s="16"/>
      <c r="R51" s="16"/>
      <c r="U51" s="43"/>
    </row>
    <row r="52">
      <c r="C52" s="12"/>
      <c r="D52" s="76"/>
      <c r="E52" s="54"/>
      <c r="F52" s="14"/>
      <c r="G52" s="54"/>
      <c r="I52" s="15"/>
      <c r="L52" s="16"/>
      <c r="P52" s="16"/>
      <c r="R52" s="16"/>
      <c r="U52" s="17"/>
    </row>
    <row r="53">
      <c r="C53" s="12"/>
      <c r="D53" s="76"/>
      <c r="E53" s="70"/>
      <c r="F53" s="14"/>
      <c r="G53" s="77"/>
      <c r="I53" s="15"/>
      <c r="L53" s="16"/>
      <c r="P53" s="16"/>
      <c r="R53" s="16"/>
      <c r="U53" s="17"/>
    </row>
    <row r="54">
      <c r="C54" s="12"/>
      <c r="D54" s="76"/>
      <c r="E54" s="54"/>
      <c r="F54" s="14"/>
      <c r="G54" s="54"/>
      <c r="I54" s="15"/>
      <c r="L54" s="16"/>
      <c r="P54" s="16"/>
      <c r="R54" s="16"/>
      <c r="U54" s="17"/>
    </row>
    <row r="55">
      <c r="C55" s="12"/>
      <c r="D55" s="76"/>
      <c r="E55" s="70"/>
      <c r="F55" s="14"/>
      <c r="G55" s="58"/>
      <c r="I55" s="15"/>
      <c r="L55" s="16"/>
      <c r="P55" s="16"/>
      <c r="R55" s="16"/>
      <c r="U55" s="17"/>
    </row>
    <row r="56">
      <c r="C56" s="12"/>
      <c r="D56" s="76"/>
      <c r="E56" s="75"/>
      <c r="F56" s="14"/>
      <c r="G56" s="75"/>
      <c r="I56" s="15"/>
      <c r="L56" s="16"/>
      <c r="P56" s="16"/>
      <c r="R56" s="16"/>
      <c r="U56" s="17"/>
    </row>
    <row r="57">
      <c r="C57" s="12"/>
      <c r="D57" s="76"/>
      <c r="E57" s="70"/>
      <c r="F57" s="14"/>
      <c r="G57" s="56"/>
      <c r="I57" s="15"/>
      <c r="L57" s="16"/>
      <c r="P57" s="16"/>
      <c r="R57" s="16"/>
      <c r="U57" s="17"/>
    </row>
    <row r="58">
      <c r="C58" s="12"/>
      <c r="D58" s="76"/>
      <c r="E58" s="54"/>
      <c r="F58" s="14"/>
      <c r="G58" s="54"/>
      <c r="I58" s="15"/>
      <c r="L58" s="16"/>
      <c r="P58" s="16"/>
      <c r="R58" s="16"/>
      <c r="U58" s="17"/>
    </row>
    <row r="59">
      <c r="C59" s="12"/>
      <c r="D59" s="76"/>
      <c r="E59" s="56"/>
      <c r="F59" s="14"/>
      <c r="G59" s="56"/>
      <c r="I59" s="15"/>
      <c r="L59" s="16"/>
      <c r="P59" s="16"/>
      <c r="R59" s="16"/>
      <c r="U59" s="17"/>
    </row>
    <row r="60">
      <c r="C60" s="12"/>
      <c r="D60" s="76"/>
      <c r="E60" s="70"/>
      <c r="F60" s="14"/>
      <c r="G60" s="56"/>
      <c r="I60" s="15"/>
      <c r="L60" s="16"/>
      <c r="P60" s="16"/>
      <c r="R60" s="16"/>
      <c r="U60" s="17"/>
    </row>
    <row r="61">
      <c r="C61" s="12"/>
      <c r="D61" s="78"/>
      <c r="E61" s="54"/>
      <c r="F61" s="14"/>
      <c r="G61" s="54"/>
      <c r="I61" s="15"/>
      <c r="L61" s="16"/>
      <c r="P61" s="16"/>
      <c r="R61" s="16"/>
      <c r="U61" s="17"/>
    </row>
    <row r="62">
      <c r="C62" s="12"/>
      <c r="D62" s="76"/>
      <c r="E62" s="70"/>
      <c r="F62" s="14"/>
      <c r="G62" s="77"/>
      <c r="I62" s="15"/>
      <c r="L62" s="16"/>
      <c r="P62" s="16"/>
      <c r="R62" s="16"/>
      <c r="U62" s="17"/>
    </row>
    <row r="63">
      <c r="C63" s="12"/>
      <c r="D63" s="79"/>
      <c r="E63" s="56"/>
      <c r="F63" s="14"/>
      <c r="G63" s="56"/>
      <c r="I63" s="15"/>
      <c r="L63" s="16"/>
      <c r="P63" s="16"/>
      <c r="R63" s="16"/>
      <c r="U63" s="17"/>
    </row>
    <row r="64">
      <c r="C64" s="12"/>
      <c r="D64" s="80"/>
      <c r="E64" s="70"/>
      <c r="F64" s="14"/>
      <c r="G64" s="81"/>
      <c r="I64" s="15"/>
      <c r="L64" s="16"/>
      <c r="P64" s="16"/>
      <c r="R64" s="16"/>
      <c r="U64" s="17"/>
    </row>
    <row r="65">
      <c r="C65" s="12"/>
      <c r="D65" s="82"/>
      <c r="E65" s="54"/>
      <c r="F65" s="14"/>
      <c r="G65" s="58"/>
      <c r="I65" s="15"/>
      <c r="L65" s="16"/>
      <c r="P65" s="16"/>
      <c r="R65" s="16"/>
      <c r="U65" s="17"/>
    </row>
    <row r="66">
      <c r="C66" s="12"/>
      <c r="D66" s="82"/>
      <c r="E66" s="56"/>
      <c r="F66" s="14"/>
      <c r="G66" s="56"/>
      <c r="I66" s="15"/>
      <c r="L66" s="16"/>
      <c r="P66" s="16"/>
      <c r="R66" s="16"/>
      <c r="U66" s="17"/>
    </row>
    <row r="67">
      <c r="C67" s="12"/>
      <c r="D67" s="79"/>
      <c r="E67" s="70"/>
      <c r="F67" s="14"/>
      <c r="G67" s="58"/>
      <c r="I67" s="15"/>
      <c r="L67" s="16"/>
      <c r="P67" s="16"/>
      <c r="R67" s="16"/>
      <c r="U67" s="17"/>
    </row>
    <row r="68">
      <c r="C68" s="12"/>
      <c r="D68" s="82"/>
      <c r="E68" s="81"/>
      <c r="F68" s="14"/>
      <c r="G68" s="81"/>
      <c r="I68" s="15"/>
      <c r="L68" s="16"/>
      <c r="P68" s="16"/>
      <c r="R68" s="16"/>
      <c r="U68" s="17"/>
    </row>
    <row r="69">
      <c r="C69" s="12"/>
      <c r="D69" s="82"/>
      <c r="E69" s="12"/>
      <c r="F69" s="14"/>
      <c r="G69" s="12"/>
      <c r="I69" s="15"/>
      <c r="L69" s="16"/>
      <c r="P69" s="16"/>
      <c r="R69" s="16"/>
      <c r="U69" s="17"/>
    </row>
    <row r="70">
      <c r="C70" s="12"/>
      <c r="D70" s="76"/>
      <c r="E70" s="12"/>
      <c r="F70" s="14"/>
      <c r="G70" s="12"/>
      <c r="I70" s="15"/>
      <c r="L70" s="16"/>
      <c r="P70" s="16"/>
      <c r="R70" s="16"/>
      <c r="U70" s="17"/>
    </row>
    <row r="71">
      <c r="C71" s="12"/>
      <c r="D71" s="83"/>
      <c r="E71" s="12"/>
      <c r="F71" s="14"/>
      <c r="G71" s="12"/>
      <c r="I71" s="15"/>
      <c r="L71" s="16"/>
      <c r="P71" s="16"/>
      <c r="R71" s="16"/>
      <c r="U71" s="17"/>
    </row>
    <row r="72">
      <c r="C72" s="12"/>
      <c r="D72" s="82"/>
      <c r="E72" s="12"/>
      <c r="F72" s="14"/>
      <c r="G72" s="12"/>
      <c r="I72" s="15"/>
      <c r="L72" s="16"/>
      <c r="P72" s="16"/>
      <c r="R72" s="16"/>
      <c r="U72" s="17"/>
    </row>
    <row r="73">
      <c r="C73" s="12"/>
      <c r="D73" s="84"/>
      <c r="E73" s="12"/>
      <c r="F73" s="14"/>
      <c r="G73" s="12"/>
      <c r="I73" s="15"/>
      <c r="L73" s="16"/>
      <c r="P73" s="16"/>
      <c r="R73" s="16"/>
      <c r="U73" s="17"/>
    </row>
    <row r="74">
      <c r="C74" s="12"/>
      <c r="D74" s="79"/>
      <c r="E74" s="12"/>
      <c r="F74" s="14"/>
      <c r="G74" s="12"/>
      <c r="I74" s="15"/>
      <c r="L74" s="16"/>
      <c r="P74" s="16"/>
      <c r="R74" s="16"/>
      <c r="U74" s="17"/>
    </row>
    <row r="75">
      <c r="C75" s="12"/>
      <c r="D75" s="84"/>
      <c r="E75" s="12"/>
      <c r="F75" s="14"/>
      <c r="G75" s="12"/>
      <c r="I75" s="15"/>
      <c r="L75" s="16"/>
      <c r="P75" s="16"/>
      <c r="R75" s="16"/>
      <c r="U75" s="17"/>
    </row>
    <row r="76">
      <c r="C76" s="12"/>
      <c r="D76" s="85"/>
      <c r="E76" s="12"/>
      <c r="F76" s="14"/>
      <c r="G76" s="12"/>
      <c r="I76" s="15"/>
      <c r="L76" s="16"/>
      <c r="P76" s="16"/>
      <c r="R76" s="16"/>
      <c r="U76" s="17"/>
    </row>
    <row r="77">
      <c r="C77" s="12"/>
      <c r="D77" s="76"/>
      <c r="E77" s="12"/>
      <c r="F77" s="14"/>
      <c r="G77" s="12"/>
      <c r="I77" s="15"/>
      <c r="L77" s="16"/>
      <c r="P77" s="16"/>
      <c r="R77" s="16"/>
      <c r="U77" s="17"/>
    </row>
    <row r="78">
      <c r="C78" s="12"/>
      <c r="D78" s="76"/>
      <c r="E78" s="12"/>
      <c r="F78" s="14"/>
      <c r="G78" s="12"/>
      <c r="I78" s="15"/>
      <c r="L78" s="16"/>
      <c r="P78" s="16"/>
      <c r="R78" s="16"/>
      <c r="U78" s="17"/>
    </row>
    <row r="79">
      <c r="C79" s="12"/>
      <c r="D79" s="78"/>
      <c r="E79" s="12"/>
      <c r="F79" s="14"/>
      <c r="G79" s="12"/>
      <c r="I79" s="15"/>
      <c r="L79" s="16"/>
      <c r="P79" s="16"/>
      <c r="R79" s="16"/>
      <c r="U79" s="17"/>
    </row>
    <row r="80">
      <c r="C80" s="12"/>
      <c r="D80" s="76"/>
      <c r="E80" s="12"/>
      <c r="F80" s="14"/>
      <c r="G80" s="12"/>
      <c r="I80" s="15"/>
      <c r="L80" s="16"/>
      <c r="P80" s="16"/>
      <c r="R80" s="16"/>
      <c r="U80" s="17"/>
    </row>
    <row r="81">
      <c r="C81" s="12"/>
      <c r="D81" s="79"/>
      <c r="E81" s="12"/>
      <c r="F81" s="14"/>
      <c r="G81" s="12"/>
      <c r="I81" s="15"/>
      <c r="L81" s="16"/>
      <c r="P81" s="16"/>
      <c r="R81" s="16"/>
      <c r="U81" s="17"/>
    </row>
    <row r="82">
      <c r="C82" s="12"/>
      <c r="D82" s="76"/>
      <c r="E82" s="12"/>
      <c r="F82" s="14"/>
      <c r="G82" s="12"/>
      <c r="I82" s="15"/>
      <c r="L82" s="16"/>
      <c r="P82" s="16"/>
      <c r="R82" s="16"/>
      <c r="U82" s="17"/>
    </row>
    <row r="83">
      <c r="C83" s="12"/>
      <c r="D83" s="79"/>
      <c r="E83" s="12"/>
      <c r="F83" s="14"/>
      <c r="G83" s="12"/>
      <c r="I83" s="15"/>
      <c r="L83" s="16"/>
      <c r="P83" s="16"/>
      <c r="R83" s="16"/>
      <c r="U83" s="17"/>
    </row>
    <row r="84">
      <c r="C84" s="12"/>
      <c r="D84" s="84"/>
      <c r="E84" s="12"/>
      <c r="F84" s="14"/>
      <c r="G84" s="12"/>
      <c r="I84" s="15"/>
      <c r="L84" s="16"/>
      <c r="P84" s="16"/>
      <c r="R84" s="16"/>
      <c r="U84" s="17"/>
    </row>
    <row r="85">
      <c r="C85" s="12"/>
      <c r="D85" s="79"/>
      <c r="E85" s="12"/>
      <c r="F85" s="14"/>
      <c r="G85" s="12"/>
      <c r="I85" s="15"/>
      <c r="L85" s="16"/>
      <c r="P85" s="16"/>
      <c r="R85" s="16"/>
      <c r="U85" s="17"/>
    </row>
    <row r="86">
      <c r="C86" s="12"/>
      <c r="D86" s="76"/>
      <c r="E86" s="12"/>
      <c r="F86" s="14"/>
      <c r="G86" s="12"/>
      <c r="I86" s="15"/>
      <c r="L86" s="16"/>
      <c r="P86" s="16"/>
      <c r="R86" s="16"/>
      <c r="U86" s="17"/>
    </row>
    <row r="87">
      <c r="C87" s="12"/>
      <c r="D87" s="84"/>
      <c r="E87" s="12"/>
      <c r="F87" s="14"/>
      <c r="G87" s="12"/>
      <c r="I87" s="15"/>
      <c r="L87" s="16"/>
      <c r="P87" s="16"/>
      <c r="R87" s="16"/>
      <c r="U87" s="17"/>
    </row>
    <row r="88">
      <c r="C88" s="12"/>
      <c r="D88" s="79"/>
      <c r="E88" s="12"/>
      <c r="F88" s="14"/>
      <c r="G88" s="12"/>
      <c r="I88" s="15"/>
      <c r="L88" s="16"/>
      <c r="P88" s="16"/>
      <c r="R88" s="16"/>
      <c r="U88" s="17"/>
    </row>
    <row r="89">
      <c r="C89" s="12"/>
      <c r="D89" s="76"/>
      <c r="E89" s="12"/>
      <c r="F89" s="14"/>
      <c r="G89" s="12"/>
      <c r="I89" s="15"/>
      <c r="L89" s="16"/>
      <c r="P89" s="16"/>
      <c r="R89" s="16"/>
      <c r="U89" s="17"/>
    </row>
    <row r="90">
      <c r="C90" s="12"/>
      <c r="D90" s="79"/>
      <c r="E90" s="12"/>
      <c r="F90" s="14"/>
      <c r="G90" s="12"/>
      <c r="I90" s="15"/>
      <c r="L90" s="16"/>
      <c r="P90" s="16"/>
      <c r="R90" s="16"/>
      <c r="U90" s="17"/>
    </row>
    <row r="91">
      <c r="C91" s="12"/>
      <c r="D91" s="84"/>
      <c r="E91" s="12"/>
      <c r="F91" s="14"/>
      <c r="G91" s="12"/>
      <c r="I91" s="15"/>
      <c r="L91" s="16"/>
      <c r="P91" s="16"/>
      <c r="R91" s="16"/>
      <c r="U91" s="17"/>
    </row>
    <row r="92">
      <c r="C92" s="12"/>
      <c r="D92" s="79"/>
      <c r="E92" s="12"/>
      <c r="F92" s="14"/>
      <c r="G92" s="12"/>
      <c r="I92" s="15"/>
      <c r="L92" s="16"/>
      <c r="P92" s="16"/>
      <c r="R92" s="16"/>
      <c r="U92" s="17"/>
    </row>
    <row r="93">
      <c r="C93" s="12"/>
      <c r="D93" s="76"/>
      <c r="E93" s="12"/>
      <c r="F93" s="14"/>
      <c r="G93" s="12"/>
      <c r="I93" s="15"/>
      <c r="L93" s="16"/>
      <c r="P93" s="16"/>
      <c r="R93" s="16"/>
      <c r="U93" s="17"/>
    </row>
    <row r="94">
      <c r="C94" s="12"/>
      <c r="D94" s="84"/>
      <c r="E94" s="12"/>
      <c r="F94" s="14"/>
      <c r="G94" s="12"/>
      <c r="I94" s="15"/>
      <c r="L94" s="16"/>
      <c r="P94" s="16"/>
      <c r="R94" s="16"/>
      <c r="U94" s="17"/>
    </row>
    <row r="95">
      <c r="C95" s="12"/>
      <c r="D95" s="79"/>
      <c r="E95" s="12"/>
      <c r="F95" s="14"/>
      <c r="G95" s="12"/>
      <c r="I95" s="15"/>
      <c r="L95" s="16"/>
      <c r="P95" s="16"/>
      <c r="R95" s="16"/>
      <c r="U95" s="17"/>
    </row>
    <row r="96">
      <c r="C96" s="12"/>
      <c r="D96" s="13"/>
      <c r="E96" s="12"/>
      <c r="F96" s="14"/>
      <c r="G96" s="12"/>
      <c r="I96" s="15"/>
      <c r="L96" s="16"/>
      <c r="P96" s="16"/>
      <c r="R96" s="16"/>
      <c r="U96" s="17"/>
    </row>
    <row r="97">
      <c r="C97" s="12"/>
      <c r="D97" s="13"/>
      <c r="E97" s="12"/>
      <c r="F97" s="14"/>
      <c r="G97" s="12"/>
      <c r="I97" s="15"/>
      <c r="L97" s="16"/>
      <c r="P97" s="16"/>
      <c r="R97" s="16"/>
      <c r="U97" s="17"/>
    </row>
    <row r="98">
      <c r="C98" s="12"/>
      <c r="D98" s="13"/>
      <c r="E98" s="12"/>
      <c r="F98" s="14"/>
      <c r="G98" s="12"/>
      <c r="I98" s="15"/>
      <c r="L98" s="16"/>
      <c r="P98" s="16"/>
      <c r="R98" s="16"/>
      <c r="U98" s="17"/>
    </row>
    <row r="99">
      <c r="C99" s="12"/>
      <c r="D99" s="13"/>
      <c r="E99" s="12"/>
      <c r="F99" s="14"/>
      <c r="G99" s="12"/>
      <c r="I99" s="15"/>
      <c r="L99" s="16"/>
      <c r="P99" s="16"/>
      <c r="R99" s="16"/>
      <c r="U99" s="17"/>
    </row>
    <row r="100">
      <c r="C100" s="12"/>
      <c r="D100" s="13"/>
      <c r="E100" s="12"/>
      <c r="F100" s="14"/>
      <c r="G100" s="12"/>
      <c r="I100" s="15"/>
      <c r="L100" s="16"/>
      <c r="P100" s="16"/>
      <c r="R100" s="16"/>
      <c r="U100" s="17"/>
    </row>
    <row r="101">
      <c r="C101" s="12"/>
      <c r="D101" s="13"/>
      <c r="E101" s="12"/>
      <c r="F101" s="14"/>
      <c r="G101" s="12"/>
      <c r="I101" s="15"/>
      <c r="L101" s="16"/>
      <c r="P101" s="16"/>
      <c r="R101" s="16"/>
      <c r="U101" s="17"/>
    </row>
    <row r="102">
      <c r="C102" s="12"/>
      <c r="D102" s="13"/>
      <c r="E102" s="12"/>
      <c r="F102" s="14"/>
      <c r="G102" s="12"/>
      <c r="I102" s="15"/>
      <c r="L102" s="16"/>
      <c r="P102" s="16"/>
      <c r="R102" s="16"/>
      <c r="U102" s="17"/>
    </row>
    <row r="103">
      <c r="C103" s="12"/>
      <c r="D103" s="13"/>
      <c r="E103" s="12"/>
      <c r="F103" s="14"/>
      <c r="G103" s="12"/>
      <c r="I103" s="15"/>
      <c r="L103" s="16"/>
      <c r="P103" s="16"/>
      <c r="R103" s="16"/>
      <c r="U103" s="17"/>
    </row>
    <row r="104">
      <c r="C104" s="12"/>
      <c r="D104" s="13"/>
      <c r="E104" s="12"/>
      <c r="F104" s="14"/>
      <c r="G104" s="12"/>
      <c r="I104" s="15"/>
      <c r="L104" s="16"/>
      <c r="P104" s="16"/>
      <c r="R104" s="16"/>
      <c r="U104" s="17"/>
    </row>
    <row r="105">
      <c r="C105" s="12"/>
      <c r="D105" s="13"/>
      <c r="E105" s="12"/>
      <c r="F105" s="14"/>
      <c r="G105" s="12"/>
      <c r="I105" s="15"/>
      <c r="L105" s="16"/>
      <c r="P105" s="16"/>
      <c r="R105" s="16"/>
      <c r="U105" s="17"/>
    </row>
    <row r="106">
      <c r="C106" s="12"/>
      <c r="D106" s="13"/>
      <c r="E106" s="12"/>
      <c r="F106" s="14"/>
      <c r="G106" s="12"/>
      <c r="I106" s="15"/>
      <c r="L106" s="16"/>
      <c r="P106" s="16"/>
      <c r="R106" s="16"/>
      <c r="U106" s="17"/>
    </row>
    <row r="107">
      <c r="C107" s="12"/>
      <c r="D107" s="13"/>
      <c r="E107" s="12"/>
      <c r="F107" s="14"/>
      <c r="G107" s="12"/>
      <c r="I107" s="15"/>
      <c r="L107" s="16"/>
      <c r="P107" s="16"/>
      <c r="R107" s="16"/>
      <c r="U107" s="17"/>
    </row>
    <row r="108">
      <c r="C108" s="12"/>
      <c r="D108" s="13"/>
      <c r="E108" s="12"/>
      <c r="F108" s="14"/>
      <c r="G108" s="12"/>
      <c r="I108" s="15"/>
      <c r="L108" s="16"/>
      <c r="P108" s="16"/>
      <c r="R108" s="16"/>
      <c r="U108" s="17"/>
    </row>
    <row r="109">
      <c r="C109" s="12"/>
      <c r="D109" s="13"/>
      <c r="E109" s="12"/>
      <c r="F109" s="14"/>
      <c r="G109" s="12"/>
      <c r="I109" s="15"/>
      <c r="L109" s="16"/>
      <c r="P109" s="16"/>
      <c r="R109" s="16"/>
      <c r="U109" s="17"/>
    </row>
    <row r="110">
      <c r="C110" s="12"/>
      <c r="D110" s="13"/>
      <c r="E110" s="12"/>
      <c r="F110" s="14"/>
      <c r="G110" s="12"/>
      <c r="I110" s="15"/>
      <c r="L110" s="16"/>
      <c r="P110" s="16"/>
      <c r="R110" s="16"/>
      <c r="U110" s="17"/>
    </row>
    <row r="111">
      <c r="C111" s="12"/>
      <c r="D111" s="13"/>
      <c r="E111" s="12"/>
      <c r="F111" s="14"/>
      <c r="G111" s="12"/>
      <c r="I111" s="15"/>
      <c r="L111" s="16"/>
      <c r="P111" s="16"/>
      <c r="R111" s="16"/>
      <c r="U111" s="17"/>
    </row>
    <row r="112">
      <c r="C112" s="12"/>
      <c r="D112" s="13"/>
      <c r="E112" s="12"/>
      <c r="F112" s="14"/>
      <c r="G112" s="12"/>
      <c r="I112" s="15"/>
      <c r="L112" s="16"/>
      <c r="P112" s="16"/>
      <c r="R112" s="16"/>
      <c r="U112" s="17"/>
    </row>
    <row r="113">
      <c r="C113" s="12"/>
      <c r="D113" s="13"/>
      <c r="E113" s="12"/>
      <c r="F113" s="14"/>
      <c r="G113" s="12"/>
      <c r="I113" s="15"/>
      <c r="L113" s="16"/>
      <c r="P113" s="16"/>
      <c r="R113" s="16"/>
      <c r="U113" s="17"/>
    </row>
    <row r="114">
      <c r="C114" s="12"/>
      <c r="D114" s="13"/>
      <c r="E114" s="12"/>
      <c r="F114" s="14"/>
      <c r="G114" s="12"/>
      <c r="I114" s="15"/>
      <c r="L114" s="16"/>
      <c r="P114" s="16"/>
      <c r="R114" s="16"/>
      <c r="U114" s="17"/>
    </row>
    <row r="115">
      <c r="C115" s="12"/>
      <c r="D115" s="13"/>
      <c r="E115" s="12"/>
      <c r="F115" s="14"/>
      <c r="G115" s="12"/>
      <c r="I115" s="15"/>
      <c r="L115" s="16"/>
      <c r="P115" s="16"/>
      <c r="R115" s="16"/>
      <c r="U115" s="17"/>
    </row>
    <row r="116">
      <c r="C116" s="12"/>
      <c r="D116" s="13"/>
      <c r="E116" s="12"/>
      <c r="F116" s="14"/>
      <c r="G116" s="12"/>
      <c r="I116" s="15"/>
      <c r="L116" s="16"/>
      <c r="P116" s="16"/>
      <c r="R116" s="16"/>
      <c r="U116" s="17"/>
    </row>
    <row r="117">
      <c r="C117" s="12"/>
      <c r="D117" s="13"/>
      <c r="E117" s="12"/>
      <c r="F117" s="14"/>
      <c r="G117" s="12"/>
      <c r="I117" s="15"/>
      <c r="L117" s="16"/>
      <c r="P117" s="16"/>
      <c r="R117" s="16"/>
      <c r="U117" s="17"/>
    </row>
    <row r="118">
      <c r="C118" s="12"/>
      <c r="D118" s="13"/>
      <c r="E118" s="12"/>
      <c r="F118" s="14"/>
      <c r="G118" s="12"/>
      <c r="I118" s="15"/>
      <c r="L118" s="16"/>
      <c r="P118" s="16"/>
      <c r="R118" s="16"/>
      <c r="U118" s="17"/>
    </row>
    <row r="119">
      <c r="C119" s="12"/>
      <c r="D119" s="13"/>
      <c r="E119" s="12"/>
      <c r="F119" s="14"/>
      <c r="G119" s="12"/>
      <c r="I119" s="15"/>
      <c r="L119" s="16"/>
      <c r="P119" s="16"/>
      <c r="R119" s="16"/>
      <c r="U119" s="17"/>
    </row>
    <row r="120">
      <c r="C120" s="12"/>
      <c r="D120" s="13"/>
      <c r="E120" s="12"/>
      <c r="F120" s="14"/>
      <c r="G120" s="12"/>
      <c r="I120" s="15"/>
      <c r="L120" s="16"/>
      <c r="P120" s="16"/>
      <c r="R120" s="16"/>
      <c r="U120" s="17"/>
    </row>
    <row r="121">
      <c r="C121" s="12"/>
      <c r="D121" s="13"/>
      <c r="E121" s="12"/>
      <c r="F121" s="14"/>
      <c r="G121" s="12"/>
      <c r="I121" s="15"/>
      <c r="L121" s="16"/>
      <c r="P121" s="16"/>
      <c r="R121" s="16"/>
      <c r="U121" s="17"/>
    </row>
    <row r="122">
      <c r="C122" s="12"/>
      <c r="D122" s="13"/>
      <c r="E122" s="12"/>
      <c r="F122" s="14"/>
      <c r="G122" s="12"/>
      <c r="I122" s="15"/>
      <c r="L122" s="16"/>
      <c r="P122" s="16"/>
      <c r="R122" s="16"/>
      <c r="U122" s="17"/>
    </row>
    <row r="123">
      <c r="C123" s="12"/>
      <c r="D123" s="13"/>
      <c r="E123" s="12"/>
      <c r="F123" s="14"/>
      <c r="G123" s="12"/>
      <c r="I123" s="15"/>
      <c r="L123" s="16"/>
      <c r="P123" s="16"/>
      <c r="R123" s="16"/>
      <c r="U123" s="17"/>
    </row>
    <row r="124">
      <c r="C124" s="12"/>
      <c r="D124" s="13"/>
      <c r="E124" s="12"/>
      <c r="F124" s="14"/>
      <c r="G124" s="12"/>
      <c r="I124" s="15"/>
      <c r="L124" s="16"/>
      <c r="P124" s="16"/>
      <c r="R124" s="16"/>
      <c r="U124" s="17"/>
    </row>
    <row r="125">
      <c r="C125" s="12"/>
      <c r="D125" s="13"/>
      <c r="E125" s="12"/>
      <c r="F125" s="14"/>
      <c r="G125" s="12"/>
      <c r="I125" s="15"/>
      <c r="L125" s="16"/>
      <c r="P125" s="16"/>
      <c r="R125" s="16"/>
      <c r="U125" s="17"/>
    </row>
    <row r="126">
      <c r="C126" s="12"/>
      <c r="D126" s="13"/>
      <c r="E126" s="12"/>
      <c r="F126" s="14"/>
      <c r="G126" s="12"/>
      <c r="I126" s="15"/>
      <c r="L126" s="16"/>
      <c r="P126" s="16"/>
      <c r="R126" s="16"/>
      <c r="U126" s="17"/>
    </row>
    <row r="127">
      <c r="C127" s="12"/>
      <c r="D127" s="13"/>
      <c r="E127" s="12"/>
      <c r="F127" s="14"/>
      <c r="G127" s="12"/>
      <c r="I127" s="15"/>
      <c r="L127" s="16"/>
      <c r="P127" s="16"/>
      <c r="R127" s="16"/>
      <c r="U127" s="17"/>
    </row>
    <row r="128">
      <c r="C128" s="12"/>
      <c r="D128" s="13"/>
      <c r="E128" s="12"/>
      <c r="F128" s="14"/>
      <c r="G128" s="12"/>
      <c r="I128" s="15"/>
      <c r="L128" s="16"/>
      <c r="P128" s="16"/>
      <c r="R128" s="16"/>
      <c r="U128" s="17"/>
    </row>
    <row r="129">
      <c r="C129" s="12"/>
      <c r="D129" s="13"/>
      <c r="E129" s="12"/>
      <c r="F129" s="14"/>
      <c r="G129" s="12"/>
      <c r="I129" s="15"/>
      <c r="L129" s="16"/>
      <c r="P129" s="16"/>
      <c r="R129" s="16"/>
      <c r="U129" s="17"/>
    </row>
    <row r="130">
      <c r="C130" s="12"/>
      <c r="D130" s="13"/>
      <c r="E130" s="12"/>
      <c r="F130" s="14"/>
      <c r="G130" s="12"/>
      <c r="I130" s="15"/>
      <c r="L130" s="16"/>
      <c r="P130" s="16"/>
      <c r="R130" s="16"/>
      <c r="U130" s="17"/>
    </row>
    <row r="131">
      <c r="C131" s="12"/>
      <c r="D131" s="13"/>
      <c r="E131" s="12"/>
      <c r="F131" s="14"/>
      <c r="G131" s="12"/>
      <c r="I131" s="15"/>
      <c r="L131" s="16"/>
      <c r="P131" s="16"/>
      <c r="R131" s="16"/>
      <c r="U131" s="17"/>
    </row>
    <row r="132">
      <c r="C132" s="12"/>
      <c r="D132" s="13"/>
      <c r="E132" s="12"/>
      <c r="F132" s="14"/>
      <c r="G132" s="12"/>
      <c r="I132" s="15"/>
      <c r="L132" s="16"/>
      <c r="P132" s="16"/>
      <c r="R132" s="16"/>
      <c r="U132" s="17"/>
    </row>
    <row r="133">
      <c r="C133" s="12"/>
      <c r="D133" s="13"/>
      <c r="E133" s="12"/>
      <c r="F133" s="14"/>
      <c r="G133" s="12"/>
      <c r="I133" s="15"/>
      <c r="L133" s="16"/>
      <c r="P133" s="16"/>
      <c r="R133" s="16"/>
      <c r="U133" s="17"/>
    </row>
    <row r="134">
      <c r="C134" s="12"/>
      <c r="D134" s="13"/>
      <c r="E134" s="12"/>
      <c r="F134" s="14"/>
      <c r="G134" s="12"/>
      <c r="I134" s="15"/>
      <c r="L134" s="16"/>
      <c r="P134" s="16"/>
      <c r="R134" s="16"/>
      <c r="U134" s="17"/>
    </row>
    <row r="135">
      <c r="C135" s="12"/>
      <c r="D135" s="13"/>
      <c r="E135" s="12"/>
      <c r="F135" s="14"/>
      <c r="G135" s="12"/>
      <c r="I135" s="15"/>
      <c r="L135" s="16"/>
      <c r="P135" s="16"/>
      <c r="R135" s="16"/>
      <c r="U135" s="17"/>
    </row>
    <row r="136">
      <c r="C136" s="12"/>
      <c r="D136" s="13"/>
      <c r="E136" s="12"/>
      <c r="F136" s="14"/>
      <c r="G136" s="12"/>
      <c r="I136" s="15"/>
      <c r="L136" s="16"/>
      <c r="P136" s="16"/>
      <c r="R136" s="16"/>
      <c r="U136" s="17"/>
    </row>
    <row r="137">
      <c r="C137" s="12"/>
      <c r="D137" s="13"/>
      <c r="E137" s="12"/>
      <c r="F137" s="14"/>
      <c r="G137" s="12"/>
      <c r="I137" s="15"/>
      <c r="L137" s="16"/>
      <c r="P137" s="16"/>
      <c r="R137" s="16"/>
      <c r="U137" s="17"/>
    </row>
    <row r="138">
      <c r="C138" s="12"/>
      <c r="D138" s="13"/>
      <c r="E138" s="12"/>
      <c r="F138" s="14"/>
      <c r="G138" s="12"/>
      <c r="I138" s="15"/>
      <c r="L138" s="16"/>
      <c r="P138" s="16"/>
      <c r="R138" s="16"/>
      <c r="U138" s="17"/>
    </row>
    <row r="139">
      <c r="C139" s="12"/>
      <c r="D139" s="13"/>
      <c r="E139" s="12"/>
      <c r="F139" s="14"/>
      <c r="G139" s="12"/>
      <c r="I139" s="15"/>
      <c r="L139" s="16"/>
      <c r="P139" s="16"/>
      <c r="R139" s="16"/>
      <c r="U139" s="17"/>
    </row>
    <row r="140">
      <c r="C140" s="12"/>
      <c r="D140" s="13"/>
      <c r="E140" s="12"/>
      <c r="F140" s="14"/>
      <c r="G140" s="12"/>
      <c r="I140" s="15"/>
      <c r="L140" s="16"/>
      <c r="P140" s="16"/>
      <c r="R140" s="16"/>
      <c r="U140" s="17"/>
    </row>
    <row r="141">
      <c r="C141" s="12"/>
      <c r="D141" s="13"/>
      <c r="E141" s="12"/>
      <c r="F141" s="14"/>
      <c r="G141" s="12"/>
      <c r="I141" s="15"/>
      <c r="L141" s="16"/>
      <c r="P141" s="16"/>
      <c r="R141" s="16"/>
      <c r="U141" s="17"/>
    </row>
    <row r="142">
      <c r="C142" s="12"/>
      <c r="D142" s="13"/>
      <c r="E142" s="12"/>
      <c r="F142" s="14"/>
      <c r="G142" s="12"/>
      <c r="I142" s="15"/>
      <c r="L142" s="16"/>
      <c r="P142" s="16"/>
      <c r="R142" s="16"/>
      <c r="U142" s="17"/>
    </row>
    <row r="143">
      <c r="C143" s="12"/>
      <c r="D143" s="13"/>
      <c r="E143" s="12"/>
      <c r="F143" s="14"/>
      <c r="G143" s="12"/>
      <c r="I143" s="15"/>
      <c r="L143" s="16"/>
      <c r="P143" s="16"/>
      <c r="R143" s="16"/>
      <c r="U143" s="17"/>
    </row>
    <row r="144">
      <c r="C144" s="12"/>
      <c r="D144" s="13"/>
      <c r="E144" s="12"/>
      <c r="F144" s="14"/>
      <c r="G144" s="12"/>
      <c r="I144" s="15"/>
      <c r="L144" s="16"/>
      <c r="P144" s="16"/>
      <c r="R144" s="16"/>
      <c r="U144" s="17"/>
    </row>
    <row r="145">
      <c r="C145" s="12"/>
      <c r="D145" s="13"/>
      <c r="E145" s="12"/>
      <c r="F145" s="14"/>
      <c r="G145" s="12"/>
      <c r="I145" s="15"/>
      <c r="L145" s="16"/>
      <c r="P145" s="16"/>
      <c r="R145" s="16"/>
      <c r="U145" s="17"/>
    </row>
    <row r="146">
      <c r="C146" s="12"/>
      <c r="D146" s="13"/>
      <c r="E146" s="12"/>
      <c r="F146" s="14"/>
      <c r="G146" s="12"/>
      <c r="I146" s="15"/>
      <c r="L146" s="16"/>
      <c r="P146" s="16"/>
      <c r="R146" s="16"/>
      <c r="U146" s="17"/>
    </row>
    <row r="147">
      <c r="C147" s="12"/>
      <c r="D147" s="13"/>
      <c r="E147" s="12"/>
      <c r="F147" s="14"/>
      <c r="G147" s="12"/>
      <c r="I147" s="15"/>
      <c r="L147" s="16"/>
      <c r="P147" s="16"/>
      <c r="R147" s="16"/>
      <c r="U147" s="17"/>
    </row>
    <row r="148">
      <c r="C148" s="12"/>
      <c r="D148" s="13"/>
      <c r="E148" s="12"/>
      <c r="F148" s="14"/>
      <c r="G148" s="12"/>
      <c r="I148" s="15"/>
      <c r="L148" s="16"/>
      <c r="P148" s="16"/>
      <c r="R148" s="16"/>
      <c r="U148" s="17"/>
    </row>
    <row r="149">
      <c r="C149" s="12"/>
      <c r="D149" s="13"/>
      <c r="E149" s="12"/>
      <c r="F149" s="14"/>
      <c r="G149" s="12"/>
      <c r="I149" s="15"/>
      <c r="L149" s="16"/>
      <c r="P149" s="16"/>
      <c r="R149" s="16"/>
      <c r="U149" s="17"/>
    </row>
    <row r="150">
      <c r="C150" s="12"/>
      <c r="D150" s="13"/>
      <c r="E150" s="12"/>
      <c r="F150" s="14"/>
      <c r="G150" s="12"/>
      <c r="I150" s="15"/>
      <c r="L150" s="16"/>
      <c r="P150" s="16"/>
      <c r="R150" s="16"/>
      <c r="U150" s="17"/>
    </row>
    <row r="151">
      <c r="C151" s="12"/>
      <c r="D151" s="13"/>
      <c r="E151" s="12"/>
      <c r="F151" s="14"/>
      <c r="G151" s="12"/>
      <c r="I151" s="15"/>
      <c r="L151" s="16"/>
      <c r="P151" s="16"/>
      <c r="R151" s="16"/>
      <c r="U151" s="17"/>
    </row>
    <row r="152">
      <c r="C152" s="12"/>
      <c r="D152" s="13"/>
      <c r="E152" s="12"/>
      <c r="F152" s="14"/>
      <c r="G152" s="12"/>
      <c r="I152" s="15"/>
      <c r="L152" s="16"/>
      <c r="P152" s="16"/>
      <c r="R152" s="16"/>
      <c r="U152" s="17"/>
    </row>
    <row r="153">
      <c r="C153" s="12"/>
      <c r="D153" s="13"/>
      <c r="E153" s="12"/>
      <c r="F153" s="14"/>
      <c r="G153" s="12"/>
      <c r="I153" s="15"/>
      <c r="L153" s="16"/>
      <c r="P153" s="16"/>
      <c r="R153" s="16"/>
      <c r="U153" s="17"/>
    </row>
    <row r="154">
      <c r="C154" s="12"/>
      <c r="D154" s="13"/>
      <c r="E154" s="12"/>
      <c r="F154" s="14"/>
      <c r="G154" s="12"/>
      <c r="I154" s="15"/>
      <c r="L154" s="16"/>
      <c r="P154" s="16"/>
      <c r="R154" s="16"/>
      <c r="U154" s="17"/>
    </row>
    <row r="155">
      <c r="C155" s="12"/>
      <c r="D155" s="13"/>
      <c r="E155" s="12"/>
      <c r="F155" s="14"/>
      <c r="G155" s="12"/>
      <c r="I155" s="15"/>
      <c r="L155" s="16"/>
      <c r="P155" s="16"/>
      <c r="R155" s="16"/>
      <c r="U155" s="17"/>
    </row>
    <row r="156">
      <c r="C156" s="12"/>
      <c r="D156" s="13"/>
      <c r="E156" s="12"/>
      <c r="F156" s="14"/>
      <c r="G156" s="12"/>
      <c r="I156" s="15"/>
      <c r="L156" s="16"/>
      <c r="P156" s="16"/>
      <c r="R156" s="16"/>
      <c r="U156" s="17"/>
    </row>
    <row r="157">
      <c r="C157" s="12"/>
      <c r="D157" s="13"/>
      <c r="E157" s="12"/>
      <c r="F157" s="14"/>
      <c r="G157" s="12"/>
      <c r="I157" s="15"/>
      <c r="L157" s="16"/>
      <c r="P157" s="16"/>
      <c r="R157" s="16"/>
      <c r="U157" s="17"/>
    </row>
    <row r="158">
      <c r="C158" s="12"/>
      <c r="D158" s="13"/>
      <c r="E158" s="12"/>
      <c r="F158" s="14"/>
      <c r="G158" s="12"/>
      <c r="I158" s="15"/>
      <c r="L158" s="16"/>
      <c r="P158" s="16"/>
      <c r="R158" s="16"/>
      <c r="U158" s="17"/>
    </row>
    <row r="159">
      <c r="C159" s="12"/>
      <c r="D159" s="13"/>
      <c r="E159" s="12"/>
      <c r="F159" s="14"/>
      <c r="G159" s="12"/>
      <c r="I159" s="15"/>
      <c r="L159" s="16"/>
      <c r="P159" s="16"/>
      <c r="R159" s="16"/>
      <c r="U159" s="17"/>
    </row>
    <row r="160">
      <c r="C160" s="12"/>
      <c r="D160" s="13"/>
      <c r="E160" s="12"/>
      <c r="F160" s="14"/>
      <c r="G160" s="12"/>
      <c r="I160" s="15"/>
      <c r="L160" s="16"/>
      <c r="P160" s="16"/>
      <c r="R160" s="16"/>
      <c r="U160" s="17"/>
    </row>
    <row r="161">
      <c r="C161" s="12"/>
      <c r="D161" s="13"/>
      <c r="E161" s="12"/>
      <c r="F161" s="14"/>
      <c r="G161" s="12"/>
      <c r="I161" s="15"/>
      <c r="L161" s="16"/>
      <c r="P161" s="16"/>
      <c r="R161" s="16"/>
      <c r="U161" s="17"/>
    </row>
    <row r="162">
      <c r="C162" s="12"/>
      <c r="D162" s="13"/>
      <c r="E162" s="12"/>
      <c r="F162" s="14"/>
      <c r="G162" s="12"/>
      <c r="I162" s="15"/>
      <c r="L162" s="16"/>
      <c r="P162" s="16"/>
      <c r="R162" s="16"/>
      <c r="U162" s="17"/>
    </row>
    <row r="163">
      <c r="C163" s="12"/>
      <c r="D163" s="13"/>
      <c r="E163" s="12"/>
      <c r="F163" s="14"/>
      <c r="G163" s="12"/>
      <c r="I163" s="15"/>
      <c r="L163" s="16"/>
      <c r="P163" s="16"/>
      <c r="R163" s="16"/>
      <c r="U163" s="17"/>
    </row>
    <row r="164">
      <c r="C164" s="12"/>
      <c r="D164" s="13"/>
      <c r="E164" s="12"/>
      <c r="F164" s="14"/>
      <c r="G164" s="12"/>
      <c r="I164" s="15"/>
      <c r="L164" s="16"/>
      <c r="P164" s="16"/>
      <c r="R164" s="16"/>
      <c r="U164" s="17"/>
    </row>
    <row r="165">
      <c r="C165" s="12"/>
      <c r="D165" s="13"/>
      <c r="E165" s="12"/>
      <c r="F165" s="14"/>
      <c r="G165" s="12"/>
      <c r="I165" s="15"/>
      <c r="L165" s="16"/>
      <c r="P165" s="16"/>
      <c r="R165" s="16"/>
      <c r="U165" s="17"/>
    </row>
    <row r="166">
      <c r="C166" s="12"/>
      <c r="D166" s="13"/>
      <c r="E166" s="12"/>
      <c r="F166" s="14"/>
      <c r="G166" s="12"/>
      <c r="I166" s="15"/>
      <c r="L166" s="16"/>
      <c r="P166" s="16"/>
      <c r="R166" s="16"/>
      <c r="U166" s="17"/>
    </row>
    <row r="167">
      <c r="C167" s="12"/>
      <c r="D167" s="13"/>
      <c r="E167" s="12"/>
      <c r="F167" s="14"/>
      <c r="G167" s="12"/>
      <c r="I167" s="15"/>
      <c r="L167" s="16"/>
      <c r="P167" s="16"/>
      <c r="R167" s="16"/>
      <c r="U167" s="17"/>
    </row>
    <row r="168">
      <c r="C168" s="12"/>
      <c r="D168" s="13"/>
      <c r="E168" s="12"/>
      <c r="F168" s="14"/>
      <c r="G168" s="12"/>
      <c r="I168" s="15"/>
      <c r="L168" s="16"/>
      <c r="P168" s="16"/>
      <c r="R168" s="16"/>
      <c r="U168" s="17"/>
    </row>
    <row r="169">
      <c r="C169" s="12"/>
      <c r="D169" s="13"/>
      <c r="E169" s="12"/>
      <c r="F169" s="14"/>
      <c r="G169" s="12"/>
      <c r="I169" s="15"/>
      <c r="L169" s="16"/>
      <c r="P169" s="16"/>
      <c r="R169" s="16"/>
      <c r="U169" s="17"/>
    </row>
    <row r="170">
      <c r="C170" s="12"/>
      <c r="D170" s="13"/>
      <c r="E170" s="12"/>
      <c r="F170" s="14"/>
      <c r="G170" s="12"/>
      <c r="I170" s="15"/>
      <c r="L170" s="16"/>
      <c r="P170" s="16"/>
      <c r="R170" s="16"/>
      <c r="U170" s="17"/>
    </row>
    <row r="171">
      <c r="C171" s="12"/>
      <c r="D171" s="13"/>
      <c r="E171" s="12"/>
      <c r="F171" s="14"/>
      <c r="G171" s="12"/>
      <c r="I171" s="15"/>
      <c r="L171" s="16"/>
      <c r="P171" s="16"/>
      <c r="R171" s="16"/>
      <c r="U171" s="17"/>
    </row>
    <row r="172">
      <c r="C172" s="12"/>
      <c r="D172" s="13"/>
      <c r="E172" s="12"/>
      <c r="F172" s="14"/>
      <c r="G172" s="12"/>
      <c r="I172" s="15"/>
      <c r="L172" s="16"/>
      <c r="P172" s="16"/>
      <c r="R172" s="16"/>
      <c r="U172" s="17"/>
    </row>
    <row r="173">
      <c r="C173" s="12"/>
      <c r="D173" s="13"/>
      <c r="E173" s="12"/>
      <c r="F173" s="14"/>
      <c r="G173" s="12"/>
      <c r="I173" s="15"/>
      <c r="L173" s="16"/>
      <c r="P173" s="16"/>
      <c r="R173" s="16"/>
      <c r="U173" s="17"/>
    </row>
    <row r="174">
      <c r="C174" s="12"/>
      <c r="D174" s="13"/>
      <c r="E174" s="12"/>
      <c r="F174" s="14"/>
      <c r="G174" s="12"/>
      <c r="I174" s="15"/>
      <c r="L174" s="16"/>
      <c r="P174" s="16"/>
      <c r="R174" s="16"/>
      <c r="U174" s="17"/>
    </row>
    <row r="175">
      <c r="C175" s="12"/>
      <c r="D175" s="13"/>
      <c r="E175" s="12"/>
      <c r="F175" s="14"/>
      <c r="G175" s="12"/>
      <c r="I175" s="15"/>
      <c r="L175" s="16"/>
      <c r="P175" s="16"/>
      <c r="R175" s="16"/>
      <c r="U175" s="17"/>
    </row>
    <row r="176">
      <c r="C176" s="12"/>
      <c r="D176" s="13"/>
      <c r="E176" s="12"/>
      <c r="F176" s="14"/>
      <c r="G176" s="12"/>
      <c r="I176" s="15"/>
      <c r="L176" s="16"/>
      <c r="P176" s="16"/>
      <c r="R176" s="16"/>
      <c r="U176" s="17"/>
    </row>
    <row r="177">
      <c r="C177" s="12"/>
      <c r="D177" s="13"/>
      <c r="E177" s="12"/>
      <c r="F177" s="14"/>
      <c r="G177" s="12"/>
      <c r="I177" s="15"/>
      <c r="L177" s="16"/>
      <c r="P177" s="16"/>
      <c r="R177" s="16"/>
      <c r="U177" s="17"/>
    </row>
    <row r="178">
      <c r="C178" s="12"/>
      <c r="D178" s="13"/>
      <c r="E178" s="12"/>
      <c r="F178" s="14"/>
      <c r="G178" s="12"/>
      <c r="I178" s="15"/>
      <c r="L178" s="16"/>
      <c r="P178" s="16"/>
      <c r="R178" s="16"/>
      <c r="U178" s="17"/>
    </row>
    <row r="179">
      <c r="C179" s="12"/>
      <c r="D179" s="13"/>
      <c r="E179" s="12"/>
      <c r="F179" s="14"/>
      <c r="G179" s="12"/>
      <c r="I179" s="15"/>
      <c r="L179" s="16"/>
      <c r="P179" s="16"/>
      <c r="R179" s="16"/>
      <c r="U179" s="17"/>
    </row>
    <row r="180">
      <c r="C180" s="12"/>
      <c r="D180" s="13"/>
      <c r="E180" s="12"/>
      <c r="F180" s="14"/>
      <c r="G180" s="12"/>
      <c r="I180" s="15"/>
      <c r="L180" s="16"/>
      <c r="P180" s="16"/>
      <c r="R180" s="16"/>
      <c r="U180" s="17"/>
    </row>
    <row r="181">
      <c r="C181" s="12"/>
      <c r="D181" s="13"/>
      <c r="E181" s="12"/>
      <c r="F181" s="14"/>
      <c r="G181" s="12"/>
      <c r="I181" s="15"/>
      <c r="L181" s="16"/>
      <c r="P181" s="16"/>
      <c r="R181" s="16"/>
      <c r="U181" s="17"/>
    </row>
    <row r="182">
      <c r="C182" s="12"/>
      <c r="D182" s="13"/>
      <c r="E182" s="12"/>
      <c r="F182" s="14"/>
      <c r="G182" s="12"/>
      <c r="I182" s="15"/>
      <c r="L182" s="16"/>
      <c r="P182" s="16"/>
      <c r="R182" s="16"/>
      <c r="U182" s="17"/>
    </row>
    <row r="183">
      <c r="C183" s="12"/>
      <c r="D183" s="13"/>
      <c r="E183" s="12"/>
      <c r="F183" s="14"/>
      <c r="G183" s="12"/>
      <c r="I183" s="15"/>
      <c r="L183" s="16"/>
      <c r="P183" s="16"/>
      <c r="R183" s="16"/>
      <c r="U183" s="17"/>
    </row>
    <row r="184">
      <c r="C184" s="12"/>
      <c r="D184" s="13"/>
      <c r="E184" s="12"/>
      <c r="F184" s="14"/>
      <c r="G184" s="12"/>
      <c r="I184" s="15"/>
      <c r="L184" s="16"/>
      <c r="P184" s="16"/>
      <c r="R184" s="16"/>
      <c r="U184" s="17"/>
    </row>
    <row r="185">
      <c r="C185" s="12"/>
      <c r="D185" s="13"/>
      <c r="E185" s="12"/>
      <c r="F185" s="14"/>
      <c r="G185" s="12"/>
      <c r="I185" s="15"/>
      <c r="L185" s="16"/>
      <c r="P185" s="16"/>
      <c r="R185" s="16"/>
      <c r="U185" s="17"/>
    </row>
    <row r="186">
      <c r="C186" s="12"/>
      <c r="D186" s="13"/>
      <c r="E186" s="12"/>
      <c r="F186" s="14"/>
      <c r="G186" s="12"/>
      <c r="I186" s="15"/>
      <c r="L186" s="16"/>
      <c r="P186" s="16"/>
      <c r="R186" s="16"/>
      <c r="U186" s="17"/>
    </row>
    <row r="187">
      <c r="C187" s="12"/>
      <c r="D187" s="13"/>
      <c r="E187" s="12"/>
      <c r="F187" s="14"/>
      <c r="G187" s="12"/>
      <c r="I187" s="15"/>
      <c r="L187" s="16"/>
      <c r="P187" s="16"/>
      <c r="R187" s="16"/>
      <c r="U187" s="17"/>
    </row>
    <row r="188">
      <c r="C188" s="12"/>
      <c r="D188" s="13"/>
      <c r="E188" s="12"/>
      <c r="F188" s="14"/>
      <c r="G188" s="12"/>
      <c r="I188" s="15"/>
      <c r="L188" s="16"/>
      <c r="P188" s="16"/>
      <c r="R188" s="16"/>
      <c r="U188" s="17"/>
    </row>
    <row r="189">
      <c r="C189" s="12"/>
      <c r="D189" s="13"/>
      <c r="E189" s="12"/>
      <c r="F189" s="14"/>
      <c r="G189" s="12"/>
      <c r="I189" s="15"/>
      <c r="L189" s="16"/>
      <c r="P189" s="16"/>
      <c r="R189" s="16"/>
      <c r="U189" s="17"/>
    </row>
    <row r="190">
      <c r="C190" s="12"/>
      <c r="D190" s="13"/>
      <c r="E190" s="12"/>
      <c r="F190" s="14"/>
      <c r="G190" s="12"/>
      <c r="I190" s="15"/>
      <c r="L190" s="16"/>
      <c r="P190" s="16"/>
      <c r="R190" s="16"/>
      <c r="U190" s="17"/>
    </row>
    <row r="191">
      <c r="C191" s="12"/>
      <c r="D191" s="13"/>
      <c r="E191" s="12"/>
      <c r="F191" s="14"/>
      <c r="G191" s="12"/>
      <c r="I191" s="15"/>
      <c r="L191" s="16"/>
      <c r="P191" s="16"/>
      <c r="R191" s="16"/>
      <c r="U191" s="17"/>
    </row>
    <row r="192">
      <c r="C192" s="12"/>
      <c r="D192" s="13"/>
      <c r="E192" s="12"/>
      <c r="F192" s="14"/>
      <c r="G192" s="12"/>
      <c r="I192" s="15"/>
      <c r="L192" s="16"/>
      <c r="P192" s="16"/>
      <c r="R192" s="16"/>
      <c r="U192" s="17"/>
    </row>
    <row r="193">
      <c r="C193" s="12"/>
      <c r="D193" s="13"/>
      <c r="E193" s="12"/>
      <c r="F193" s="14"/>
      <c r="G193" s="12"/>
      <c r="I193" s="15"/>
      <c r="L193" s="16"/>
      <c r="P193" s="16"/>
      <c r="R193" s="16"/>
      <c r="U193" s="17"/>
    </row>
    <row r="194">
      <c r="C194" s="12"/>
      <c r="D194" s="13"/>
      <c r="E194" s="12"/>
      <c r="F194" s="14"/>
      <c r="G194" s="12"/>
      <c r="I194" s="15"/>
      <c r="L194" s="16"/>
      <c r="P194" s="16"/>
      <c r="R194" s="16"/>
      <c r="U194" s="17"/>
    </row>
    <row r="195">
      <c r="C195" s="12"/>
      <c r="D195" s="13"/>
      <c r="E195" s="12"/>
      <c r="F195" s="14"/>
      <c r="G195" s="12"/>
      <c r="I195" s="15"/>
      <c r="L195" s="16"/>
      <c r="P195" s="16"/>
      <c r="R195" s="16"/>
      <c r="U195" s="17"/>
    </row>
    <row r="196">
      <c r="C196" s="12"/>
      <c r="D196" s="13"/>
      <c r="E196" s="12"/>
      <c r="F196" s="14"/>
      <c r="G196" s="12"/>
      <c r="I196" s="15"/>
      <c r="L196" s="16"/>
      <c r="P196" s="16"/>
      <c r="R196" s="16"/>
      <c r="U196" s="17"/>
    </row>
    <row r="197">
      <c r="C197" s="12"/>
      <c r="D197" s="13"/>
      <c r="E197" s="12"/>
      <c r="F197" s="14"/>
      <c r="G197" s="12"/>
      <c r="I197" s="15"/>
      <c r="L197" s="16"/>
      <c r="P197" s="16"/>
      <c r="R197" s="16"/>
      <c r="U197" s="17"/>
    </row>
    <row r="198">
      <c r="C198" s="12"/>
      <c r="D198" s="13"/>
      <c r="E198" s="12"/>
      <c r="F198" s="14"/>
      <c r="G198" s="12"/>
      <c r="I198" s="15"/>
      <c r="L198" s="16"/>
      <c r="P198" s="16"/>
      <c r="R198" s="16"/>
      <c r="U198" s="17"/>
    </row>
    <row r="199">
      <c r="C199" s="12"/>
      <c r="D199" s="13"/>
      <c r="E199" s="12"/>
      <c r="F199" s="14"/>
      <c r="G199" s="12"/>
      <c r="I199" s="15"/>
      <c r="L199" s="16"/>
      <c r="P199" s="16"/>
      <c r="R199" s="16"/>
      <c r="U199" s="17"/>
    </row>
    <row r="200">
      <c r="C200" s="12"/>
      <c r="D200" s="13"/>
      <c r="E200" s="12"/>
      <c r="F200" s="14"/>
      <c r="G200" s="12"/>
      <c r="I200" s="15"/>
      <c r="L200" s="16"/>
      <c r="P200" s="16"/>
      <c r="R200" s="16"/>
      <c r="U200" s="17"/>
    </row>
    <row r="201">
      <c r="C201" s="12"/>
      <c r="D201" s="13"/>
      <c r="E201" s="12"/>
      <c r="F201" s="14"/>
      <c r="G201" s="12"/>
      <c r="I201" s="15"/>
      <c r="L201" s="16"/>
      <c r="P201" s="16"/>
      <c r="R201" s="16"/>
      <c r="U201" s="17"/>
    </row>
    <row r="202">
      <c r="C202" s="12"/>
      <c r="D202" s="13"/>
      <c r="E202" s="12"/>
      <c r="F202" s="14"/>
      <c r="G202" s="12"/>
      <c r="I202" s="15"/>
      <c r="L202" s="16"/>
      <c r="P202" s="16"/>
      <c r="R202" s="16"/>
      <c r="U202" s="17"/>
    </row>
    <row r="203">
      <c r="C203" s="12"/>
      <c r="D203" s="13"/>
      <c r="E203" s="12"/>
      <c r="F203" s="14"/>
      <c r="G203" s="12"/>
      <c r="I203" s="15"/>
      <c r="L203" s="16"/>
      <c r="P203" s="16"/>
      <c r="R203" s="16"/>
      <c r="U203" s="17"/>
    </row>
    <row r="204">
      <c r="C204" s="12"/>
      <c r="D204" s="13"/>
      <c r="E204" s="12"/>
      <c r="F204" s="14"/>
      <c r="G204" s="12"/>
      <c r="I204" s="15"/>
      <c r="L204" s="16"/>
      <c r="P204" s="16"/>
      <c r="R204" s="16"/>
      <c r="U204" s="17"/>
    </row>
    <row r="205">
      <c r="C205" s="12"/>
      <c r="D205" s="13"/>
      <c r="E205" s="12"/>
      <c r="F205" s="14"/>
      <c r="G205" s="12"/>
      <c r="I205" s="15"/>
      <c r="L205" s="16"/>
      <c r="P205" s="16"/>
      <c r="R205" s="16"/>
      <c r="U205" s="17"/>
    </row>
    <row r="206">
      <c r="C206" s="12"/>
      <c r="D206" s="13"/>
      <c r="E206" s="12"/>
      <c r="F206" s="14"/>
      <c r="G206" s="12"/>
      <c r="I206" s="15"/>
      <c r="L206" s="16"/>
      <c r="P206" s="16"/>
      <c r="R206" s="16"/>
      <c r="U206" s="17"/>
    </row>
    <row r="207">
      <c r="C207" s="12"/>
      <c r="D207" s="13"/>
      <c r="E207" s="12"/>
      <c r="F207" s="14"/>
      <c r="G207" s="12"/>
      <c r="I207" s="15"/>
      <c r="L207" s="16"/>
      <c r="P207" s="16"/>
      <c r="R207" s="16"/>
      <c r="U207" s="17"/>
    </row>
    <row r="208">
      <c r="C208" s="12"/>
      <c r="D208" s="13"/>
      <c r="E208" s="12"/>
      <c r="F208" s="14"/>
      <c r="G208" s="12"/>
      <c r="I208" s="15"/>
      <c r="L208" s="16"/>
      <c r="P208" s="16"/>
      <c r="R208" s="16"/>
      <c r="U208" s="17"/>
    </row>
    <row r="209">
      <c r="C209" s="12"/>
      <c r="D209" s="13"/>
      <c r="E209" s="12"/>
      <c r="F209" s="14"/>
      <c r="G209" s="12"/>
      <c r="I209" s="15"/>
      <c r="L209" s="16"/>
      <c r="P209" s="16"/>
      <c r="R209" s="16"/>
      <c r="U209" s="17"/>
    </row>
    <row r="210">
      <c r="C210" s="12"/>
      <c r="D210" s="13"/>
      <c r="E210" s="12"/>
      <c r="F210" s="14"/>
      <c r="G210" s="12"/>
      <c r="I210" s="15"/>
      <c r="L210" s="16"/>
      <c r="P210" s="16"/>
      <c r="R210" s="16"/>
      <c r="U210" s="17"/>
    </row>
    <row r="211">
      <c r="C211" s="12"/>
      <c r="D211" s="13"/>
      <c r="E211" s="12"/>
      <c r="F211" s="14"/>
      <c r="G211" s="12"/>
      <c r="I211" s="15"/>
      <c r="L211" s="16"/>
      <c r="P211" s="16"/>
      <c r="R211" s="16"/>
      <c r="U211" s="17"/>
    </row>
    <row r="212">
      <c r="C212" s="12"/>
      <c r="D212" s="13"/>
      <c r="E212" s="12"/>
      <c r="F212" s="14"/>
      <c r="G212" s="12"/>
      <c r="I212" s="15"/>
      <c r="L212" s="16"/>
      <c r="P212" s="16"/>
      <c r="R212" s="16"/>
      <c r="U212" s="17"/>
    </row>
    <row r="213">
      <c r="C213" s="12"/>
      <c r="D213" s="13"/>
      <c r="E213" s="12"/>
      <c r="F213" s="14"/>
      <c r="G213" s="12"/>
      <c r="I213" s="15"/>
      <c r="L213" s="16"/>
      <c r="P213" s="16"/>
      <c r="R213" s="16"/>
      <c r="U213" s="17"/>
    </row>
    <row r="214">
      <c r="C214" s="12"/>
      <c r="D214" s="13"/>
      <c r="E214" s="12"/>
      <c r="F214" s="14"/>
      <c r="G214" s="12"/>
      <c r="I214" s="15"/>
      <c r="L214" s="16"/>
      <c r="P214" s="16"/>
      <c r="R214" s="16"/>
      <c r="U214" s="17"/>
    </row>
    <row r="215">
      <c r="C215" s="12"/>
      <c r="D215" s="13"/>
      <c r="E215" s="12"/>
      <c r="F215" s="14"/>
      <c r="G215" s="12"/>
      <c r="I215" s="15"/>
      <c r="L215" s="16"/>
      <c r="P215" s="16"/>
      <c r="R215" s="16"/>
      <c r="U215" s="17"/>
    </row>
    <row r="216">
      <c r="C216" s="12"/>
      <c r="D216" s="13"/>
      <c r="E216" s="12"/>
      <c r="F216" s="14"/>
      <c r="G216" s="12"/>
      <c r="I216" s="15"/>
      <c r="L216" s="16"/>
      <c r="P216" s="16"/>
      <c r="R216" s="16"/>
      <c r="U216" s="17"/>
    </row>
    <row r="217">
      <c r="C217" s="12"/>
      <c r="D217" s="13"/>
      <c r="E217" s="12"/>
      <c r="F217" s="14"/>
      <c r="G217" s="12"/>
      <c r="I217" s="15"/>
      <c r="L217" s="16"/>
      <c r="P217" s="16"/>
      <c r="R217" s="16"/>
      <c r="U217" s="17"/>
    </row>
    <row r="218">
      <c r="C218" s="12"/>
      <c r="D218" s="13"/>
      <c r="E218" s="12"/>
      <c r="F218" s="14"/>
      <c r="G218" s="12"/>
      <c r="I218" s="15"/>
      <c r="L218" s="16"/>
      <c r="P218" s="16"/>
      <c r="R218" s="16"/>
      <c r="U218" s="17"/>
    </row>
    <row r="219">
      <c r="C219" s="12"/>
      <c r="D219" s="13"/>
      <c r="E219" s="12"/>
      <c r="F219" s="14"/>
      <c r="G219" s="12"/>
      <c r="I219" s="15"/>
      <c r="L219" s="16"/>
      <c r="P219" s="16"/>
      <c r="R219" s="16"/>
      <c r="U219" s="17"/>
    </row>
    <row r="220">
      <c r="C220" s="12"/>
      <c r="D220" s="13"/>
      <c r="E220" s="12"/>
      <c r="F220" s="14"/>
      <c r="G220" s="12"/>
      <c r="I220" s="15"/>
      <c r="L220" s="16"/>
      <c r="P220" s="16"/>
      <c r="R220" s="16"/>
      <c r="U220" s="17"/>
    </row>
    <row r="221">
      <c r="C221" s="12"/>
      <c r="D221" s="13"/>
      <c r="E221" s="12"/>
      <c r="F221" s="14"/>
      <c r="G221" s="12"/>
      <c r="I221" s="15"/>
      <c r="L221" s="16"/>
      <c r="P221" s="16"/>
      <c r="R221" s="16"/>
      <c r="U221" s="17"/>
    </row>
    <row r="222">
      <c r="C222" s="12"/>
      <c r="D222" s="13"/>
      <c r="E222" s="12"/>
      <c r="F222" s="14"/>
      <c r="G222" s="12"/>
      <c r="I222" s="15"/>
      <c r="L222" s="16"/>
      <c r="P222" s="16"/>
      <c r="R222" s="16"/>
      <c r="U222" s="17"/>
    </row>
    <row r="223">
      <c r="C223" s="12"/>
      <c r="D223" s="13"/>
      <c r="E223" s="12"/>
      <c r="F223" s="14"/>
      <c r="G223" s="12"/>
      <c r="I223" s="15"/>
      <c r="L223" s="16"/>
      <c r="P223" s="16"/>
      <c r="R223" s="16"/>
      <c r="U223" s="17"/>
    </row>
    <row r="224">
      <c r="C224" s="12"/>
      <c r="D224" s="13"/>
      <c r="E224" s="12"/>
      <c r="F224" s="14"/>
      <c r="G224" s="12"/>
      <c r="I224" s="15"/>
      <c r="L224" s="16"/>
      <c r="P224" s="16"/>
      <c r="R224" s="16"/>
      <c r="U224" s="17"/>
    </row>
    <row r="225">
      <c r="C225" s="12"/>
      <c r="D225" s="13"/>
      <c r="E225" s="12"/>
      <c r="F225" s="14"/>
      <c r="G225" s="12"/>
      <c r="I225" s="15"/>
      <c r="L225" s="16"/>
      <c r="P225" s="16"/>
      <c r="R225" s="16"/>
      <c r="U225" s="17"/>
    </row>
    <row r="226">
      <c r="C226" s="12"/>
      <c r="D226" s="13"/>
      <c r="E226" s="12"/>
      <c r="F226" s="14"/>
      <c r="G226" s="12"/>
      <c r="I226" s="15"/>
      <c r="L226" s="16"/>
      <c r="P226" s="16"/>
      <c r="R226" s="16"/>
      <c r="U226" s="17"/>
    </row>
    <row r="227">
      <c r="C227" s="12"/>
      <c r="D227" s="13"/>
      <c r="E227" s="12"/>
      <c r="F227" s="14"/>
      <c r="G227" s="12"/>
      <c r="I227" s="15"/>
      <c r="L227" s="16"/>
      <c r="P227" s="16"/>
      <c r="R227" s="16"/>
      <c r="U227" s="17"/>
    </row>
    <row r="228">
      <c r="C228" s="12"/>
      <c r="D228" s="13"/>
      <c r="E228" s="12"/>
      <c r="F228" s="14"/>
      <c r="G228" s="12"/>
      <c r="I228" s="15"/>
      <c r="L228" s="16"/>
      <c r="P228" s="16"/>
      <c r="R228" s="16"/>
      <c r="U228" s="17"/>
    </row>
    <row r="229">
      <c r="C229" s="12"/>
      <c r="D229" s="13"/>
      <c r="E229" s="12"/>
      <c r="F229" s="14"/>
      <c r="G229" s="12"/>
      <c r="I229" s="15"/>
      <c r="L229" s="16"/>
      <c r="P229" s="16"/>
      <c r="R229" s="16"/>
      <c r="U229" s="17"/>
    </row>
    <row r="230">
      <c r="C230" s="12"/>
      <c r="D230" s="13"/>
      <c r="E230" s="12"/>
      <c r="F230" s="14"/>
      <c r="G230" s="12"/>
      <c r="I230" s="15"/>
      <c r="L230" s="16"/>
      <c r="P230" s="16"/>
      <c r="R230" s="16"/>
      <c r="U230" s="17"/>
    </row>
    <row r="231">
      <c r="C231" s="12"/>
      <c r="D231" s="13"/>
      <c r="E231" s="12"/>
      <c r="F231" s="14"/>
      <c r="G231" s="12"/>
      <c r="I231" s="15"/>
      <c r="L231" s="16"/>
      <c r="P231" s="16"/>
      <c r="R231" s="16"/>
      <c r="U231" s="17"/>
    </row>
    <row r="232">
      <c r="C232" s="12"/>
      <c r="D232" s="13"/>
      <c r="E232" s="12"/>
      <c r="F232" s="14"/>
      <c r="G232" s="12"/>
      <c r="I232" s="15"/>
      <c r="L232" s="16"/>
      <c r="P232" s="16"/>
      <c r="R232" s="16"/>
      <c r="U232" s="17"/>
    </row>
    <row r="233">
      <c r="C233" s="12"/>
      <c r="D233" s="13"/>
      <c r="E233" s="12"/>
      <c r="F233" s="14"/>
      <c r="G233" s="12"/>
      <c r="I233" s="15"/>
      <c r="L233" s="16"/>
      <c r="P233" s="16"/>
      <c r="R233" s="16"/>
      <c r="U233" s="17"/>
    </row>
    <row r="234">
      <c r="C234" s="12"/>
      <c r="D234" s="13"/>
      <c r="E234" s="12"/>
      <c r="F234" s="14"/>
      <c r="G234" s="12"/>
      <c r="I234" s="15"/>
      <c r="L234" s="16"/>
      <c r="P234" s="16"/>
      <c r="R234" s="16"/>
      <c r="U234" s="17"/>
    </row>
    <row r="235">
      <c r="C235" s="12"/>
      <c r="D235" s="13"/>
      <c r="E235" s="12"/>
      <c r="F235" s="14"/>
      <c r="G235" s="12"/>
      <c r="I235" s="15"/>
      <c r="L235" s="16"/>
      <c r="P235" s="16"/>
      <c r="R235" s="16"/>
      <c r="U235" s="17"/>
    </row>
    <row r="236">
      <c r="C236" s="12"/>
      <c r="D236" s="13"/>
      <c r="E236" s="12"/>
      <c r="F236" s="14"/>
      <c r="G236" s="12"/>
      <c r="I236" s="15"/>
      <c r="L236" s="16"/>
      <c r="P236" s="16"/>
      <c r="R236" s="16"/>
      <c r="U236" s="17"/>
    </row>
    <row r="237">
      <c r="C237" s="12"/>
      <c r="D237" s="13"/>
      <c r="E237" s="12"/>
      <c r="F237" s="14"/>
      <c r="G237" s="12"/>
      <c r="I237" s="15"/>
      <c r="L237" s="16"/>
      <c r="P237" s="16"/>
      <c r="R237" s="16"/>
      <c r="U237" s="17"/>
    </row>
    <row r="238">
      <c r="C238" s="12"/>
      <c r="D238" s="13"/>
      <c r="E238" s="12"/>
      <c r="F238" s="14"/>
      <c r="G238" s="12"/>
      <c r="I238" s="15"/>
      <c r="L238" s="16"/>
      <c r="P238" s="16"/>
      <c r="R238" s="16"/>
      <c r="U238" s="17"/>
    </row>
    <row r="239">
      <c r="C239" s="12"/>
      <c r="D239" s="13"/>
      <c r="E239" s="12"/>
      <c r="F239" s="14"/>
      <c r="G239" s="12"/>
      <c r="I239" s="15"/>
      <c r="L239" s="16"/>
      <c r="P239" s="16"/>
      <c r="R239" s="16"/>
      <c r="U239" s="17"/>
    </row>
    <row r="240">
      <c r="C240" s="12"/>
      <c r="D240" s="13"/>
      <c r="E240" s="12"/>
      <c r="F240" s="14"/>
      <c r="G240" s="12"/>
      <c r="I240" s="15"/>
      <c r="L240" s="16"/>
      <c r="P240" s="16"/>
      <c r="R240" s="16"/>
      <c r="U240" s="17"/>
    </row>
    <row r="241">
      <c r="C241" s="12"/>
      <c r="D241" s="13"/>
      <c r="E241" s="12"/>
      <c r="F241" s="14"/>
      <c r="G241" s="12"/>
      <c r="I241" s="15"/>
      <c r="L241" s="16"/>
      <c r="P241" s="16"/>
      <c r="R241" s="16"/>
      <c r="U241" s="17"/>
    </row>
    <row r="242">
      <c r="C242" s="12"/>
      <c r="D242" s="13"/>
      <c r="E242" s="12"/>
      <c r="F242" s="14"/>
      <c r="G242" s="12"/>
      <c r="I242" s="15"/>
      <c r="L242" s="16"/>
      <c r="P242" s="16"/>
      <c r="R242" s="16"/>
      <c r="U242" s="17"/>
    </row>
    <row r="243">
      <c r="C243" s="12"/>
      <c r="D243" s="13"/>
      <c r="E243" s="12"/>
      <c r="F243" s="14"/>
      <c r="G243" s="12"/>
      <c r="I243" s="15"/>
      <c r="L243" s="16"/>
      <c r="P243" s="16"/>
      <c r="R243" s="16"/>
      <c r="U243" s="17"/>
    </row>
    <row r="244">
      <c r="C244" s="12"/>
      <c r="D244" s="13"/>
      <c r="E244" s="12"/>
      <c r="F244" s="14"/>
      <c r="G244" s="12"/>
      <c r="I244" s="15"/>
      <c r="L244" s="16"/>
      <c r="P244" s="16"/>
      <c r="R244" s="16"/>
      <c r="U244" s="17"/>
    </row>
    <row r="245">
      <c r="C245" s="12"/>
      <c r="D245" s="13"/>
      <c r="E245" s="12"/>
      <c r="F245" s="14"/>
      <c r="G245" s="12"/>
      <c r="I245" s="15"/>
      <c r="L245" s="16"/>
      <c r="P245" s="16"/>
      <c r="R245" s="16"/>
      <c r="U245" s="17"/>
    </row>
    <row r="246">
      <c r="C246" s="12"/>
      <c r="D246" s="13"/>
      <c r="E246" s="12"/>
      <c r="F246" s="14"/>
      <c r="G246" s="12"/>
      <c r="I246" s="15"/>
      <c r="L246" s="16"/>
      <c r="P246" s="16"/>
      <c r="R246" s="16"/>
      <c r="U246" s="17"/>
    </row>
    <row r="247">
      <c r="C247" s="12"/>
      <c r="D247" s="13"/>
      <c r="E247" s="12"/>
      <c r="F247" s="14"/>
      <c r="G247" s="12"/>
      <c r="I247" s="15"/>
      <c r="L247" s="16"/>
      <c r="P247" s="16"/>
      <c r="R247" s="16"/>
      <c r="U247" s="17"/>
    </row>
    <row r="248">
      <c r="C248" s="12"/>
      <c r="D248" s="13"/>
      <c r="E248" s="12"/>
      <c r="F248" s="14"/>
      <c r="G248" s="12"/>
      <c r="I248" s="15"/>
      <c r="L248" s="16"/>
      <c r="P248" s="16"/>
      <c r="R248" s="16"/>
      <c r="U248" s="17"/>
    </row>
    <row r="249">
      <c r="C249" s="12"/>
      <c r="D249" s="13"/>
      <c r="E249" s="12"/>
      <c r="F249" s="14"/>
      <c r="G249" s="12"/>
      <c r="I249" s="15"/>
      <c r="L249" s="16"/>
      <c r="P249" s="16"/>
      <c r="R249" s="16"/>
      <c r="U249" s="17"/>
    </row>
    <row r="250">
      <c r="C250" s="12"/>
      <c r="D250" s="13"/>
      <c r="E250" s="12"/>
      <c r="F250" s="14"/>
      <c r="G250" s="12"/>
      <c r="I250" s="15"/>
      <c r="L250" s="16"/>
      <c r="P250" s="16"/>
      <c r="R250" s="16"/>
      <c r="U250" s="17"/>
    </row>
    <row r="251">
      <c r="C251" s="12"/>
      <c r="D251" s="13"/>
      <c r="E251" s="12"/>
      <c r="F251" s="14"/>
      <c r="G251" s="12"/>
      <c r="I251" s="15"/>
      <c r="L251" s="16"/>
      <c r="P251" s="16"/>
      <c r="R251" s="16"/>
      <c r="U251" s="17"/>
    </row>
    <row r="252">
      <c r="C252" s="12"/>
      <c r="D252" s="13"/>
      <c r="E252" s="12"/>
      <c r="F252" s="14"/>
      <c r="G252" s="12"/>
      <c r="I252" s="15"/>
      <c r="L252" s="16"/>
      <c r="P252" s="16"/>
      <c r="R252" s="16"/>
      <c r="U252" s="17"/>
    </row>
    <row r="253">
      <c r="C253" s="12"/>
      <c r="D253" s="13"/>
      <c r="E253" s="12"/>
      <c r="F253" s="14"/>
      <c r="G253" s="12"/>
      <c r="I253" s="15"/>
      <c r="L253" s="16"/>
      <c r="P253" s="16"/>
      <c r="R253" s="16"/>
      <c r="U253" s="17"/>
    </row>
    <row r="254">
      <c r="C254" s="12"/>
      <c r="D254" s="13"/>
      <c r="E254" s="12"/>
      <c r="F254" s="14"/>
      <c r="G254" s="12"/>
      <c r="I254" s="15"/>
      <c r="L254" s="16"/>
      <c r="P254" s="16"/>
      <c r="R254" s="16"/>
      <c r="U254" s="17"/>
    </row>
    <row r="255">
      <c r="C255" s="12"/>
      <c r="D255" s="13"/>
      <c r="E255" s="12"/>
      <c r="F255" s="14"/>
      <c r="G255" s="12"/>
      <c r="I255" s="15"/>
      <c r="L255" s="16"/>
      <c r="P255" s="16"/>
      <c r="R255" s="16"/>
      <c r="U255" s="17"/>
    </row>
    <row r="256">
      <c r="C256" s="12"/>
      <c r="D256" s="13"/>
      <c r="E256" s="12"/>
      <c r="F256" s="14"/>
      <c r="G256" s="12"/>
      <c r="I256" s="15"/>
      <c r="L256" s="16"/>
      <c r="P256" s="16"/>
      <c r="R256" s="16"/>
      <c r="U256" s="17"/>
    </row>
    <row r="257">
      <c r="C257" s="12"/>
      <c r="D257" s="13"/>
      <c r="E257" s="12"/>
      <c r="F257" s="14"/>
      <c r="G257" s="12"/>
      <c r="I257" s="15"/>
      <c r="L257" s="16"/>
      <c r="P257" s="16"/>
      <c r="R257" s="16"/>
      <c r="U257" s="17"/>
    </row>
    <row r="258">
      <c r="C258" s="12"/>
      <c r="D258" s="13"/>
      <c r="E258" s="12"/>
      <c r="F258" s="14"/>
      <c r="G258" s="12"/>
      <c r="I258" s="15"/>
      <c r="L258" s="16"/>
      <c r="P258" s="16"/>
      <c r="R258" s="16"/>
      <c r="U258" s="17"/>
    </row>
    <row r="259">
      <c r="C259" s="12"/>
      <c r="D259" s="13"/>
      <c r="E259" s="12"/>
      <c r="F259" s="14"/>
      <c r="G259" s="12"/>
      <c r="I259" s="15"/>
      <c r="L259" s="16"/>
      <c r="P259" s="16"/>
      <c r="R259" s="16"/>
      <c r="U259" s="17"/>
    </row>
    <row r="260">
      <c r="C260" s="12"/>
      <c r="D260" s="13"/>
      <c r="E260" s="12"/>
      <c r="F260" s="14"/>
      <c r="G260" s="12"/>
      <c r="I260" s="15"/>
      <c r="L260" s="16"/>
      <c r="P260" s="16"/>
      <c r="R260" s="16"/>
      <c r="U260" s="17"/>
    </row>
    <row r="261">
      <c r="C261" s="12"/>
      <c r="D261" s="13"/>
      <c r="E261" s="12"/>
      <c r="F261" s="14"/>
      <c r="G261" s="12"/>
      <c r="I261" s="15"/>
      <c r="L261" s="16"/>
      <c r="P261" s="16"/>
      <c r="R261" s="16"/>
      <c r="U261" s="17"/>
    </row>
    <row r="262">
      <c r="C262" s="12"/>
      <c r="D262" s="13"/>
      <c r="E262" s="12"/>
      <c r="F262" s="14"/>
      <c r="G262" s="12"/>
      <c r="I262" s="15"/>
      <c r="L262" s="16"/>
      <c r="P262" s="16"/>
      <c r="R262" s="16"/>
      <c r="U262" s="17"/>
    </row>
    <row r="263">
      <c r="C263" s="12"/>
      <c r="D263" s="13"/>
      <c r="E263" s="12"/>
      <c r="F263" s="14"/>
      <c r="G263" s="12"/>
      <c r="I263" s="15"/>
      <c r="L263" s="16"/>
      <c r="P263" s="16"/>
      <c r="R263" s="16"/>
      <c r="U263" s="17"/>
    </row>
    <row r="264">
      <c r="C264" s="12"/>
      <c r="D264" s="13"/>
      <c r="E264" s="12"/>
      <c r="F264" s="14"/>
      <c r="G264" s="12"/>
      <c r="I264" s="15"/>
      <c r="L264" s="16"/>
      <c r="P264" s="16"/>
      <c r="R264" s="16"/>
      <c r="U264" s="17"/>
    </row>
    <row r="265">
      <c r="C265" s="12"/>
      <c r="D265" s="13"/>
      <c r="E265" s="12"/>
      <c r="F265" s="14"/>
      <c r="G265" s="12"/>
      <c r="I265" s="15"/>
      <c r="L265" s="16"/>
      <c r="P265" s="16"/>
      <c r="R265" s="16"/>
      <c r="U265" s="17"/>
    </row>
    <row r="266">
      <c r="C266" s="12"/>
      <c r="D266" s="13"/>
      <c r="E266" s="12"/>
      <c r="F266" s="14"/>
      <c r="G266" s="12"/>
      <c r="I266" s="15"/>
      <c r="L266" s="16"/>
      <c r="P266" s="16"/>
      <c r="R266" s="16"/>
      <c r="U266" s="17"/>
    </row>
    <row r="267">
      <c r="C267" s="12"/>
      <c r="D267" s="13"/>
      <c r="E267" s="12"/>
      <c r="F267" s="14"/>
      <c r="G267" s="12"/>
      <c r="I267" s="15"/>
      <c r="L267" s="16"/>
      <c r="P267" s="16"/>
      <c r="R267" s="16"/>
      <c r="U267" s="17"/>
    </row>
    <row r="268">
      <c r="C268" s="12"/>
      <c r="D268" s="13"/>
      <c r="E268" s="12"/>
      <c r="F268" s="14"/>
      <c r="G268" s="12"/>
      <c r="I268" s="15"/>
      <c r="L268" s="16"/>
      <c r="P268" s="16"/>
      <c r="R268" s="16"/>
      <c r="U268" s="17"/>
    </row>
    <row r="269">
      <c r="C269" s="12"/>
      <c r="D269" s="13"/>
      <c r="E269" s="12"/>
      <c r="F269" s="14"/>
      <c r="G269" s="12"/>
      <c r="I269" s="15"/>
      <c r="L269" s="16"/>
      <c r="P269" s="16"/>
      <c r="R269" s="16"/>
      <c r="U269" s="17"/>
    </row>
    <row r="270">
      <c r="C270" s="12"/>
      <c r="D270" s="13"/>
      <c r="E270" s="12"/>
      <c r="F270" s="14"/>
      <c r="G270" s="12"/>
      <c r="I270" s="15"/>
      <c r="L270" s="16"/>
      <c r="P270" s="16"/>
      <c r="R270" s="16"/>
      <c r="U270" s="17"/>
    </row>
    <row r="271">
      <c r="C271" s="12"/>
      <c r="D271" s="13"/>
      <c r="E271" s="12"/>
      <c r="F271" s="14"/>
      <c r="G271" s="12"/>
      <c r="I271" s="15"/>
      <c r="L271" s="16"/>
      <c r="P271" s="16"/>
      <c r="R271" s="16"/>
      <c r="U271" s="17"/>
    </row>
    <row r="272">
      <c r="C272" s="12"/>
      <c r="D272" s="13"/>
      <c r="E272" s="12"/>
      <c r="F272" s="14"/>
      <c r="G272" s="12"/>
      <c r="I272" s="15"/>
      <c r="L272" s="16"/>
      <c r="P272" s="16"/>
      <c r="R272" s="16"/>
      <c r="U272" s="17"/>
    </row>
    <row r="273">
      <c r="C273" s="12"/>
      <c r="D273" s="13"/>
      <c r="E273" s="12"/>
      <c r="F273" s="14"/>
      <c r="G273" s="12"/>
      <c r="I273" s="15"/>
      <c r="L273" s="16"/>
      <c r="P273" s="16"/>
      <c r="R273" s="16"/>
      <c r="U273" s="17"/>
    </row>
    <row r="274">
      <c r="C274" s="12"/>
      <c r="D274" s="13"/>
      <c r="E274" s="12"/>
      <c r="F274" s="14"/>
      <c r="G274" s="12"/>
      <c r="I274" s="15"/>
      <c r="L274" s="16"/>
      <c r="P274" s="16"/>
      <c r="R274" s="16"/>
      <c r="U274" s="17"/>
    </row>
    <row r="275">
      <c r="C275" s="12"/>
      <c r="D275" s="13"/>
      <c r="E275" s="12"/>
      <c r="F275" s="14"/>
      <c r="G275" s="12"/>
      <c r="I275" s="15"/>
      <c r="L275" s="16"/>
      <c r="P275" s="16"/>
      <c r="R275" s="16"/>
      <c r="U275" s="17"/>
    </row>
    <row r="276">
      <c r="C276" s="12"/>
      <c r="D276" s="13"/>
      <c r="E276" s="12"/>
      <c r="F276" s="14"/>
      <c r="G276" s="12"/>
      <c r="I276" s="15"/>
      <c r="L276" s="16"/>
      <c r="P276" s="16"/>
      <c r="R276" s="16"/>
      <c r="U276" s="17"/>
    </row>
    <row r="277">
      <c r="C277" s="12"/>
      <c r="D277" s="13"/>
      <c r="E277" s="12"/>
      <c r="F277" s="14"/>
      <c r="G277" s="12"/>
      <c r="I277" s="15"/>
      <c r="L277" s="16"/>
      <c r="P277" s="16"/>
      <c r="R277" s="16"/>
      <c r="U277" s="17"/>
    </row>
    <row r="278">
      <c r="C278" s="12"/>
      <c r="D278" s="13"/>
      <c r="E278" s="12"/>
      <c r="F278" s="14"/>
      <c r="G278" s="12"/>
      <c r="I278" s="15"/>
      <c r="L278" s="16"/>
      <c r="P278" s="16"/>
      <c r="R278" s="16"/>
      <c r="U278" s="17"/>
    </row>
    <row r="279">
      <c r="C279" s="12"/>
      <c r="D279" s="13"/>
      <c r="E279" s="12"/>
      <c r="F279" s="14"/>
      <c r="G279" s="12"/>
      <c r="I279" s="15"/>
      <c r="L279" s="16"/>
      <c r="P279" s="16"/>
      <c r="R279" s="16"/>
      <c r="U279" s="17"/>
    </row>
    <row r="280">
      <c r="C280" s="12"/>
      <c r="D280" s="13"/>
      <c r="E280" s="12"/>
      <c r="F280" s="14"/>
      <c r="G280" s="12"/>
      <c r="I280" s="15"/>
      <c r="L280" s="16"/>
      <c r="P280" s="16"/>
      <c r="R280" s="16"/>
      <c r="U280" s="17"/>
    </row>
    <row r="281">
      <c r="C281" s="12"/>
      <c r="D281" s="13"/>
      <c r="E281" s="12"/>
      <c r="F281" s="14"/>
      <c r="G281" s="12"/>
      <c r="I281" s="15"/>
      <c r="L281" s="16"/>
      <c r="P281" s="16"/>
      <c r="R281" s="16"/>
      <c r="U281" s="17"/>
    </row>
    <row r="282">
      <c r="C282" s="12"/>
      <c r="D282" s="13"/>
      <c r="E282" s="12"/>
      <c r="F282" s="14"/>
      <c r="G282" s="12"/>
      <c r="I282" s="15"/>
      <c r="L282" s="16"/>
      <c r="P282" s="16"/>
      <c r="R282" s="16"/>
      <c r="U282" s="17"/>
    </row>
    <row r="283">
      <c r="C283" s="12"/>
      <c r="D283" s="13"/>
      <c r="E283" s="12"/>
      <c r="F283" s="14"/>
      <c r="G283" s="12"/>
      <c r="I283" s="15"/>
      <c r="L283" s="16"/>
      <c r="P283" s="16"/>
      <c r="R283" s="16"/>
      <c r="U283" s="17"/>
    </row>
    <row r="284">
      <c r="C284" s="12"/>
      <c r="D284" s="13"/>
      <c r="E284" s="12"/>
      <c r="F284" s="14"/>
      <c r="G284" s="12"/>
      <c r="I284" s="15"/>
      <c r="L284" s="16"/>
      <c r="P284" s="16"/>
      <c r="R284" s="16"/>
      <c r="U284" s="17"/>
    </row>
    <row r="285">
      <c r="C285" s="12"/>
      <c r="D285" s="13"/>
      <c r="E285" s="12"/>
      <c r="F285" s="14"/>
      <c r="G285" s="12"/>
      <c r="I285" s="15"/>
      <c r="L285" s="16"/>
      <c r="P285" s="16"/>
      <c r="R285" s="16"/>
      <c r="U285" s="17"/>
    </row>
    <row r="286">
      <c r="C286" s="12"/>
      <c r="D286" s="13"/>
      <c r="E286" s="12"/>
      <c r="F286" s="14"/>
      <c r="G286" s="12"/>
      <c r="I286" s="15"/>
      <c r="L286" s="16"/>
      <c r="P286" s="16"/>
      <c r="R286" s="16"/>
      <c r="U286" s="17"/>
    </row>
    <row r="287">
      <c r="C287" s="12"/>
      <c r="D287" s="13"/>
      <c r="E287" s="12"/>
      <c r="F287" s="14"/>
      <c r="G287" s="12"/>
      <c r="I287" s="15"/>
      <c r="L287" s="16"/>
      <c r="P287" s="16"/>
      <c r="R287" s="16"/>
      <c r="U287" s="17"/>
    </row>
    <row r="288">
      <c r="C288" s="12"/>
      <c r="D288" s="13"/>
      <c r="E288" s="12"/>
      <c r="F288" s="14"/>
      <c r="G288" s="12"/>
      <c r="I288" s="15"/>
      <c r="L288" s="16"/>
      <c r="P288" s="16"/>
      <c r="R288" s="16"/>
      <c r="U288" s="17"/>
    </row>
    <row r="289">
      <c r="C289" s="12"/>
      <c r="D289" s="13"/>
      <c r="E289" s="12"/>
      <c r="F289" s="14"/>
      <c r="G289" s="12"/>
      <c r="I289" s="15"/>
      <c r="L289" s="16"/>
      <c r="P289" s="16"/>
      <c r="R289" s="16"/>
      <c r="U289" s="17"/>
    </row>
    <row r="290">
      <c r="C290" s="12"/>
      <c r="D290" s="13"/>
      <c r="E290" s="12"/>
      <c r="F290" s="14"/>
      <c r="G290" s="12"/>
      <c r="I290" s="15"/>
      <c r="L290" s="16"/>
      <c r="P290" s="16"/>
      <c r="R290" s="16"/>
      <c r="U290" s="17"/>
    </row>
    <row r="291">
      <c r="C291" s="12"/>
      <c r="D291" s="13"/>
      <c r="E291" s="12"/>
      <c r="F291" s="14"/>
      <c r="G291" s="12"/>
      <c r="I291" s="15"/>
      <c r="L291" s="16"/>
      <c r="P291" s="16"/>
      <c r="R291" s="16"/>
      <c r="U291" s="17"/>
    </row>
    <row r="292">
      <c r="C292" s="12"/>
      <c r="D292" s="13"/>
      <c r="E292" s="12"/>
      <c r="F292" s="14"/>
      <c r="G292" s="12"/>
      <c r="I292" s="15"/>
      <c r="L292" s="16"/>
      <c r="P292" s="16"/>
      <c r="R292" s="16"/>
      <c r="U292" s="17"/>
    </row>
    <row r="293">
      <c r="C293" s="12"/>
      <c r="D293" s="13"/>
      <c r="E293" s="12"/>
      <c r="F293" s="14"/>
      <c r="G293" s="12"/>
      <c r="I293" s="15"/>
      <c r="L293" s="16"/>
      <c r="P293" s="16"/>
      <c r="R293" s="16"/>
      <c r="U293" s="17"/>
    </row>
    <row r="294">
      <c r="C294" s="12"/>
      <c r="D294" s="13"/>
      <c r="E294" s="12"/>
      <c r="F294" s="14"/>
      <c r="G294" s="12"/>
      <c r="I294" s="15"/>
      <c r="L294" s="16"/>
      <c r="P294" s="16"/>
      <c r="R294" s="16"/>
      <c r="U294" s="17"/>
    </row>
    <row r="295">
      <c r="C295" s="12"/>
      <c r="D295" s="13"/>
      <c r="E295" s="12"/>
      <c r="F295" s="14"/>
      <c r="G295" s="12"/>
      <c r="I295" s="15"/>
      <c r="L295" s="16"/>
      <c r="P295" s="16"/>
      <c r="R295" s="16"/>
      <c r="U295" s="17"/>
    </row>
    <row r="296">
      <c r="C296" s="12"/>
      <c r="D296" s="13"/>
      <c r="E296" s="12"/>
      <c r="F296" s="14"/>
      <c r="G296" s="12"/>
      <c r="I296" s="15"/>
      <c r="L296" s="16"/>
      <c r="P296" s="16"/>
      <c r="R296" s="16"/>
      <c r="U296" s="17"/>
    </row>
    <row r="297">
      <c r="C297" s="12"/>
      <c r="D297" s="13"/>
      <c r="E297" s="12"/>
      <c r="F297" s="14"/>
      <c r="G297" s="12"/>
      <c r="I297" s="15"/>
      <c r="L297" s="16"/>
      <c r="P297" s="16"/>
      <c r="R297" s="16"/>
      <c r="U297" s="17"/>
    </row>
    <row r="298">
      <c r="C298" s="12"/>
      <c r="D298" s="13"/>
      <c r="E298" s="12"/>
      <c r="F298" s="14"/>
      <c r="G298" s="12"/>
      <c r="I298" s="15"/>
      <c r="L298" s="16"/>
      <c r="P298" s="16"/>
      <c r="R298" s="16"/>
      <c r="U298" s="17"/>
    </row>
    <row r="299">
      <c r="C299" s="12"/>
      <c r="D299" s="13"/>
      <c r="E299" s="12"/>
      <c r="F299" s="14"/>
      <c r="G299" s="12"/>
      <c r="I299" s="15"/>
      <c r="L299" s="16"/>
      <c r="P299" s="16"/>
      <c r="R299" s="16"/>
      <c r="U299" s="17"/>
    </row>
    <row r="300">
      <c r="C300" s="12"/>
      <c r="D300" s="13"/>
      <c r="E300" s="12"/>
      <c r="F300" s="14"/>
      <c r="G300" s="12"/>
      <c r="I300" s="15"/>
      <c r="L300" s="16"/>
      <c r="P300" s="16"/>
      <c r="R300" s="16"/>
      <c r="U300" s="17"/>
    </row>
    <row r="301">
      <c r="C301" s="12"/>
      <c r="D301" s="13"/>
      <c r="E301" s="12"/>
      <c r="F301" s="14"/>
      <c r="G301" s="12"/>
      <c r="I301" s="15"/>
      <c r="L301" s="16"/>
      <c r="P301" s="16"/>
      <c r="R301" s="16"/>
      <c r="U301" s="17"/>
    </row>
    <row r="302">
      <c r="C302" s="12"/>
      <c r="D302" s="13"/>
      <c r="E302" s="12"/>
      <c r="F302" s="14"/>
      <c r="G302" s="12"/>
      <c r="I302" s="15"/>
      <c r="L302" s="16"/>
      <c r="P302" s="16"/>
      <c r="R302" s="16"/>
      <c r="U302" s="17"/>
    </row>
    <row r="303">
      <c r="C303" s="12"/>
      <c r="D303" s="13"/>
      <c r="E303" s="12"/>
      <c r="F303" s="14"/>
      <c r="G303" s="12"/>
      <c r="I303" s="15"/>
      <c r="L303" s="16"/>
      <c r="P303" s="16"/>
      <c r="R303" s="16"/>
      <c r="U303" s="17"/>
    </row>
    <row r="304">
      <c r="C304" s="12"/>
      <c r="D304" s="13"/>
      <c r="E304" s="12"/>
      <c r="F304" s="14"/>
      <c r="G304" s="12"/>
      <c r="I304" s="15"/>
      <c r="L304" s="16"/>
      <c r="P304" s="16"/>
      <c r="R304" s="16"/>
      <c r="U304" s="17"/>
    </row>
    <row r="305">
      <c r="C305" s="12"/>
      <c r="D305" s="13"/>
      <c r="E305" s="12"/>
      <c r="F305" s="14"/>
      <c r="G305" s="12"/>
      <c r="I305" s="15"/>
      <c r="L305" s="16"/>
      <c r="P305" s="16"/>
      <c r="R305" s="16"/>
      <c r="U305" s="17"/>
    </row>
    <row r="306">
      <c r="C306" s="12"/>
      <c r="D306" s="13"/>
      <c r="E306" s="12"/>
      <c r="F306" s="14"/>
      <c r="G306" s="12"/>
      <c r="I306" s="15"/>
      <c r="L306" s="16"/>
      <c r="P306" s="16"/>
      <c r="R306" s="16"/>
      <c r="U306" s="17"/>
    </row>
    <row r="307">
      <c r="C307" s="12"/>
      <c r="D307" s="13"/>
      <c r="E307" s="12"/>
      <c r="F307" s="14"/>
      <c r="G307" s="12"/>
      <c r="I307" s="15"/>
      <c r="L307" s="16"/>
      <c r="P307" s="16"/>
      <c r="R307" s="16"/>
      <c r="U307" s="17"/>
    </row>
    <row r="308">
      <c r="C308" s="12"/>
      <c r="D308" s="13"/>
      <c r="E308" s="12"/>
      <c r="F308" s="14"/>
      <c r="G308" s="12"/>
      <c r="I308" s="15"/>
      <c r="L308" s="16"/>
      <c r="P308" s="16"/>
      <c r="R308" s="16"/>
      <c r="U308" s="17"/>
    </row>
    <row r="309">
      <c r="C309" s="12"/>
      <c r="D309" s="13"/>
      <c r="E309" s="12"/>
      <c r="F309" s="14"/>
      <c r="G309" s="12"/>
      <c r="I309" s="15"/>
      <c r="L309" s="16"/>
      <c r="P309" s="16"/>
      <c r="R309" s="16"/>
      <c r="U309" s="17"/>
    </row>
    <row r="310">
      <c r="C310" s="12"/>
      <c r="D310" s="13"/>
      <c r="E310" s="12"/>
      <c r="F310" s="14"/>
      <c r="G310" s="12"/>
      <c r="I310" s="15"/>
      <c r="L310" s="16"/>
      <c r="P310" s="16"/>
      <c r="R310" s="16"/>
      <c r="U310" s="17"/>
    </row>
    <row r="311">
      <c r="C311" s="12"/>
      <c r="D311" s="13"/>
      <c r="E311" s="12"/>
      <c r="F311" s="14"/>
      <c r="G311" s="12"/>
      <c r="I311" s="15"/>
      <c r="L311" s="16"/>
      <c r="P311" s="16"/>
      <c r="R311" s="16"/>
      <c r="U311" s="17"/>
    </row>
    <row r="312">
      <c r="C312" s="12"/>
      <c r="D312" s="13"/>
      <c r="E312" s="12"/>
      <c r="F312" s="14"/>
      <c r="G312" s="12"/>
      <c r="I312" s="15"/>
      <c r="L312" s="16"/>
      <c r="P312" s="16"/>
      <c r="R312" s="16"/>
      <c r="U312" s="17"/>
    </row>
    <row r="313">
      <c r="C313" s="12"/>
      <c r="D313" s="13"/>
      <c r="E313" s="12"/>
      <c r="F313" s="14"/>
      <c r="G313" s="12"/>
      <c r="I313" s="15"/>
      <c r="L313" s="16"/>
      <c r="P313" s="16"/>
      <c r="R313" s="16"/>
      <c r="U313" s="17"/>
    </row>
    <row r="314">
      <c r="C314" s="12"/>
      <c r="D314" s="13"/>
      <c r="E314" s="12"/>
      <c r="F314" s="14"/>
      <c r="G314" s="12"/>
      <c r="I314" s="15"/>
      <c r="L314" s="16"/>
      <c r="P314" s="16"/>
      <c r="R314" s="16"/>
      <c r="U314" s="17"/>
    </row>
    <row r="315">
      <c r="C315" s="12"/>
      <c r="D315" s="13"/>
      <c r="E315" s="12"/>
      <c r="F315" s="14"/>
      <c r="G315" s="12"/>
      <c r="I315" s="15"/>
      <c r="L315" s="16"/>
      <c r="P315" s="16"/>
      <c r="R315" s="16"/>
      <c r="U315" s="17"/>
    </row>
    <row r="316">
      <c r="C316" s="12"/>
      <c r="D316" s="13"/>
      <c r="E316" s="12"/>
      <c r="F316" s="14"/>
      <c r="G316" s="12"/>
      <c r="I316" s="15"/>
      <c r="L316" s="16"/>
      <c r="P316" s="16"/>
      <c r="R316" s="16"/>
      <c r="U316" s="17"/>
    </row>
    <row r="317">
      <c r="C317" s="12"/>
      <c r="D317" s="13"/>
      <c r="E317" s="12"/>
      <c r="F317" s="14"/>
      <c r="G317" s="12"/>
      <c r="I317" s="15"/>
      <c r="L317" s="16"/>
      <c r="P317" s="16"/>
      <c r="R317" s="16"/>
      <c r="U317" s="17"/>
    </row>
    <row r="318">
      <c r="C318" s="12"/>
      <c r="D318" s="13"/>
      <c r="E318" s="12"/>
      <c r="F318" s="14"/>
      <c r="G318" s="12"/>
      <c r="I318" s="15"/>
      <c r="L318" s="16"/>
      <c r="P318" s="16"/>
      <c r="R318" s="16"/>
      <c r="U318" s="17"/>
    </row>
    <row r="319">
      <c r="C319" s="12"/>
      <c r="D319" s="13"/>
      <c r="E319" s="12"/>
      <c r="F319" s="14"/>
      <c r="G319" s="12"/>
      <c r="I319" s="15"/>
      <c r="L319" s="16"/>
      <c r="P319" s="16"/>
      <c r="R319" s="16"/>
      <c r="U319" s="17"/>
    </row>
    <row r="320">
      <c r="C320" s="12"/>
      <c r="D320" s="13"/>
      <c r="E320" s="12"/>
      <c r="F320" s="14"/>
      <c r="G320" s="12"/>
      <c r="I320" s="15"/>
      <c r="L320" s="16"/>
      <c r="P320" s="16"/>
      <c r="R320" s="16"/>
      <c r="U320" s="17"/>
    </row>
    <row r="321">
      <c r="C321" s="12"/>
      <c r="D321" s="13"/>
      <c r="E321" s="12"/>
      <c r="F321" s="14"/>
      <c r="G321" s="12"/>
      <c r="I321" s="15"/>
      <c r="L321" s="16"/>
      <c r="P321" s="16"/>
      <c r="R321" s="16"/>
      <c r="U321" s="17"/>
    </row>
    <row r="322">
      <c r="C322" s="12"/>
      <c r="D322" s="13"/>
      <c r="E322" s="12"/>
      <c r="F322" s="14"/>
      <c r="G322" s="12"/>
      <c r="I322" s="15"/>
      <c r="L322" s="16"/>
      <c r="P322" s="16"/>
      <c r="R322" s="16"/>
      <c r="U322" s="17"/>
    </row>
    <row r="323">
      <c r="C323" s="12"/>
      <c r="D323" s="13"/>
      <c r="E323" s="12"/>
      <c r="F323" s="14"/>
      <c r="G323" s="12"/>
      <c r="I323" s="15"/>
      <c r="L323" s="16"/>
      <c r="P323" s="16"/>
      <c r="R323" s="16"/>
      <c r="U323" s="17"/>
    </row>
    <row r="324">
      <c r="C324" s="12"/>
      <c r="D324" s="13"/>
      <c r="E324" s="12"/>
      <c r="F324" s="14"/>
      <c r="G324" s="12"/>
      <c r="I324" s="15"/>
      <c r="L324" s="16"/>
      <c r="P324" s="16"/>
      <c r="R324" s="16"/>
      <c r="U324" s="17"/>
    </row>
    <row r="325">
      <c r="C325" s="12"/>
      <c r="D325" s="13"/>
      <c r="E325" s="12"/>
      <c r="F325" s="14"/>
      <c r="G325" s="12"/>
      <c r="I325" s="15"/>
      <c r="L325" s="16"/>
      <c r="P325" s="16"/>
      <c r="R325" s="16"/>
      <c r="U325" s="17"/>
    </row>
    <row r="326">
      <c r="C326" s="12"/>
      <c r="D326" s="13"/>
      <c r="E326" s="12"/>
      <c r="F326" s="14"/>
      <c r="G326" s="12"/>
      <c r="I326" s="15"/>
      <c r="L326" s="16"/>
      <c r="P326" s="16"/>
      <c r="R326" s="16"/>
      <c r="U326" s="17"/>
    </row>
    <row r="327">
      <c r="C327" s="12"/>
      <c r="D327" s="13"/>
      <c r="E327" s="12"/>
      <c r="F327" s="14"/>
      <c r="G327" s="12"/>
      <c r="I327" s="15"/>
      <c r="L327" s="16"/>
      <c r="P327" s="16"/>
      <c r="R327" s="16"/>
      <c r="U327" s="17"/>
    </row>
    <row r="328">
      <c r="C328" s="12"/>
      <c r="D328" s="13"/>
      <c r="E328" s="12"/>
      <c r="F328" s="14"/>
      <c r="G328" s="12"/>
      <c r="I328" s="15"/>
      <c r="L328" s="16"/>
      <c r="P328" s="16"/>
      <c r="R328" s="16"/>
      <c r="U328" s="17"/>
    </row>
    <row r="329">
      <c r="C329" s="12"/>
      <c r="D329" s="13"/>
      <c r="E329" s="12"/>
      <c r="F329" s="14"/>
      <c r="G329" s="12"/>
      <c r="I329" s="15"/>
      <c r="L329" s="16"/>
      <c r="P329" s="16"/>
      <c r="R329" s="16"/>
      <c r="U329" s="17"/>
    </row>
    <row r="330">
      <c r="C330" s="12"/>
      <c r="D330" s="13"/>
      <c r="E330" s="12"/>
      <c r="F330" s="14"/>
      <c r="G330" s="12"/>
      <c r="I330" s="15"/>
      <c r="L330" s="16"/>
      <c r="P330" s="16"/>
      <c r="R330" s="16"/>
      <c r="U330" s="17"/>
    </row>
    <row r="331">
      <c r="C331" s="12"/>
      <c r="D331" s="13"/>
      <c r="E331" s="12"/>
      <c r="F331" s="14"/>
      <c r="G331" s="12"/>
      <c r="I331" s="15"/>
      <c r="L331" s="16"/>
      <c r="P331" s="16"/>
      <c r="R331" s="16"/>
      <c r="U331" s="17"/>
    </row>
    <row r="332">
      <c r="C332" s="12"/>
      <c r="D332" s="13"/>
      <c r="E332" s="12"/>
      <c r="F332" s="14"/>
      <c r="G332" s="12"/>
      <c r="I332" s="15"/>
      <c r="L332" s="16"/>
      <c r="P332" s="16"/>
      <c r="R332" s="16"/>
      <c r="U332" s="17"/>
    </row>
    <row r="333">
      <c r="C333" s="12"/>
      <c r="D333" s="13"/>
      <c r="E333" s="12"/>
      <c r="F333" s="14"/>
      <c r="G333" s="12"/>
      <c r="I333" s="15"/>
      <c r="L333" s="16"/>
      <c r="P333" s="16"/>
      <c r="R333" s="16"/>
      <c r="U333" s="17"/>
    </row>
    <row r="334">
      <c r="C334" s="12"/>
      <c r="D334" s="13"/>
      <c r="E334" s="12"/>
      <c r="F334" s="14"/>
      <c r="G334" s="12"/>
      <c r="I334" s="15"/>
      <c r="L334" s="16"/>
      <c r="P334" s="16"/>
      <c r="R334" s="16"/>
      <c r="U334" s="17"/>
    </row>
    <row r="335">
      <c r="C335" s="12"/>
      <c r="D335" s="13"/>
      <c r="E335" s="12"/>
      <c r="F335" s="14"/>
      <c r="G335" s="12"/>
      <c r="I335" s="15"/>
      <c r="L335" s="16"/>
      <c r="P335" s="16"/>
      <c r="R335" s="16"/>
      <c r="U335" s="17"/>
    </row>
    <row r="336">
      <c r="C336" s="12"/>
      <c r="D336" s="13"/>
      <c r="E336" s="12"/>
      <c r="F336" s="14"/>
      <c r="G336" s="12"/>
      <c r="I336" s="15"/>
      <c r="L336" s="16"/>
      <c r="P336" s="16"/>
      <c r="R336" s="16"/>
      <c r="U336" s="17"/>
    </row>
    <row r="337">
      <c r="C337" s="12"/>
      <c r="D337" s="13"/>
      <c r="E337" s="12"/>
      <c r="F337" s="14"/>
      <c r="G337" s="12"/>
      <c r="I337" s="15"/>
      <c r="L337" s="16"/>
      <c r="P337" s="16"/>
      <c r="R337" s="16"/>
      <c r="U337" s="17"/>
    </row>
    <row r="338">
      <c r="C338" s="12"/>
      <c r="D338" s="13"/>
      <c r="E338" s="12"/>
      <c r="F338" s="14"/>
      <c r="G338" s="12"/>
      <c r="I338" s="15"/>
      <c r="L338" s="16"/>
      <c r="P338" s="16"/>
      <c r="R338" s="16"/>
      <c r="U338" s="17"/>
    </row>
    <row r="339">
      <c r="C339" s="12"/>
      <c r="D339" s="13"/>
      <c r="E339" s="12"/>
      <c r="F339" s="14"/>
      <c r="G339" s="12"/>
      <c r="I339" s="15"/>
      <c r="L339" s="16"/>
      <c r="P339" s="16"/>
      <c r="R339" s="16"/>
      <c r="U339" s="17"/>
    </row>
    <row r="340">
      <c r="C340" s="12"/>
      <c r="D340" s="13"/>
      <c r="E340" s="12"/>
      <c r="F340" s="14"/>
      <c r="G340" s="12"/>
      <c r="I340" s="15"/>
      <c r="L340" s="16"/>
      <c r="P340" s="16"/>
      <c r="R340" s="16"/>
      <c r="U340" s="17"/>
    </row>
    <row r="341">
      <c r="C341" s="12"/>
      <c r="D341" s="13"/>
      <c r="E341" s="12"/>
      <c r="F341" s="14"/>
      <c r="G341" s="12"/>
      <c r="I341" s="15"/>
      <c r="L341" s="16"/>
      <c r="P341" s="16"/>
      <c r="R341" s="16"/>
      <c r="U341" s="17"/>
    </row>
    <row r="342">
      <c r="C342" s="12"/>
      <c r="D342" s="13"/>
      <c r="E342" s="12"/>
      <c r="F342" s="14"/>
      <c r="G342" s="12"/>
      <c r="I342" s="15"/>
      <c r="L342" s="16"/>
      <c r="P342" s="16"/>
      <c r="R342" s="16"/>
      <c r="U342" s="17"/>
    </row>
    <row r="343">
      <c r="C343" s="12"/>
      <c r="D343" s="13"/>
      <c r="E343" s="12"/>
      <c r="F343" s="14"/>
      <c r="G343" s="12"/>
      <c r="I343" s="15"/>
      <c r="L343" s="16"/>
      <c r="P343" s="16"/>
      <c r="R343" s="16"/>
      <c r="U343" s="17"/>
    </row>
    <row r="344">
      <c r="C344" s="12"/>
      <c r="D344" s="13"/>
      <c r="E344" s="12"/>
      <c r="F344" s="14"/>
      <c r="G344" s="12"/>
      <c r="I344" s="15"/>
      <c r="L344" s="16"/>
      <c r="P344" s="16"/>
      <c r="R344" s="16"/>
      <c r="U344" s="17"/>
    </row>
    <row r="345">
      <c r="C345" s="12"/>
      <c r="D345" s="13"/>
      <c r="E345" s="12"/>
      <c r="F345" s="14"/>
      <c r="G345" s="12"/>
      <c r="I345" s="15"/>
      <c r="L345" s="16"/>
      <c r="P345" s="16"/>
      <c r="R345" s="16"/>
      <c r="U345" s="17"/>
    </row>
    <row r="346">
      <c r="C346" s="12"/>
      <c r="D346" s="13"/>
      <c r="E346" s="12"/>
      <c r="F346" s="14"/>
      <c r="G346" s="12"/>
      <c r="I346" s="15"/>
      <c r="L346" s="16"/>
      <c r="P346" s="16"/>
      <c r="R346" s="16"/>
      <c r="U346" s="17"/>
    </row>
    <row r="347">
      <c r="C347" s="12"/>
      <c r="D347" s="13"/>
      <c r="E347" s="12"/>
      <c r="F347" s="14"/>
      <c r="G347" s="12"/>
      <c r="I347" s="15"/>
      <c r="L347" s="16"/>
      <c r="P347" s="16"/>
      <c r="R347" s="16"/>
      <c r="U347" s="17"/>
    </row>
    <row r="348">
      <c r="C348" s="12"/>
      <c r="D348" s="13"/>
      <c r="E348" s="12"/>
      <c r="F348" s="14"/>
      <c r="G348" s="12"/>
      <c r="I348" s="15"/>
      <c r="L348" s="16"/>
      <c r="P348" s="16"/>
      <c r="R348" s="16"/>
      <c r="U348" s="17"/>
    </row>
    <row r="349">
      <c r="C349" s="12"/>
      <c r="D349" s="13"/>
      <c r="E349" s="12"/>
      <c r="F349" s="14"/>
      <c r="G349" s="12"/>
      <c r="I349" s="15"/>
      <c r="L349" s="16"/>
      <c r="P349" s="16"/>
      <c r="R349" s="16"/>
      <c r="U349" s="17"/>
    </row>
    <row r="350">
      <c r="C350" s="12"/>
      <c r="D350" s="13"/>
      <c r="E350" s="12"/>
      <c r="F350" s="14"/>
      <c r="G350" s="12"/>
      <c r="I350" s="15"/>
      <c r="L350" s="16"/>
      <c r="P350" s="16"/>
      <c r="R350" s="16"/>
      <c r="U350" s="17"/>
    </row>
    <row r="351">
      <c r="C351" s="12"/>
      <c r="D351" s="13"/>
      <c r="E351" s="12"/>
      <c r="F351" s="14"/>
      <c r="G351" s="12"/>
      <c r="I351" s="15"/>
      <c r="L351" s="16"/>
      <c r="P351" s="16"/>
      <c r="R351" s="16"/>
      <c r="U351" s="17"/>
    </row>
    <row r="352">
      <c r="C352" s="12"/>
      <c r="D352" s="13"/>
      <c r="E352" s="12"/>
      <c r="F352" s="14"/>
      <c r="G352" s="12"/>
      <c r="I352" s="15"/>
      <c r="L352" s="16"/>
      <c r="P352" s="16"/>
      <c r="R352" s="16"/>
      <c r="U352" s="17"/>
    </row>
    <row r="353">
      <c r="C353" s="12"/>
      <c r="D353" s="13"/>
      <c r="E353" s="12"/>
      <c r="F353" s="14"/>
      <c r="G353" s="12"/>
      <c r="I353" s="15"/>
      <c r="L353" s="16"/>
      <c r="P353" s="16"/>
      <c r="R353" s="16"/>
      <c r="U353" s="17"/>
    </row>
    <row r="354">
      <c r="C354" s="12"/>
      <c r="D354" s="13"/>
      <c r="E354" s="12"/>
      <c r="F354" s="14"/>
      <c r="G354" s="12"/>
      <c r="I354" s="15"/>
      <c r="L354" s="16"/>
      <c r="P354" s="16"/>
      <c r="R354" s="16"/>
      <c r="U354" s="17"/>
    </row>
    <row r="355">
      <c r="C355" s="12"/>
      <c r="D355" s="13"/>
      <c r="E355" s="12"/>
      <c r="F355" s="14"/>
      <c r="G355" s="12"/>
      <c r="I355" s="15"/>
      <c r="L355" s="16"/>
      <c r="P355" s="16"/>
      <c r="R355" s="16"/>
      <c r="U355" s="17"/>
    </row>
    <row r="356">
      <c r="C356" s="12"/>
      <c r="D356" s="13"/>
      <c r="E356" s="12"/>
      <c r="F356" s="14"/>
      <c r="G356" s="12"/>
      <c r="I356" s="15"/>
      <c r="L356" s="16"/>
      <c r="P356" s="16"/>
      <c r="R356" s="16"/>
      <c r="U356" s="17"/>
    </row>
    <row r="357">
      <c r="C357" s="12"/>
      <c r="D357" s="13"/>
      <c r="E357" s="12"/>
      <c r="F357" s="14"/>
      <c r="G357" s="12"/>
      <c r="I357" s="15"/>
      <c r="L357" s="16"/>
      <c r="P357" s="16"/>
      <c r="R357" s="16"/>
      <c r="U357" s="17"/>
    </row>
    <row r="358">
      <c r="C358" s="12"/>
      <c r="D358" s="13"/>
      <c r="E358" s="12"/>
      <c r="F358" s="14"/>
      <c r="G358" s="12"/>
      <c r="I358" s="15"/>
      <c r="L358" s="16"/>
      <c r="P358" s="16"/>
      <c r="R358" s="16"/>
      <c r="U358" s="17"/>
    </row>
    <row r="359">
      <c r="C359" s="12"/>
      <c r="D359" s="13"/>
      <c r="E359" s="12"/>
      <c r="F359" s="14"/>
      <c r="G359" s="12"/>
      <c r="I359" s="15"/>
      <c r="L359" s="16"/>
      <c r="P359" s="16"/>
      <c r="R359" s="16"/>
      <c r="U359" s="17"/>
    </row>
    <row r="360">
      <c r="C360" s="12"/>
      <c r="D360" s="13"/>
      <c r="E360" s="12"/>
      <c r="F360" s="14"/>
      <c r="G360" s="12"/>
      <c r="I360" s="15"/>
      <c r="L360" s="16"/>
      <c r="P360" s="16"/>
      <c r="R360" s="16"/>
      <c r="U360" s="17"/>
    </row>
    <row r="361">
      <c r="C361" s="12"/>
      <c r="D361" s="13"/>
      <c r="E361" s="12"/>
      <c r="F361" s="14"/>
      <c r="G361" s="12"/>
      <c r="I361" s="15"/>
      <c r="L361" s="16"/>
      <c r="P361" s="16"/>
      <c r="R361" s="16"/>
      <c r="U361" s="17"/>
    </row>
    <row r="362">
      <c r="C362" s="12"/>
      <c r="D362" s="13"/>
      <c r="E362" s="12"/>
      <c r="F362" s="14"/>
      <c r="G362" s="12"/>
      <c r="I362" s="15"/>
      <c r="L362" s="16"/>
      <c r="P362" s="16"/>
      <c r="R362" s="16"/>
      <c r="U362" s="17"/>
    </row>
    <row r="363">
      <c r="C363" s="12"/>
      <c r="D363" s="13"/>
      <c r="E363" s="12"/>
      <c r="F363" s="14"/>
      <c r="G363" s="12"/>
      <c r="I363" s="15"/>
      <c r="L363" s="16"/>
      <c r="P363" s="16"/>
      <c r="R363" s="16"/>
      <c r="U363" s="17"/>
    </row>
    <row r="364">
      <c r="C364" s="12"/>
      <c r="D364" s="13"/>
      <c r="E364" s="12"/>
      <c r="F364" s="14"/>
      <c r="G364" s="12"/>
      <c r="I364" s="15"/>
      <c r="L364" s="16"/>
      <c r="P364" s="16"/>
      <c r="R364" s="16"/>
      <c r="U364" s="17"/>
    </row>
    <row r="365">
      <c r="C365" s="12"/>
      <c r="D365" s="13"/>
      <c r="E365" s="12"/>
      <c r="F365" s="14"/>
      <c r="G365" s="12"/>
      <c r="I365" s="15"/>
      <c r="L365" s="16"/>
      <c r="P365" s="16"/>
      <c r="R365" s="16"/>
      <c r="U365" s="17"/>
    </row>
    <row r="366">
      <c r="C366" s="12"/>
      <c r="D366" s="13"/>
      <c r="E366" s="12"/>
      <c r="F366" s="14"/>
      <c r="G366" s="12"/>
      <c r="I366" s="15"/>
      <c r="L366" s="16"/>
      <c r="P366" s="16"/>
      <c r="R366" s="16"/>
      <c r="U366" s="17"/>
    </row>
    <row r="367">
      <c r="C367" s="12"/>
      <c r="D367" s="13"/>
      <c r="E367" s="12"/>
      <c r="F367" s="14"/>
      <c r="G367" s="12"/>
      <c r="I367" s="15"/>
      <c r="L367" s="16"/>
      <c r="P367" s="16"/>
      <c r="R367" s="16"/>
      <c r="U367" s="17"/>
    </row>
    <row r="368">
      <c r="C368" s="12"/>
      <c r="D368" s="13"/>
      <c r="E368" s="12"/>
      <c r="F368" s="14"/>
      <c r="G368" s="12"/>
      <c r="I368" s="15"/>
      <c r="L368" s="16"/>
      <c r="P368" s="16"/>
      <c r="R368" s="16"/>
      <c r="U368" s="17"/>
    </row>
    <row r="369">
      <c r="C369" s="12"/>
      <c r="D369" s="13"/>
      <c r="E369" s="12"/>
      <c r="F369" s="14"/>
      <c r="G369" s="12"/>
      <c r="I369" s="15"/>
      <c r="L369" s="16"/>
      <c r="P369" s="16"/>
      <c r="R369" s="16"/>
      <c r="U369" s="17"/>
    </row>
    <row r="370">
      <c r="C370" s="12"/>
      <c r="D370" s="13"/>
      <c r="E370" s="12"/>
      <c r="F370" s="14"/>
      <c r="G370" s="12"/>
      <c r="I370" s="15"/>
      <c r="L370" s="16"/>
      <c r="P370" s="16"/>
      <c r="R370" s="16"/>
      <c r="U370" s="17"/>
    </row>
    <row r="371">
      <c r="C371" s="12"/>
      <c r="D371" s="13"/>
      <c r="E371" s="12"/>
      <c r="F371" s="14"/>
      <c r="G371" s="12"/>
      <c r="I371" s="15"/>
      <c r="L371" s="16"/>
      <c r="P371" s="16"/>
      <c r="R371" s="16"/>
      <c r="U371" s="17"/>
    </row>
    <row r="372">
      <c r="C372" s="12"/>
      <c r="D372" s="13"/>
      <c r="E372" s="12"/>
      <c r="F372" s="14"/>
      <c r="G372" s="12"/>
      <c r="I372" s="15"/>
      <c r="L372" s="16"/>
      <c r="P372" s="16"/>
      <c r="R372" s="16"/>
      <c r="U372" s="17"/>
    </row>
    <row r="373">
      <c r="C373" s="12"/>
      <c r="D373" s="13"/>
      <c r="E373" s="12"/>
      <c r="F373" s="14"/>
      <c r="G373" s="12"/>
      <c r="I373" s="15"/>
      <c r="L373" s="16"/>
      <c r="P373" s="16"/>
      <c r="R373" s="16"/>
      <c r="U373" s="17"/>
    </row>
    <row r="374">
      <c r="C374" s="12"/>
      <c r="D374" s="13"/>
      <c r="E374" s="12"/>
      <c r="F374" s="14"/>
      <c r="G374" s="12"/>
      <c r="I374" s="15"/>
      <c r="L374" s="16"/>
      <c r="P374" s="16"/>
      <c r="R374" s="16"/>
      <c r="U374" s="17"/>
    </row>
    <row r="375">
      <c r="C375" s="12"/>
      <c r="D375" s="13"/>
      <c r="E375" s="12"/>
      <c r="F375" s="14"/>
      <c r="G375" s="12"/>
      <c r="I375" s="15"/>
      <c r="L375" s="16"/>
      <c r="P375" s="16"/>
      <c r="R375" s="16"/>
      <c r="U375" s="17"/>
    </row>
    <row r="376">
      <c r="C376" s="12"/>
      <c r="D376" s="13"/>
      <c r="E376" s="12"/>
      <c r="F376" s="14"/>
      <c r="G376" s="12"/>
      <c r="I376" s="15"/>
      <c r="L376" s="16"/>
      <c r="P376" s="16"/>
      <c r="R376" s="16"/>
      <c r="U376" s="17"/>
    </row>
    <row r="377">
      <c r="C377" s="12"/>
      <c r="D377" s="13"/>
      <c r="E377" s="12"/>
      <c r="F377" s="14"/>
      <c r="G377" s="12"/>
      <c r="I377" s="15"/>
      <c r="L377" s="16"/>
      <c r="P377" s="16"/>
      <c r="R377" s="16"/>
      <c r="U377" s="17"/>
    </row>
    <row r="378">
      <c r="C378" s="12"/>
      <c r="D378" s="13"/>
      <c r="E378" s="12"/>
      <c r="F378" s="14"/>
      <c r="G378" s="12"/>
      <c r="I378" s="15"/>
      <c r="L378" s="16"/>
      <c r="P378" s="16"/>
      <c r="R378" s="16"/>
      <c r="U378" s="17"/>
    </row>
    <row r="379">
      <c r="C379" s="12"/>
      <c r="D379" s="13"/>
      <c r="E379" s="12"/>
      <c r="F379" s="14"/>
      <c r="G379" s="12"/>
      <c r="I379" s="15"/>
      <c r="L379" s="16"/>
      <c r="P379" s="16"/>
      <c r="R379" s="16"/>
      <c r="U379" s="17"/>
    </row>
    <row r="380">
      <c r="C380" s="12"/>
      <c r="D380" s="13"/>
      <c r="E380" s="12"/>
      <c r="F380" s="14"/>
      <c r="G380" s="12"/>
      <c r="I380" s="15"/>
      <c r="L380" s="16"/>
      <c r="P380" s="16"/>
      <c r="R380" s="16"/>
      <c r="U380" s="17"/>
    </row>
    <row r="381">
      <c r="C381" s="12"/>
      <c r="D381" s="13"/>
      <c r="E381" s="12"/>
      <c r="F381" s="14"/>
      <c r="G381" s="12"/>
      <c r="I381" s="15"/>
      <c r="L381" s="16"/>
      <c r="P381" s="16"/>
      <c r="R381" s="16"/>
      <c r="U381" s="17"/>
    </row>
    <row r="382">
      <c r="C382" s="12"/>
      <c r="D382" s="13"/>
      <c r="E382" s="12"/>
      <c r="F382" s="14"/>
      <c r="G382" s="12"/>
      <c r="I382" s="15"/>
      <c r="L382" s="16"/>
      <c r="P382" s="16"/>
      <c r="R382" s="16"/>
      <c r="U382" s="17"/>
    </row>
    <row r="383">
      <c r="C383" s="12"/>
      <c r="D383" s="13"/>
      <c r="E383" s="12"/>
      <c r="F383" s="14"/>
      <c r="G383" s="12"/>
      <c r="I383" s="15"/>
      <c r="L383" s="16"/>
      <c r="P383" s="16"/>
      <c r="R383" s="16"/>
      <c r="U383" s="17"/>
    </row>
    <row r="384">
      <c r="C384" s="12"/>
      <c r="D384" s="13"/>
      <c r="E384" s="12"/>
      <c r="F384" s="14"/>
      <c r="G384" s="12"/>
      <c r="I384" s="15"/>
      <c r="L384" s="16"/>
      <c r="P384" s="16"/>
      <c r="R384" s="16"/>
      <c r="U384" s="17"/>
    </row>
    <row r="385">
      <c r="C385" s="12"/>
      <c r="D385" s="13"/>
      <c r="E385" s="12"/>
      <c r="F385" s="14"/>
      <c r="G385" s="12"/>
      <c r="I385" s="15"/>
      <c r="L385" s="16"/>
      <c r="P385" s="16"/>
      <c r="R385" s="16"/>
      <c r="U385" s="17"/>
    </row>
    <row r="386">
      <c r="C386" s="12"/>
      <c r="D386" s="13"/>
      <c r="E386" s="12"/>
      <c r="F386" s="14"/>
      <c r="G386" s="12"/>
      <c r="I386" s="15"/>
      <c r="L386" s="16"/>
      <c r="P386" s="16"/>
      <c r="R386" s="16"/>
      <c r="U386" s="17"/>
    </row>
    <row r="387">
      <c r="C387" s="12"/>
      <c r="D387" s="13"/>
      <c r="E387" s="12"/>
      <c r="F387" s="14"/>
      <c r="G387" s="12"/>
      <c r="I387" s="15"/>
      <c r="L387" s="16"/>
      <c r="P387" s="16"/>
      <c r="R387" s="16"/>
      <c r="U387" s="17"/>
    </row>
    <row r="388">
      <c r="C388" s="12"/>
      <c r="D388" s="13"/>
      <c r="E388" s="12"/>
      <c r="F388" s="14"/>
      <c r="G388" s="12"/>
      <c r="I388" s="15"/>
      <c r="L388" s="16"/>
      <c r="P388" s="16"/>
      <c r="R388" s="16"/>
      <c r="U388" s="17"/>
    </row>
    <row r="389">
      <c r="C389" s="12"/>
      <c r="D389" s="13"/>
      <c r="E389" s="12"/>
      <c r="F389" s="14"/>
      <c r="G389" s="12"/>
      <c r="I389" s="15"/>
      <c r="L389" s="16"/>
      <c r="P389" s="16"/>
      <c r="R389" s="16"/>
      <c r="U389" s="17"/>
    </row>
    <row r="390">
      <c r="C390" s="12"/>
      <c r="D390" s="13"/>
      <c r="E390" s="12"/>
      <c r="F390" s="14"/>
      <c r="G390" s="12"/>
      <c r="I390" s="15"/>
      <c r="L390" s="16"/>
      <c r="P390" s="16"/>
      <c r="R390" s="16"/>
      <c r="U390" s="17"/>
    </row>
    <row r="391">
      <c r="C391" s="12"/>
      <c r="D391" s="13"/>
      <c r="E391" s="12"/>
      <c r="F391" s="14"/>
      <c r="G391" s="12"/>
      <c r="I391" s="15"/>
      <c r="L391" s="16"/>
      <c r="P391" s="16"/>
      <c r="R391" s="16"/>
      <c r="U391" s="17"/>
    </row>
    <row r="392">
      <c r="C392" s="12"/>
      <c r="D392" s="13"/>
      <c r="E392" s="12"/>
      <c r="F392" s="14"/>
      <c r="G392" s="12"/>
      <c r="I392" s="15"/>
      <c r="L392" s="16"/>
      <c r="P392" s="16"/>
      <c r="R392" s="16"/>
      <c r="U392" s="17"/>
    </row>
    <row r="393">
      <c r="C393" s="12"/>
      <c r="D393" s="13"/>
      <c r="E393" s="12"/>
      <c r="F393" s="14"/>
      <c r="G393" s="12"/>
      <c r="I393" s="15"/>
      <c r="L393" s="16"/>
      <c r="P393" s="16"/>
      <c r="R393" s="16"/>
      <c r="U393" s="17"/>
    </row>
    <row r="394">
      <c r="C394" s="12"/>
      <c r="D394" s="13"/>
      <c r="E394" s="12"/>
      <c r="F394" s="14"/>
      <c r="G394" s="12"/>
      <c r="I394" s="15"/>
      <c r="L394" s="16"/>
      <c r="P394" s="16"/>
      <c r="R394" s="16"/>
      <c r="U394" s="17"/>
    </row>
    <row r="395">
      <c r="C395" s="12"/>
      <c r="D395" s="13"/>
      <c r="E395" s="12"/>
      <c r="F395" s="14"/>
      <c r="G395" s="12"/>
      <c r="I395" s="15"/>
      <c r="L395" s="16"/>
      <c r="P395" s="16"/>
      <c r="R395" s="16"/>
      <c r="U395" s="17"/>
    </row>
    <row r="396">
      <c r="C396" s="12"/>
      <c r="D396" s="13"/>
      <c r="E396" s="12"/>
      <c r="F396" s="14"/>
      <c r="G396" s="12"/>
      <c r="I396" s="15"/>
      <c r="L396" s="16"/>
      <c r="P396" s="16"/>
      <c r="R396" s="16"/>
      <c r="U396" s="17"/>
    </row>
    <row r="397">
      <c r="C397" s="12"/>
      <c r="D397" s="13"/>
      <c r="E397" s="12"/>
      <c r="F397" s="14"/>
      <c r="G397" s="12"/>
      <c r="I397" s="15"/>
      <c r="L397" s="16"/>
      <c r="P397" s="16"/>
      <c r="R397" s="16"/>
      <c r="U397" s="17"/>
    </row>
    <row r="398">
      <c r="C398" s="12"/>
      <c r="D398" s="13"/>
      <c r="E398" s="12"/>
      <c r="F398" s="14"/>
      <c r="G398" s="12"/>
      <c r="I398" s="15"/>
      <c r="L398" s="16"/>
      <c r="P398" s="16"/>
      <c r="R398" s="16"/>
      <c r="U398" s="17"/>
    </row>
    <row r="399">
      <c r="C399" s="12"/>
      <c r="D399" s="13"/>
      <c r="E399" s="12"/>
      <c r="F399" s="14"/>
      <c r="G399" s="12"/>
      <c r="I399" s="15"/>
      <c r="L399" s="16"/>
      <c r="P399" s="16"/>
      <c r="R399" s="16"/>
      <c r="U399" s="17"/>
    </row>
    <row r="400">
      <c r="C400" s="12"/>
      <c r="D400" s="13"/>
      <c r="E400" s="12"/>
      <c r="F400" s="14"/>
      <c r="G400" s="12"/>
      <c r="I400" s="15"/>
      <c r="L400" s="16"/>
      <c r="P400" s="16"/>
      <c r="R400" s="16"/>
      <c r="U400" s="17"/>
    </row>
    <row r="401">
      <c r="C401" s="12"/>
      <c r="D401" s="13"/>
      <c r="E401" s="12"/>
      <c r="F401" s="14"/>
      <c r="G401" s="12"/>
      <c r="I401" s="15"/>
      <c r="L401" s="16"/>
      <c r="P401" s="16"/>
      <c r="R401" s="16"/>
      <c r="U401" s="17"/>
    </row>
    <row r="402">
      <c r="C402" s="12"/>
      <c r="D402" s="13"/>
      <c r="E402" s="12"/>
      <c r="F402" s="14"/>
      <c r="G402" s="12"/>
      <c r="I402" s="15"/>
      <c r="L402" s="16"/>
      <c r="P402" s="16"/>
      <c r="R402" s="16"/>
      <c r="U402" s="17"/>
    </row>
    <row r="403">
      <c r="C403" s="12"/>
      <c r="D403" s="13"/>
      <c r="E403" s="12"/>
      <c r="F403" s="14"/>
      <c r="G403" s="12"/>
      <c r="I403" s="15"/>
      <c r="L403" s="16"/>
      <c r="P403" s="16"/>
      <c r="R403" s="16"/>
      <c r="U403" s="17"/>
    </row>
    <row r="404">
      <c r="C404" s="12"/>
      <c r="D404" s="13"/>
      <c r="E404" s="12"/>
      <c r="F404" s="14"/>
      <c r="G404" s="12"/>
      <c r="I404" s="15"/>
      <c r="L404" s="16"/>
      <c r="P404" s="16"/>
      <c r="R404" s="16"/>
      <c r="U404" s="17"/>
    </row>
    <row r="405">
      <c r="C405" s="12"/>
      <c r="D405" s="13"/>
      <c r="E405" s="12"/>
      <c r="F405" s="14"/>
      <c r="G405" s="12"/>
      <c r="I405" s="15"/>
      <c r="L405" s="16"/>
      <c r="P405" s="16"/>
      <c r="R405" s="16"/>
      <c r="U405" s="17"/>
    </row>
    <row r="406">
      <c r="C406" s="12"/>
      <c r="D406" s="13"/>
      <c r="E406" s="12"/>
      <c r="F406" s="14"/>
      <c r="G406" s="12"/>
      <c r="I406" s="15"/>
      <c r="L406" s="16"/>
      <c r="P406" s="16"/>
      <c r="R406" s="16"/>
      <c r="U406" s="17"/>
    </row>
    <row r="407">
      <c r="C407" s="12"/>
      <c r="D407" s="13"/>
      <c r="E407" s="12"/>
      <c r="F407" s="14"/>
      <c r="G407" s="12"/>
      <c r="I407" s="15"/>
      <c r="L407" s="16"/>
      <c r="P407" s="16"/>
      <c r="R407" s="16"/>
      <c r="U407" s="17"/>
    </row>
    <row r="408">
      <c r="C408" s="12"/>
      <c r="D408" s="13"/>
      <c r="E408" s="12"/>
      <c r="F408" s="14"/>
      <c r="G408" s="12"/>
      <c r="I408" s="15"/>
      <c r="L408" s="16"/>
      <c r="P408" s="16"/>
      <c r="R408" s="16"/>
      <c r="U408" s="17"/>
    </row>
    <row r="409">
      <c r="C409" s="12"/>
      <c r="D409" s="13"/>
      <c r="E409" s="12"/>
      <c r="F409" s="14"/>
      <c r="G409" s="12"/>
      <c r="I409" s="15"/>
      <c r="L409" s="16"/>
      <c r="P409" s="16"/>
      <c r="R409" s="16"/>
      <c r="U409" s="17"/>
    </row>
    <row r="410">
      <c r="C410" s="12"/>
      <c r="D410" s="13"/>
      <c r="E410" s="12"/>
      <c r="F410" s="14"/>
      <c r="G410" s="12"/>
      <c r="I410" s="15"/>
      <c r="L410" s="16"/>
      <c r="P410" s="16"/>
      <c r="R410" s="16"/>
      <c r="U410" s="17"/>
    </row>
    <row r="411">
      <c r="C411" s="12"/>
      <c r="D411" s="13"/>
      <c r="E411" s="12"/>
      <c r="F411" s="14"/>
      <c r="G411" s="12"/>
      <c r="I411" s="15"/>
      <c r="L411" s="16"/>
      <c r="P411" s="16"/>
      <c r="R411" s="16"/>
      <c r="U411" s="17"/>
    </row>
    <row r="412">
      <c r="C412" s="12"/>
      <c r="D412" s="13"/>
      <c r="E412" s="12"/>
      <c r="F412" s="14"/>
      <c r="G412" s="12"/>
      <c r="I412" s="15"/>
      <c r="L412" s="16"/>
      <c r="P412" s="16"/>
      <c r="R412" s="16"/>
      <c r="U412" s="17"/>
    </row>
    <row r="413">
      <c r="C413" s="12"/>
      <c r="D413" s="13"/>
      <c r="E413" s="12"/>
      <c r="F413" s="14"/>
      <c r="G413" s="12"/>
      <c r="I413" s="15"/>
      <c r="L413" s="16"/>
      <c r="P413" s="16"/>
      <c r="R413" s="16"/>
      <c r="U413" s="17"/>
    </row>
    <row r="414">
      <c r="C414" s="12"/>
      <c r="D414" s="13"/>
      <c r="E414" s="12"/>
      <c r="F414" s="14"/>
      <c r="G414" s="12"/>
      <c r="I414" s="15"/>
      <c r="L414" s="16"/>
      <c r="P414" s="16"/>
      <c r="R414" s="16"/>
      <c r="U414" s="17"/>
    </row>
    <row r="415">
      <c r="C415" s="12"/>
      <c r="D415" s="13"/>
      <c r="E415" s="12"/>
      <c r="F415" s="14"/>
      <c r="G415" s="12"/>
      <c r="I415" s="15"/>
      <c r="L415" s="16"/>
      <c r="P415" s="16"/>
      <c r="R415" s="16"/>
      <c r="U415" s="17"/>
    </row>
    <row r="416">
      <c r="C416" s="12"/>
      <c r="D416" s="13"/>
      <c r="E416" s="12"/>
      <c r="F416" s="14"/>
      <c r="G416" s="12"/>
      <c r="I416" s="15"/>
      <c r="L416" s="16"/>
      <c r="P416" s="16"/>
      <c r="R416" s="16"/>
      <c r="U416" s="17"/>
    </row>
    <row r="417">
      <c r="C417" s="12"/>
      <c r="D417" s="13"/>
      <c r="E417" s="12"/>
      <c r="F417" s="14"/>
      <c r="G417" s="12"/>
      <c r="I417" s="15"/>
      <c r="L417" s="16"/>
      <c r="P417" s="16"/>
      <c r="R417" s="16"/>
      <c r="U417" s="17"/>
    </row>
    <row r="418">
      <c r="C418" s="12"/>
      <c r="D418" s="13"/>
      <c r="E418" s="12"/>
      <c r="F418" s="14"/>
      <c r="G418" s="12"/>
      <c r="I418" s="15"/>
      <c r="L418" s="16"/>
      <c r="P418" s="16"/>
      <c r="R418" s="16"/>
      <c r="U418" s="17"/>
    </row>
    <row r="419">
      <c r="C419" s="12"/>
      <c r="D419" s="13"/>
      <c r="E419" s="12"/>
      <c r="F419" s="14"/>
      <c r="G419" s="12"/>
      <c r="I419" s="15"/>
      <c r="L419" s="16"/>
      <c r="P419" s="16"/>
      <c r="R419" s="16"/>
      <c r="U419" s="17"/>
    </row>
    <row r="420">
      <c r="C420" s="12"/>
      <c r="D420" s="13"/>
      <c r="E420" s="12"/>
      <c r="F420" s="14"/>
      <c r="G420" s="12"/>
      <c r="I420" s="15"/>
      <c r="L420" s="16"/>
      <c r="P420" s="16"/>
      <c r="R420" s="16"/>
      <c r="U420" s="17"/>
    </row>
    <row r="421">
      <c r="C421" s="12"/>
      <c r="D421" s="13"/>
      <c r="E421" s="12"/>
      <c r="F421" s="14"/>
      <c r="G421" s="12"/>
      <c r="I421" s="15"/>
      <c r="L421" s="16"/>
      <c r="P421" s="16"/>
      <c r="R421" s="16"/>
      <c r="U421" s="17"/>
    </row>
    <row r="422">
      <c r="C422" s="12"/>
      <c r="D422" s="13"/>
      <c r="E422" s="12"/>
      <c r="F422" s="14"/>
      <c r="G422" s="12"/>
      <c r="I422" s="15"/>
      <c r="L422" s="16"/>
      <c r="P422" s="16"/>
      <c r="R422" s="16"/>
      <c r="U422" s="17"/>
    </row>
    <row r="423">
      <c r="C423" s="12"/>
      <c r="D423" s="13"/>
      <c r="E423" s="12"/>
      <c r="F423" s="14"/>
      <c r="G423" s="12"/>
      <c r="I423" s="15"/>
      <c r="L423" s="16"/>
      <c r="P423" s="16"/>
      <c r="R423" s="16"/>
      <c r="U423" s="17"/>
    </row>
    <row r="424">
      <c r="C424" s="12"/>
      <c r="D424" s="13"/>
      <c r="E424" s="12"/>
      <c r="F424" s="14"/>
      <c r="G424" s="12"/>
      <c r="I424" s="15"/>
      <c r="L424" s="16"/>
      <c r="P424" s="16"/>
      <c r="R424" s="16"/>
      <c r="U424" s="17"/>
    </row>
    <row r="425">
      <c r="C425" s="12"/>
      <c r="D425" s="13"/>
      <c r="E425" s="12"/>
      <c r="F425" s="14"/>
      <c r="G425" s="12"/>
      <c r="I425" s="15"/>
      <c r="L425" s="16"/>
      <c r="P425" s="16"/>
      <c r="R425" s="16"/>
      <c r="U425" s="17"/>
    </row>
    <row r="426">
      <c r="C426" s="12"/>
      <c r="D426" s="13"/>
      <c r="E426" s="12"/>
      <c r="F426" s="14"/>
      <c r="G426" s="12"/>
      <c r="I426" s="15"/>
      <c r="L426" s="16"/>
      <c r="P426" s="16"/>
      <c r="R426" s="16"/>
      <c r="U426" s="17"/>
    </row>
    <row r="427">
      <c r="C427" s="12"/>
      <c r="D427" s="13"/>
      <c r="E427" s="12"/>
      <c r="F427" s="14"/>
      <c r="G427" s="12"/>
      <c r="I427" s="15"/>
      <c r="L427" s="16"/>
      <c r="P427" s="16"/>
      <c r="R427" s="16"/>
      <c r="U427" s="17"/>
    </row>
    <row r="428">
      <c r="C428" s="12"/>
      <c r="D428" s="13"/>
      <c r="E428" s="12"/>
      <c r="F428" s="14"/>
      <c r="G428" s="12"/>
      <c r="I428" s="15"/>
      <c r="L428" s="16"/>
      <c r="P428" s="16"/>
      <c r="R428" s="16"/>
      <c r="U428" s="17"/>
    </row>
    <row r="429">
      <c r="C429" s="12"/>
      <c r="D429" s="13"/>
      <c r="E429" s="12"/>
      <c r="F429" s="14"/>
      <c r="G429" s="12"/>
      <c r="I429" s="15"/>
      <c r="L429" s="16"/>
      <c r="P429" s="16"/>
      <c r="R429" s="16"/>
      <c r="U429" s="17"/>
    </row>
    <row r="430">
      <c r="C430" s="12"/>
      <c r="D430" s="13"/>
      <c r="E430" s="12"/>
      <c r="F430" s="14"/>
      <c r="G430" s="12"/>
      <c r="I430" s="15"/>
      <c r="L430" s="16"/>
      <c r="P430" s="16"/>
      <c r="R430" s="16"/>
      <c r="U430" s="17"/>
    </row>
    <row r="431">
      <c r="C431" s="12"/>
      <c r="D431" s="13"/>
      <c r="E431" s="12"/>
      <c r="F431" s="14"/>
      <c r="G431" s="12"/>
      <c r="I431" s="15"/>
      <c r="L431" s="16"/>
      <c r="P431" s="16"/>
      <c r="R431" s="16"/>
      <c r="U431" s="17"/>
    </row>
    <row r="432">
      <c r="C432" s="12"/>
      <c r="D432" s="13"/>
      <c r="E432" s="12"/>
      <c r="F432" s="14"/>
      <c r="G432" s="12"/>
      <c r="I432" s="15"/>
      <c r="L432" s="16"/>
      <c r="P432" s="16"/>
      <c r="R432" s="16"/>
      <c r="U432" s="17"/>
    </row>
    <row r="433">
      <c r="C433" s="12"/>
      <c r="D433" s="13"/>
      <c r="E433" s="12"/>
      <c r="F433" s="14"/>
      <c r="G433" s="12"/>
      <c r="I433" s="15"/>
      <c r="L433" s="16"/>
      <c r="P433" s="16"/>
      <c r="R433" s="16"/>
      <c r="U433" s="17"/>
    </row>
    <row r="434">
      <c r="C434" s="12"/>
      <c r="D434" s="13"/>
      <c r="E434" s="12"/>
      <c r="F434" s="14"/>
      <c r="G434" s="12"/>
      <c r="I434" s="15"/>
      <c r="L434" s="16"/>
      <c r="P434" s="16"/>
      <c r="R434" s="16"/>
      <c r="U434" s="17"/>
    </row>
    <row r="435">
      <c r="C435" s="12"/>
      <c r="D435" s="13"/>
      <c r="E435" s="12"/>
      <c r="F435" s="14"/>
      <c r="G435" s="12"/>
      <c r="I435" s="15"/>
      <c r="L435" s="16"/>
      <c r="P435" s="16"/>
      <c r="R435" s="16"/>
      <c r="U435" s="17"/>
    </row>
    <row r="436">
      <c r="C436" s="12"/>
      <c r="D436" s="13"/>
      <c r="E436" s="12"/>
      <c r="F436" s="14"/>
      <c r="G436" s="12"/>
      <c r="I436" s="15"/>
      <c r="L436" s="16"/>
      <c r="P436" s="16"/>
      <c r="R436" s="16"/>
      <c r="U436" s="17"/>
    </row>
    <row r="437">
      <c r="C437" s="12"/>
      <c r="D437" s="13"/>
      <c r="E437" s="12"/>
      <c r="F437" s="14"/>
      <c r="G437" s="12"/>
      <c r="I437" s="15"/>
      <c r="L437" s="16"/>
      <c r="P437" s="16"/>
      <c r="R437" s="16"/>
      <c r="U437" s="17"/>
    </row>
    <row r="438">
      <c r="C438" s="12"/>
      <c r="D438" s="13"/>
      <c r="E438" s="12"/>
      <c r="F438" s="14"/>
      <c r="G438" s="12"/>
      <c r="I438" s="15"/>
      <c r="L438" s="16"/>
      <c r="P438" s="16"/>
      <c r="R438" s="16"/>
      <c r="U438" s="17"/>
    </row>
    <row r="439">
      <c r="C439" s="12"/>
      <c r="D439" s="13"/>
      <c r="E439" s="12"/>
      <c r="F439" s="14"/>
      <c r="G439" s="12"/>
      <c r="I439" s="15"/>
      <c r="L439" s="16"/>
      <c r="P439" s="16"/>
      <c r="R439" s="16"/>
      <c r="U439" s="17"/>
    </row>
    <row r="440">
      <c r="C440" s="12"/>
      <c r="D440" s="13"/>
      <c r="E440" s="12"/>
      <c r="F440" s="14"/>
      <c r="G440" s="12"/>
      <c r="I440" s="15"/>
      <c r="L440" s="16"/>
      <c r="P440" s="16"/>
      <c r="R440" s="16"/>
      <c r="U440" s="17"/>
    </row>
    <row r="441">
      <c r="C441" s="12"/>
      <c r="D441" s="13"/>
      <c r="E441" s="12"/>
      <c r="F441" s="14"/>
      <c r="G441" s="12"/>
      <c r="I441" s="15"/>
      <c r="L441" s="16"/>
      <c r="P441" s="16"/>
      <c r="R441" s="16"/>
      <c r="U441" s="17"/>
    </row>
    <row r="442">
      <c r="C442" s="12"/>
      <c r="D442" s="13"/>
      <c r="E442" s="12"/>
      <c r="F442" s="14"/>
      <c r="G442" s="12"/>
      <c r="I442" s="15"/>
      <c r="L442" s="16"/>
      <c r="P442" s="16"/>
      <c r="R442" s="16"/>
      <c r="U442" s="17"/>
    </row>
    <row r="443">
      <c r="C443" s="12"/>
      <c r="D443" s="13"/>
      <c r="E443" s="12"/>
      <c r="F443" s="14"/>
      <c r="G443" s="12"/>
      <c r="I443" s="15"/>
      <c r="L443" s="16"/>
      <c r="P443" s="16"/>
      <c r="R443" s="16"/>
      <c r="U443" s="17"/>
    </row>
    <row r="444">
      <c r="C444" s="12"/>
      <c r="D444" s="13"/>
      <c r="E444" s="12"/>
      <c r="F444" s="14"/>
      <c r="G444" s="12"/>
      <c r="I444" s="15"/>
      <c r="L444" s="16"/>
      <c r="P444" s="16"/>
      <c r="R444" s="16"/>
      <c r="U444" s="17"/>
    </row>
    <row r="445">
      <c r="C445" s="12"/>
      <c r="D445" s="13"/>
      <c r="E445" s="12"/>
      <c r="F445" s="14"/>
      <c r="G445" s="12"/>
      <c r="I445" s="15"/>
      <c r="L445" s="16"/>
      <c r="P445" s="16"/>
      <c r="R445" s="16"/>
      <c r="U445" s="17"/>
    </row>
    <row r="446">
      <c r="C446" s="12"/>
      <c r="D446" s="13"/>
      <c r="E446" s="12"/>
      <c r="F446" s="14"/>
      <c r="G446" s="12"/>
      <c r="I446" s="15"/>
      <c r="L446" s="16"/>
      <c r="P446" s="16"/>
      <c r="R446" s="16"/>
      <c r="U446" s="17"/>
    </row>
    <row r="447">
      <c r="C447" s="12"/>
      <c r="D447" s="13"/>
      <c r="E447" s="12"/>
      <c r="F447" s="14"/>
      <c r="G447" s="12"/>
      <c r="I447" s="15"/>
      <c r="L447" s="16"/>
      <c r="P447" s="16"/>
      <c r="R447" s="16"/>
      <c r="U447" s="17"/>
    </row>
    <row r="448">
      <c r="C448" s="12"/>
      <c r="D448" s="13"/>
      <c r="E448" s="12"/>
      <c r="F448" s="14"/>
      <c r="G448" s="12"/>
      <c r="I448" s="15"/>
      <c r="L448" s="16"/>
      <c r="P448" s="16"/>
      <c r="R448" s="16"/>
      <c r="U448" s="17"/>
    </row>
    <row r="449">
      <c r="C449" s="12"/>
      <c r="D449" s="13"/>
      <c r="E449" s="12"/>
      <c r="F449" s="14"/>
      <c r="G449" s="12"/>
      <c r="I449" s="15"/>
      <c r="L449" s="16"/>
      <c r="P449" s="16"/>
      <c r="R449" s="16"/>
      <c r="U449" s="17"/>
    </row>
    <row r="450">
      <c r="C450" s="12"/>
      <c r="D450" s="13"/>
      <c r="E450" s="12"/>
      <c r="F450" s="14"/>
      <c r="G450" s="12"/>
      <c r="I450" s="15"/>
      <c r="L450" s="16"/>
      <c r="P450" s="16"/>
      <c r="R450" s="16"/>
      <c r="U450" s="17"/>
    </row>
    <row r="451">
      <c r="C451" s="12"/>
      <c r="D451" s="13"/>
      <c r="E451" s="12"/>
      <c r="F451" s="14"/>
      <c r="G451" s="12"/>
      <c r="I451" s="15"/>
      <c r="L451" s="16"/>
      <c r="P451" s="16"/>
      <c r="R451" s="16"/>
      <c r="U451" s="17"/>
    </row>
    <row r="452">
      <c r="C452" s="12"/>
      <c r="D452" s="13"/>
      <c r="E452" s="12"/>
      <c r="F452" s="14"/>
      <c r="G452" s="12"/>
      <c r="I452" s="15"/>
      <c r="L452" s="16"/>
      <c r="P452" s="16"/>
      <c r="R452" s="16"/>
      <c r="U452" s="17"/>
    </row>
    <row r="453">
      <c r="C453" s="12"/>
      <c r="D453" s="13"/>
      <c r="E453" s="12"/>
      <c r="F453" s="14"/>
      <c r="G453" s="12"/>
      <c r="I453" s="15"/>
      <c r="L453" s="16"/>
      <c r="P453" s="16"/>
      <c r="R453" s="16"/>
      <c r="U453" s="17"/>
    </row>
    <row r="454">
      <c r="C454" s="12"/>
      <c r="D454" s="13"/>
      <c r="E454" s="12"/>
      <c r="F454" s="14"/>
      <c r="G454" s="12"/>
      <c r="I454" s="15"/>
      <c r="L454" s="16"/>
      <c r="P454" s="16"/>
      <c r="R454" s="16"/>
      <c r="U454" s="17"/>
    </row>
    <row r="455">
      <c r="C455" s="12"/>
      <c r="D455" s="13"/>
      <c r="E455" s="12"/>
      <c r="F455" s="14"/>
      <c r="G455" s="12"/>
      <c r="I455" s="15"/>
      <c r="L455" s="16"/>
      <c r="P455" s="16"/>
      <c r="R455" s="16"/>
      <c r="U455" s="17"/>
    </row>
    <row r="456">
      <c r="C456" s="12"/>
      <c r="D456" s="13"/>
      <c r="E456" s="12"/>
      <c r="F456" s="14"/>
      <c r="G456" s="12"/>
      <c r="I456" s="15"/>
      <c r="L456" s="16"/>
      <c r="P456" s="16"/>
      <c r="R456" s="16"/>
      <c r="U456" s="17"/>
    </row>
    <row r="457">
      <c r="C457" s="12"/>
      <c r="D457" s="13"/>
      <c r="E457" s="12"/>
      <c r="F457" s="14"/>
      <c r="G457" s="12"/>
      <c r="I457" s="15"/>
      <c r="L457" s="16"/>
      <c r="P457" s="16"/>
      <c r="R457" s="16"/>
      <c r="U457" s="17"/>
    </row>
    <row r="458">
      <c r="C458" s="12"/>
      <c r="D458" s="13"/>
      <c r="E458" s="12"/>
      <c r="F458" s="14"/>
      <c r="G458" s="12"/>
      <c r="I458" s="15"/>
      <c r="L458" s="16"/>
      <c r="P458" s="16"/>
      <c r="R458" s="16"/>
      <c r="U458" s="17"/>
    </row>
    <row r="459">
      <c r="C459" s="12"/>
      <c r="D459" s="13"/>
      <c r="E459" s="12"/>
      <c r="F459" s="14"/>
      <c r="G459" s="12"/>
      <c r="I459" s="15"/>
      <c r="L459" s="16"/>
      <c r="P459" s="16"/>
      <c r="R459" s="16"/>
      <c r="U459" s="17"/>
    </row>
    <row r="460">
      <c r="C460" s="12"/>
      <c r="D460" s="13"/>
      <c r="E460" s="12"/>
      <c r="F460" s="14"/>
      <c r="G460" s="12"/>
      <c r="I460" s="15"/>
      <c r="L460" s="16"/>
      <c r="P460" s="16"/>
      <c r="R460" s="16"/>
      <c r="U460" s="17"/>
    </row>
    <row r="461">
      <c r="C461" s="12"/>
      <c r="D461" s="13"/>
      <c r="E461" s="12"/>
      <c r="F461" s="14"/>
      <c r="G461" s="12"/>
      <c r="I461" s="15"/>
      <c r="L461" s="16"/>
      <c r="P461" s="16"/>
      <c r="R461" s="16"/>
      <c r="U461" s="17"/>
    </row>
    <row r="462">
      <c r="C462" s="12"/>
      <c r="D462" s="13"/>
      <c r="E462" s="12"/>
      <c r="F462" s="14"/>
      <c r="G462" s="12"/>
      <c r="I462" s="15"/>
      <c r="L462" s="16"/>
      <c r="P462" s="16"/>
      <c r="R462" s="16"/>
      <c r="U462" s="17"/>
    </row>
    <row r="463">
      <c r="C463" s="12"/>
      <c r="D463" s="13"/>
      <c r="E463" s="12"/>
      <c r="F463" s="14"/>
      <c r="G463" s="12"/>
      <c r="I463" s="15"/>
      <c r="L463" s="16"/>
      <c r="P463" s="16"/>
      <c r="R463" s="16"/>
      <c r="U463" s="17"/>
    </row>
    <row r="464">
      <c r="C464" s="12"/>
      <c r="D464" s="13"/>
      <c r="E464" s="12"/>
      <c r="F464" s="14"/>
      <c r="G464" s="12"/>
      <c r="I464" s="15"/>
      <c r="L464" s="16"/>
      <c r="P464" s="16"/>
      <c r="R464" s="16"/>
      <c r="U464" s="17"/>
    </row>
    <row r="465">
      <c r="C465" s="12"/>
      <c r="D465" s="13"/>
      <c r="E465" s="12"/>
      <c r="F465" s="14"/>
      <c r="G465" s="12"/>
      <c r="I465" s="15"/>
      <c r="L465" s="16"/>
      <c r="P465" s="16"/>
      <c r="R465" s="16"/>
      <c r="U465" s="17"/>
    </row>
    <row r="466">
      <c r="C466" s="12"/>
      <c r="D466" s="13"/>
      <c r="E466" s="12"/>
      <c r="F466" s="14"/>
      <c r="G466" s="12"/>
      <c r="I466" s="15"/>
      <c r="L466" s="16"/>
      <c r="P466" s="16"/>
      <c r="R466" s="16"/>
      <c r="U466" s="17"/>
    </row>
    <row r="467">
      <c r="C467" s="12"/>
      <c r="D467" s="13"/>
      <c r="E467" s="12"/>
      <c r="F467" s="14"/>
      <c r="G467" s="12"/>
      <c r="I467" s="15"/>
      <c r="L467" s="16"/>
      <c r="P467" s="16"/>
      <c r="R467" s="16"/>
      <c r="U467" s="17"/>
    </row>
    <row r="468">
      <c r="C468" s="12"/>
      <c r="D468" s="13"/>
      <c r="E468" s="12"/>
      <c r="F468" s="14"/>
      <c r="G468" s="12"/>
      <c r="I468" s="15"/>
      <c r="L468" s="16"/>
      <c r="P468" s="16"/>
      <c r="R468" s="16"/>
      <c r="U468" s="17"/>
    </row>
    <row r="469">
      <c r="C469" s="12"/>
      <c r="D469" s="13"/>
      <c r="E469" s="12"/>
      <c r="F469" s="14"/>
      <c r="G469" s="12"/>
      <c r="I469" s="15"/>
      <c r="L469" s="16"/>
      <c r="P469" s="16"/>
      <c r="R469" s="16"/>
      <c r="U469" s="17"/>
    </row>
    <row r="470">
      <c r="C470" s="12"/>
      <c r="D470" s="13"/>
      <c r="E470" s="12"/>
      <c r="F470" s="14"/>
      <c r="G470" s="12"/>
      <c r="I470" s="15"/>
      <c r="L470" s="16"/>
      <c r="P470" s="16"/>
      <c r="R470" s="16"/>
      <c r="U470" s="17"/>
    </row>
    <row r="471">
      <c r="C471" s="12"/>
      <c r="D471" s="13"/>
      <c r="E471" s="12"/>
      <c r="F471" s="14"/>
      <c r="G471" s="12"/>
      <c r="I471" s="15"/>
      <c r="L471" s="16"/>
      <c r="P471" s="16"/>
      <c r="R471" s="16"/>
      <c r="U471" s="17"/>
    </row>
    <row r="472">
      <c r="C472" s="12"/>
      <c r="D472" s="13"/>
      <c r="E472" s="12"/>
      <c r="F472" s="14"/>
      <c r="G472" s="12"/>
      <c r="I472" s="15"/>
      <c r="L472" s="16"/>
      <c r="P472" s="16"/>
      <c r="R472" s="16"/>
      <c r="U472" s="17"/>
    </row>
    <row r="473">
      <c r="C473" s="12"/>
      <c r="D473" s="13"/>
      <c r="E473" s="12"/>
      <c r="F473" s="14"/>
      <c r="G473" s="12"/>
      <c r="I473" s="15"/>
      <c r="L473" s="16"/>
      <c r="P473" s="16"/>
      <c r="R473" s="16"/>
      <c r="U473" s="17"/>
    </row>
    <row r="474">
      <c r="C474" s="12"/>
      <c r="D474" s="13"/>
      <c r="E474" s="12"/>
      <c r="F474" s="14"/>
      <c r="G474" s="12"/>
      <c r="I474" s="15"/>
      <c r="L474" s="16"/>
      <c r="P474" s="16"/>
      <c r="R474" s="16"/>
      <c r="U474" s="17"/>
    </row>
    <row r="475">
      <c r="C475" s="12"/>
      <c r="D475" s="13"/>
      <c r="E475" s="12"/>
      <c r="F475" s="14"/>
      <c r="G475" s="12"/>
      <c r="I475" s="15"/>
      <c r="L475" s="16"/>
      <c r="P475" s="16"/>
      <c r="R475" s="16"/>
      <c r="U475" s="17"/>
    </row>
    <row r="476">
      <c r="C476" s="12"/>
      <c r="D476" s="13"/>
      <c r="E476" s="12"/>
      <c r="F476" s="14"/>
      <c r="G476" s="12"/>
      <c r="I476" s="15"/>
      <c r="L476" s="16"/>
      <c r="P476" s="16"/>
      <c r="R476" s="16"/>
      <c r="U476" s="17"/>
    </row>
    <row r="477">
      <c r="C477" s="12"/>
      <c r="D477" s="13"/>
      <c r="E477" s="12"/>
      <c r="F477" s="14"/>
      <c r="G477" s="12"/>
      <c r="I477" s="15"/>
      <c r="L477" s="16"/>
      <c r="P477" s="16"/>
      <c r="R477" s="16"/>
      <c r="U477" s="17"/>
    </row>
    <row r="478">
      <c r="C478" s="12"/>
      <c r="D478" s="13"/>
      <c r="E478" s="12"/>
      <c r="F478" s="14"/>
      <c r="G478" s="12"/>
      <c r="I478" s="15"/>
      <c r="L478" s="16"/>
      <c r="P478" s="16"/>
      <c r="R478" s="16"/>
      <c r="U478" s="17"/>
    </row>
    <row r="479">
      <c r="C479" s="12"/>
      <c r="D479" s="13"/>
      <c r="E479" s="12"/>
      <c r="F479" s="14"/>
      <c r="G479" s="12"/>
      <c r="I479" s="15"/>
      <c r="L479" s="16"/>
      <c r="P479" s="16"/>
      <c r="R479" s="16"/>
      <c r="U479" s="17"/>
    </row>
    <row r="480">
      <c r="C480" s="12"/>
      <c r="D480" s="13"/>
      <c r="E480" s="12"/>
      <c r="F480" s="14"/>
      <c r="G480" s="12"/>
      <c r="I480" s="15"/>
      <c r="L480" s="16"/>
      <c r="P480" s="16"/>
      <c r="R480" s="16"/>
      <c r="U480" s="17"/>
    </row>
    <row r="481">
      <c r="C481" s="12"/>
      <c r="D481" s="13"/>
      <c r="E481" s="12"/>
      <c r="F481" s="14"/>
      <c r="G481" s="12"/>
      <c r="I481" s="15"/>
      <c r="L481" s="16"/>
      <c r="P481" s="16"/>
      <c r="R481" s="16"/>
      <c r="U481" s="17"/>
    </row>
    <row r="482">
      <c r="C482" s="12"/>
      <c r="D482" s="13"/>
      <c r="E482" s="12"/>
      <c r="F482" s="14"/>
      <c r="G482" s="12"/>
      <c r="I482" s="15"/>
      <c r="L482" s="16"/>
      <c r="P482" s="16"/>
      <c r="R482" s="16"/>
      <c r="U482" s="17"/>
    </row>
    <row r="483">
      <c r="C483" s="12"/>
      <c r="D483" s="13"/>
      <c r="E483" s="12"/>
      <c r="F483" s="14"/>
      <c r="G483" s="12"/>
      <c r="I483" s="15"/>
      <c r="L483" s="16"/>
      <c r="P483" s="16"/>
      <c r="R483" s="16"/>
      <c r="U483" s="17"/>
    </row>
    <row r="484">
      <c r="C484" s="12"/>
      <c r="D484" s="13"/>
      <c r="E484" s="12"/>
      <c r="F484" s="14"/>
      <c r="G484" s="12"/>
      <c r="I484" s="15"/>
      <c r="L484" s="16"/>
      <c r="P484" s="16"/>
      <c r="R484" s="16"/>
      <c r="U484" s="17"/>
    </row>
    <row r="485">
      <c r="C485" s="12"/>
      <c r="D485" s="13"/>
      <c r="E485" s="12"/>
      <c r="F485" s="14"/>
      <c r="G485" s="12"/>
      <c r="I485" s="15"/>
      <c r="L485" s="16"/>
      <c r="P485" s="16"/>
      <c r="R485" s="16"/>
      <c r="U485" s="17"/>
    </row>
    <row r="486">
      <c r="C486" s="12"/>
      <c r="D486" s="13"/>
      <c r="E486" s="12"/>
      <c r="F486" s="14"/>
      <c r="G486" s="12"/>
      <c r="I486" s="15"/>
      <c r="L486" s="16"/>
      <c r="P486" s="16"/>
      <c r="R486" s="16"/>
      <c r="U486" s="17"/>
    </row>
    <row r="487">
      <c r="C487" s="12"/>
      <c r="D487" s="13"/>
      <c r="E487" s="12"/>
      <c r="F487" s="14"/>
      <c r="G487" s="12"/>
      <c r="I487" s="15"/>
      <c r="L487" s="16"/>
      <c r="P487" s="16"/>
      <c r="R487" s="16"/>
      <c r="U487" s="17"/>
    </row>
    <row r="488">
      <c r="C488" s="12"/>
      <c r="D488" s="13"/>
      <c r="E488" s="12"/>
      <c r="F488" s="14"/>
      <c r="G488" s="12"/>
      <c r="I488" s="15"/>
      <c r="L488" s="16"/>
      <c r="P488" s="16"/>
      <c r="R488" s="16"/>
      <c r="U488" s="17"/>
    </row>
    <row r="489">
      <c r="C489" s="12"/>
      <c r="D489" s="13"/>
      <c r="E489" s="12"/>
      <c r="F489" s="14"/>
      <c r="G489" s="12"/>
      <c r="I489" s="15"/>
      <c r="L489" s="16"/>
      <c r="P489" s="16"/>
      <c r="R489" s="16"/>
      <c r="U489" s="17"/>
    </row>
    <row r="490">
      <c r="C490" s="12"/>
      <c r="D490" s="13"/>
      <c r="E490" s="12"/>
      <c r="F490" s="14"/>
      <c r="G490" s="12"/>
      <c r="I490" s="15"/>
      <c r="L490" s="16"/>
      <c r="P490" s="16"/>
      <c r="R490" s="16"/>
      <c r="U490" s="17"/>
    </row>
    <row r="491">
      <c r="C491" s="12"/>
      <c r="D491" s="13"/>
      <c r="E491" s="12"/>
      <c r="F491" s="14"/>
      <c r="G491" s="12"/>
      <c r="I491" s="15"/>
      <c r="L491" s="16"/>
      <c r="P491" s="16"/>
      <c r="R491" s="16"/>
      <c r="U491" s="17"/>
    </row>
    <row r="492">
      <c r="C492" s="12"/>
      <c r="D492" s="13"/>
      <c r="E492" s="12"/>
      <c r="F492" s="14"/>
      <c r="G492" s="12"/>
      <c r="I492" s="15"/>
      <c r="L492" s="16"/>
      <c r="P492" s="16"/>
      <c r="R492" s="16"/>
      <c r="U492" s="17"/>
    </row>
    <row r="493">
      <c r="C493" s="12"/>
      <c r="D493" s="13"/>
      <c r="E493" s="12"/>
      <c r="F493" s="14"/>
      <c r="G493" s="12"/>
      <c r="I493" s="15"/>
      <c r="L493" s="16"/>
      <c r="P493" s="16"/>
      <c r="R493" s="16"/>
      <c r="U493" s="17"/>
    </row>
    <row r="494">
      <c r="C494" s="12"/>
      <c r="D494" s="13"/>
      <c r="E494" s="12"/>
      <c r="F494" s="14"/>
      <c r="G494" s="12"/>
      <c r="I494" s="15"/>
      <c r="L494" s="16"/>
      <c r="P494" s="16"/>
      <c r="R494" s="16"/>
      <c r="U494" s="17"/>
    </row>
    <row r="495">
      <c r="C495" s="12"/>
      <c r="D495" s="13"/>
      <c r="E495" s="12"/>
      <c r="F495" s="14"/>
      <c r="G495" s="12"/>
      <c r="I495" s="15"/>
      <c r="L495" s="16"/>
      <c r="P495" s="16"/>
      <c r="R495" s="16"/>
      <c r="U495" s="17"/>
    </row>
    <row r="496">
      <c r="C496" s="12"/>
      <c r="D496" s="13"/>
      <c r="E496" s="12"/>
      <c r="F496" s="14"/>
      <c r="G496" s="12"/>
      <c r="I496" s="15"/>
      <c r="L496" s="16"/>
      <c r="P496" s="16"/>
      <c r="R496" s="16"/>
      <c r="U496" s="17"/>
    </row>
    <row r="497">
      <c r="C497" s="12"/>
      <c r="D497" s="13"/>
      <c r="E497" s="12"/>
      <c r="F497" s="14"/>
      <c r="G497" s="12"/>
      <c r="I497" s="15"/>
      <c r="L497" s="16"/>
      <c r="P497" s="16"/>
      <c r="R497" s="16"/>
      <c r="U497" s="17"/>
    </row>
    <row r="498">
      <c r="C498" s="12"/>
      <c r="D498" s="13"/>
      <c r="E498" s="12"/>
      <c r="F498" s="14"/>
      <c r="G498" s="12"/>
      <c r="I498" s="15"/>
      <c r="L498" s="16"/>
      <c r="P498" s="16"/>
      <c r="R498" s="16"/>
      <c r="U498" s="17"/>
    </row>
    <row r="499">
      <c r="C499" s="12"/>
      <c r="D499" s="13"/>
      <c r="E499" s="12"/>
      <c r="F499" s="14"/>
      <c r="G499" s="12"/>
      <c r="I499" s="15"/>
      <c r="L499" s="16"/>
      <c r="P499" s="16"/>
      <c r="R499" s="16"/>
      <c r="U499" s="17"/>
    </row>
    <row r="500">
      <c r="C500" s="12"/>
      <c r="D500" s="13"/>
      <c r="E500" s="12"/>
      <c r="F500" s="14"/>
      <c r="G500" s="12"/>
      <c r="I500" s="15"/>
      <c r="L500" s="16"/>
      <c r="P500" s="16"/>
      <c r="R500" s="16"/>
      <c r="U500" s="17"/>
    </row>
    <row r="501">
      <c r="C501" s="12"/>
      <c r="D501" s="13"/>
      <c r="E501" s="12"/>
      <c r="F501" s="14"/>
      <c r="G501" s="12"/>
      <c r="I501" s="15"/>
      <c r="L501" s="16"/>
      <c r="P501" s="16"/>
      <c r="R501" s="16"/>
      <c r="U501" s="17"/>
    </row>
    <row r="502">
      <c r="C502" s="12"/>
      <c r="D502" s="13"/>
      <c r="E502" s="12"/>
      <c r="F502" s="14"/>
      <c r="G502" s="12"/>
      <c r="I502" s="15"/>
      <c r="L502" s="16"/>
      <c r="P502" s="16"/>
      <c r="R502" s="16"/>
      <c r="U502" s="17"/>
    </row>
    <row r="503">
      <c r="C503" s="12"/>
      <c r="D503" s="13"/>
      <c r="E503" s="12"/>
      <c r="F503" s="14"/>
      <c r="G503" s="12"/>
      <c r="I503" s="15"/>
      <c r="L503" s="16"/>
      <c r="P503" s="16"/>
      <c r="R503" s="16"/>
      <c r="U503" s="17"/>
    </row>
    <row r="504">
      <c r="C504" s="12"/>
      <c r="D504" s="13"/>
      <c r="E504" s="12"/>
      <c r="F504" s="14"/>
      <c r="G504" s="12"/>
      <c r="I504" s="15"/>
      <c r="L504" s="16"/>
      <c r="P504" s="16"/>
      <c r="R504" s="16"/>
      <c r="U504" s="17"/>
    </row>
    <row r="505">
      <c r="C505" s="12"/>
      <c r="D505" s="13"/>
      <c r="E505" s="12"/>
      <c r="F505" s="14"/>
      <c r="G505" s="12"/>
      <c r="I505" s="15"/>
      <c r="L505" s="16"/>
      <c r="P505" s="16"/>
      <c r="R505" s="16"/>
      <c r="U505" s="17"/>
    </row>
    <row r="506">
      <c r="C506" s="12"/>
      <c r="D506" s="13"/>
      <c r="E506" s="12"/>
      <c r="F506" s="14"/>
      <c r="G506" s="12"/>
      <c r="I506" s="15"/>
      <c r="L506" s="16"/>
      <c r="P506" s="16"/>
      <c r="R506" s="16"/>
      <c r="U506" s="17"/>
    </row>
    <row r="507">
      <c r="C507" s="12"/>
      <c r="D507" s="13"/>
      <c r="E507" s="12"/>
      <c r="F507" s="14"/>
      <c r="G507" s="12"/>
      <c r="I507" s="15"/>
      <c r="L507" s="16"/>
      <c r="P507" s="16"/>
      <c r="R507" s="16"/>
      <c r="U507" s="17"/>
    </row>
    <row r="508">
      <c r="C508" s="12"/>
      <c r="D508" s="13"/>
      <c r="E508" s="12"/>
      <c r="F508" s="14"/>
      <c r="G508" s="12"/>
      <c r="I508" s="15"/>
      <c r="L508" s="16"/>
      <c r="P508" s="16"/>
      <c r="R508" s="16"/>
      <c r="U508" s="17"/>
    </row>
    <row r="509">
      <c r="C509" s="12"/>
      <c r="D509" s="13"/>
      <c r="E509" s="12"/>
      <c r="F509" s="14"/>
      <c r="G509" s="12"/>
      <c r="I509" s="15"/>
      <c r="L509" s="16"/>
      <c r="P509" s="16"/>
      <c r="R509" s="16"/>
      <c r="U509" s="17"/>
    </row>
    <row r="510">
      <c r="C510" s="12"/>
      <c r="D510" s="13"/>
      <c r="E510" s="12"/>
      <c r="F510" s="14"/>
      <c r="G510" s="12"/>
      <c r="I510" s="15"/>
      <c r="L510" s="16"/>
      <c r="P510" s="16"/>
      <c r="R510" s="16"/>
      <c r="U510" s="17"/>
    </row>
    <row r="511">
      <c r="C511" s="12"/>
      <c r="D511" s="13"/>
      <c r="E511" s="12"/>
      <c r="F511" s="14"/>
      <c r="G511" s="12"/>
      <c r="I511" s="15"/>
      <c r="L511" s="16"/>
      <c r="P511" s="16"/>
      <c r="R511" s="16"/>
      <c r="U511" s="17"/>
    </row>
    <row r="512">
      <c r="C512" s="12"/>
      <c r="D512" s="13"/>
      <c r="E512" s="12"/>
      <c r="F512" s="14"/>
      <c r="G512" s="12"/>
      <c r="I512" s="15"/>
      <c r="L512" s="16"/>
      <c r="P512" s="16"/>
      <c r="R512" s="16"/>
      <c r="U512" s="17"/>
    </row>
    <row r="513">
      <c r="C513" s="12"/>
      <c r="D513" s="13"/>
      <c r="E513" s="12"/>
      <c r="F513" s="14"/>
      <c r="G513" s="12"/>
      <c r="I513" s="15"/>
      <c r="L513" s="16"/>
      <c r="P513" s="16"/>
      <c r="R513" s="16"/>
      <c r="U513" s="17"/>
    </row>
    <row r="514">
      <c r="C514" s="12"/>
      <c r="D514" s="13"/>
      <c r="E514" s="12"/>
      <c r="F514" s="14"/>
      <c r="G514" s="12"/>
      <c r="I514" s="15"/>
      <c r="L514" s="16"/>
      <c r="P514" s="16"/>
      <c r="R514" s="16"/>
      <c r="U514" s="17"/>
    </row>
    <row r="515">
      <c r="C515" s="12"/>
      <c r="D515" s="13"/>
      <c r="E515" s="12"/>
      <c r="F515" s="14"/>
      <c r="G515" s="12"/>
      <c r="I515" s="15"/>
      <c r="L515" s="16"/>
      <c r="P515" s="16"/>
      <c r="R515" s="16"/>
      <c r="U515" s="17"/>
    </row>
    <row r="516">
      <c r="C516" s="12"/>
      <c r="D516" s="13"/>
      <c r="E516" s="12"/>
      <c r="F516" s="14"/>
      <c r="G516" s="12"/>
      <c r="I516" s="15"/>
      <c r="L516" s="16"/>
      <c r="P516" s="16"/>
      <c r="R516" s="16"/>
      <c r="U516" s="17"/>
    </row>
    <row r="517">
      <c r="C517" s="12"/>
      <c r="D517" s="13"/>
      <c r="E517" s="12"/>
      <c r="F517" s="14"/>
      <c r="G517" s="12"/>
      <c r="I517" s="15"/>
      <c r="L517" s="16"/>
      <c r="P517" s="16"/>
      <c r="R517" s="16"/>
      <c r="U517" s="17"/>
    </row>
    <row r="518">
      <c r="C518" s="12"/>
      <c r="D518" s="13"/>
      <c r="E518" s="12"/>
      <c r="F518" s="14"/>
      <c r="G518" s="12"/>
      <c r="I518" s="15"/>
      <c r="L518" s="16"/>
      <c r="P518" s="16"/>
      <c r="R518" s="16"/>
      <c r="U518" s="17"/>
    </row>
    <row r="519">
      <c r="C519" s="12"/>
      <c r="D519" s="13"/>
      <c r="E519" s="12"/>
      <c r="F519" s="14"/>
      <c r="G519" s="12"/>
      <c r="I519" s="15"/>
      <c r="L519" s="16"/>
      <c r="P519" s="16"/>
      <c r="R519" s="16"/>
      <c r="U519" s="17"/>
    </row>
    <row r="520">
      <c r="C520" s="12"/>
      <c r="D520" s="13"/>
      <c r="E520" s="12"/>
      <c r="F520" s="14"/>
      <c r="G520" s="12"/>
      <c r="I520" s="15"/>
      <c r="L520" s="16"/>
      <c r="P520" s="16"/>
      <c r="R520" s="16"/>
      <c r="U520" s="17"/>
    </row>
    <row r="521">
      <c r="C521" s="12"/>
      <c r="D521" s="13"/>
      <c r="E521" s="12"/>
      <c r="F521" s="14"/>
      <c r="G521" s="12"/>
      <c r="I521" s="15"/>
      <c r="L521" s="16"/>
      <c r="P521" s="16"/>
      <c r="R521" s="16"/>
      <c r="U521" s="17"/>
    </row>
    <row r="522">
      <c r="C522" s="12"/>
      <c r="D522" s="13"/>
      <c r="E522" s="12"/>
      <c r="F522" s="14"/>
      <c r="G522" s="12"/>
      <c r="I522" s="15"/>
      <c r="L522" s="16"/>
      <c r="P522" s="16"/>
      <c r="R522" s="16"/>
      <c r="U522" s="17"/>
    </row>
    <row r="523">
      <c r="C523" s="12"/>
      <c r="D523" s="13"/>
      <c r="E523" s="12"/>
      <c r="F523" s="14"/>
      <c r="G523" s="12"/>
      <c r="I523" s="15"/>
      <c r="L523" s="16"/>
      <c r="P523" s="16"/>
      <c r="R523" s="16"/>
      <c r="U523" s="17"/>
    </row>
    <row r="524">
      <c r="C524" s="12"/>
      <c r="D524" s="13"/>
      <c r="E524" s="12"/>
      <c r="F524" s="14"/>
      <c r="G524" s="12"/>
      <c r="I524" s="15"/>
      <c r="L524" s="16"/>
      <c r="P524" s="16"/>
      <c r="R524" s="16"/>
      <c r="U524" s="17"/>
    </row>
    <row r="525">
      <c r="C525" s="12"/>
      <c r="D525" s="13"/>
      <c r="E525" s="12"/>
      <c r="F525" s="14"/>
      <c r="G525" s="12"/>
      <c r="I525" s="15"/>
      <c r="L525" s="16"/>
      <c r="P525" s="16"/>
      <c r="R525" s="16"/>
      <c r="U525" s="17"/>
    </row>
    <row r="526">
      <c r="C526" s="12"/>
      <c r="D526" s="13"/>
      <c r="E526" s="12"/>
      <c r="F526" s="14"/>
      <c r="G526" s="12"/>
      <c r="I526" s="15"/>
      <c r="L526" s="16"/>
      <c r="P526" s="16"/>
      <c r="R526" s="16"/>
      <c r="U526" s="17"/>
    </row>
    <row r="527">
      <c r="C527" s="12"/>
      <c r="D527" s="13"/>
      <c r="E527" s="12"/>
      <c r="F527" s="14"/>
      <c r="G527" s="12"/>
      <c r="I527" s="15"/>
      <c r="L527" s="16"/>
      <c r="P527" s="16"/>
      <c r="R527" s="16"/>
      <c r="U527" s="17"/>
    </row>
    <row r="528">
      <c r="C528" s="12"/>
      <c r="D528" s="13"/>
      <c r="E528" s="12"/>
      <c r="F528" s="14"/>
      <c r="G528" s="12"/>
      <c r="I528" s="15"/>
      <c r="L528" s="16"/>
      <c r="P528" s="16"/>
      <c r="R528" s="16"/>
      <c r="U528" s="17"/>
    </row>
    <row r="529">
      <c r="C529" s="12"/>
      <c r="D529" s="13"/>
      <c r="E529" s="12"/>
      <c r="F529" s="14"/>
      <c r="G529" s="12"/>
      <c r="I529" s="15"/>
      <c r="L529" s="16"/>
      <c r="P529" s="16"/>
      <c r="R529" s="16"/>
      <c r="U529" s="17"/>
    </row>
    <row r="530">
      <c r="C530" s="12"/>
      <c r="D530" s="13"/>
      <c r="E530" s="12"/>
      <c r="F530" s="14"/>
      <c r="G530" s="12"/>
      <c r="I530" s="15"/>
      <c r="L530" s="16"/>
      <c r="P530" s="16"/>
      <c r="R530" s="16"/>
      <c r="U530" s="17"/>
    </row>
    <row r="531">
      <c r="C531" s="12"/>
      <c r="D531" s="13"/>
      <c r="E531" s="12"/>
      <c r="F531" s="14"/>
      <c r="G531" s="12"/>
      <c r="I531" s="15"/>
      <c r="L531" s="16"/>
      <c r="P531" s="16"/>
      <c r="R531" s="16"/>
      <c r="U531" s="17"/>
    </row>
    <row r="532">
      <c r="C532" s="12"/>
      <c r="D532" s="13"/>
      <c r="E532" s="12"/>
      <c r="F532" s="14"/>
      <c r="G532" s="12"/>
      <c r="I532" s="15"/>
      <c r="L532" s="16"/>
      <c r="P532" s="16"/>
      <c r="R532" s="16"/>
      <c r="U532" s="17"/>
    </row>
    <row r="533">
      <c r="C533" s="12"/>
      <c r="D533" s="13"/>
      <c r="E533" s="12"/>
      <c r="F533" s="14"/>
      <c r="G533" s="12"/>
      <c r="I533" s="15"/>
      <c r="L533" s="16"/>
      <c r="P533" s="16"/>
      <c r="R533" s="16"/>
      <c r="U533" s="17"/>
    </row>
    <row r="534">
      <c r="C534" s="12"/>
      <c r="D534" s="13"/>
      <c r="E534" s="12"/>
      <c r="F534" s="14"/>
      <c r="G534" s="12"/>
      <c r="I534" s="15"/>
      <c r="L534" s="16"/>
      <c r="P534" s="16"/>
      <c r="R534" s="16"/>
      <c r="U534" s="17"/>
    </row>
    <row r="535">
      <c r="C535" s="12"/>
      <c r="D535" s="13"/>
      <c r="E535" s="12"/>
      <c r="F535" s="14"/>
      <c r="G535" s="12"/>
      <c r="I535" s="15"/>
      <c r="L535" s="16"/>
      <c r="P535" s="16"/>
      <c r="R535" s="16"/>
      <c r="U535" s="17"/>
    </row>
    <row r="536">
      <c r="C536" s="12"/>
      <c r="D536" s="13"/>
      <c r="E536" s="12"/>
      <c r="F536" s="14"/>
      <c r="G536" s="12"/>
      <c r="I536" s="15"/>
      <c r="L536" s="16"/>
      <c r="P536" s="16"/>
      <c r="R536" s="16"/>
      <c r="U536" s="17"/>
    </row>
    <row r="537">
      <c r="C537" s="12"/>
      <c r="D537" s="13"/>
      <c r="E537" s="12"/>
      <c r="F537" s="14"/>
      <c r="G537" s="12"/>
      <c r="I537" s="15"/>
      <c r="L537" s="16"/>
      <c r="P537" s="16"/>
      <c r="R537" s="16"/>
      <c r="U537" s="17"/>
    </row>
    <row r="538">
      <c r="C538" s="12"/>
      <c r="D538" s="13"/>
      <c r="E538" s="12"/>
      <c r="F538" s="14"/>
      <c r="G538" s="12"/>
      <c r="I538" s="15"/>
      <c r="L538" s="16"/>
      <c r="P538" s="16"/>
      <c r="R538" s="16"/>
      <c r="U538" s="17"/>
    </row>
    <row r="539">
      <c r="C539" s="12"/>
      <c r="D539" s="13"/>
      <c r="E539" s="12"/>
      <c r="F539" s="14"/>
      <c r="G539" s="12"/>
      <c r="I539" s="15"/>
      <c r="L539" s="16"/>
      <c r="P539" s="16"/>
      <c r="R539" s="16"/>
      <c r="U539" s="17"/>
    </row>
    <row r="540">
      <c r="C540" s="12"/>
      <c r="D540" s="13"/>
      <c r="E540" s="12"/>
      <c r="F540" s="14"/>
      <c r="G540" s="12"/>
      <c r="I540" s="15"/>
      <c r="L540" s="16"/>
      <c r="P540" s="16"/>
      <c r="R540" s="16"/>
      <c r="U540" s="17"/>
    </row>
    <row r="541">
      <c r="C541" s="12"/>
      <c r="D541" s="13"/>
      <c r="E541" s="12"/>
      <c r="F541" s="14"/>
      <c r="G541" s="12"/>
      <c r="I541" s="15"/>
      <c r="L541" s="16"/>
      <c r="P541" s="16"/>
      <c r="R541" s="16"/>
      <c r="U541" s="17"/>
    </row>
    <row r="542">
      <c r="C542" s="12"/>
      <c r="D542" s="13"/>
      <c r="E542" s="12"/>
      <c r="F542" s="14"/>
      <c r="G542" s="12"/>
      <c r="I542" s="15"/>
      <c r="L542" s="16"/>
      <c r="P542" s="16"/>
      <c r="R542" s="16"/>
      <c r="U542" s="17"/>
    </row>
    <row r="543">
      <c r="C543" s="12"/>
      <c r="D543" s="13"/>
      <c r="E543" s="12"/>
      <c r="F543" s="14"/>
      <c r="G543" s="12"/>
      <c r="I543" s="15"/>
      <c r="L543" s="16"/>
      <c r="P543" s="16"/>
      <c r="R543" s="16"/>
      <c r="U543" s="17"/>
    </row>
    <row r="544">
      <c r="C544" s="12"/>
      <c r="D544" s="13"/>
      <c r="E544" s="12"/>
      <c r="F544" s="14"/>
      <c r="G544" s="12"/>
      <c r="I544" s="15"/>
      <c r="L544" s="16"/>
      <c r="P544" s="16"/>
      <c r="R544" s="16"/>
      <c r="U544" s="17"/>
    </row>
    <row r="545">
      <c r="C545" s="12"/>
      <c r="D545" s="13"/>
      <c r="E545" s="12"/>
      <c r="F545" s="14"/>
      <c r="G545" s="12"/>
      <c r="I545" s="15"/>
      <c r="L545" s="16"/>
      <c r="P545" s="16"/>
      <c r="R545" s="16"/>
      <c r="U545" s="17"/>
    </row>
    <row r="546">
      <c r="C546" s="12"/>
      <c r="D546" s="13"/>
      <c r="E546" s="12"/>
      <c r="F546" s="14"/>
      <c r="G546" s="12"/>
      <c r="I546" s="15"/>
      <c r="L546" s="16"/>
      <c r="P546" s="16"/>
      <c r="R546" s="16"/>
      <c r="U546" s="17"/>
    </row>
    <row r="547">
      <c r="C547" s="12"/>
      <c r="D547" s="13"/>
      <c r="E547" s="12"/>
      <c r="F547" s="14"/>
      <c r="G547" s="12"/>
      <c r="I547" s="15"/>
      <c r="L547" s="16"/>
      <c r="P547" s="16"/>
      <c r="R547" s="16"/>
      <c r="U547" s="17"/>
    </row>
    <row r="548">
      <c r="C548" s="12"/>
      <c r="D548" s="13"/>
      <c r="E548" s="12"/>
      <c r="F548" s="14"/>
      <c r="G548" s="12"/>
      <c r="I548" s="15"/>
      <c r="L548" s="16"/>
      <c r="P548" s="16"/>
      <c r="R548" s="16"/>
      <c r="U548" s="17"/>
    </row>
    <row r="549">
      <c r="C549" s="12"/>
      <c r="D549" s="13"/>
      <c r="E549" s="12"/>
      <c r="F549" s="14"/>
      <c r="G549" s="12"/>
      <c r="I549" s="15"/>
      <c r="L549" s="16"/>
      <c r="P549" s="16"/>
      <c r="R549" s="16"/>
      <c r="U549" s="17"/>
    </row>
    <row r="550">
      <c r="C550" s="12"/>
      <c r="D550" s="13"/>
      <c r="E550" s="12"/>
      <c r="F550" s="14"/>
      <c r="G550" s="12"/>
      <c r="I550" s="15"/>
      <c r="L550" s="16"/>
      <c r="P550" s="16"/>
      <c r="R550" s="16"/>
      <c r="U550" s="17"/>
    </row>
    <row r="551">
      <c r="C551" s="12"/>
      <c r="D551" s="13"/>
      <c r="E551" s="12"/>
      <c r="F551" s="14"/>
      <c r="G551" s="12"/>
      <c r="I551" s="15"/>
      <c r="L551" s="16"/>
      <c r="P551" s="16"/>
      <c r="R551" s="16"/>
      <c r="U551" s="17"/>
    </row>
    <row r="552">
      <c r="C552" s="12"/>
      <c r="D552" s="13"/>
      <c r="E552" s="12"/>
      <c r="F552" s="14"/>
      <c r="G552" s="12"/>
      <c r="I552" s="15"/>
      <c r="L552" s="16"/>
      <c r="P552" s="16"/>
      <c r="R552" s="16"/>
      <c r="U552" s="17"/>
    </row>
    <row r="553">
      <c r="C553" s="12"/>
      <c r="D553" s="13"/>
      <c r="E553" s="12"/>
      <c r="F553" s="14"/>
      <c r="G553" s="12"/>
      <c r="I553" s="15"/>
      <c r="L553" s="16"/>
      <c r="P553" s="16"/>
      <c r="R553" s="16"/>
      <c r="U553" s="17"/>
    </row>
    <row r="554">
      <c r="C554" s="12"/>
      <c r="D554" s="13"/>
      <c r="E554" s="12"/>
      <c r="F554" s="14"/>
      <c r="G554" s="12"/>
      <c r="I554" s="15"/>
      <c r="L554" s="16"/>
      <c r="P554" s="16"/>
      <c r="R554" s="16"/>
      <c r="U554" s="17"/>
    </row>
    <row r="555">
      <c r="C555" s="12"/>
      <c r="D555" s="13"/>
      <c r="E555" s="12"/>
      <c r="F555" s="14"/>
      <c r="G555" s="12"/>
      <c r="I555" s="15"/>
      <c r="L555" s="16"/>
      <c r="P555" s="16"/>
      <c r="R555" s="16"/>
      <c r="U555" s="17"/>
    </row>
    <row r="556">
      <c r="C556" s="12"/>
      <c r="D556" s="13"/>
      <c r="E556" s="12"/>
      <c r="F556" s="14"/>
      <c r="G556" s="12"/>
      <c r="I556" s="15"/>
      <c r="L556" s="16"/>
      <c r="P556" s="16"/>
      <c r="R556" s="16"/>
      <c r="U556" s="17"/>
    </row>
    <row r="557">
      <c r="C557" s="12"/>
      <c r="D557" s="13"/>
      <c r="E557" s="12"/>
      <c r="F557" s="14"/>
      <c r="G557" s="12"/>
      <c r="I557" s="15"/>
      <c r="L557" s="16"/>
      <c r="P557" s="16"/>
      <c r="R557" s="16"/>
      <c r="U557" s="17"/>
    </row>
    <row r="558">
      <c r="C558" s="12"/>
      <c r="D558" s="13"/>
      <c r="E558" s="12"/>
      <c r="F558" s="14"/>
      <c r="G558" s="12"/>
      <c r="I558" s="15"/>
      <c r="L558" s="16"/>
      <c r="P558" s="16"/>
      <c r="R558" s="16"/>
      <c r="U558" s="17"/>
    </row>
    <row r="559">
      <c r="C559" s="12"/>
      <c r="D559" s="13"/>
      <c r="E559" s="12"/>
      <c r="F559" s="14"/>
      <c r="G559" s="12"/>
      <c r="I559" s="15"/>
      <c r="L559" s="16"/>
      <c r="P559" s="16"/>
      <c r="R559" s="16"/>
      <c r="U559" s="17"/>
    </row>
    <row r="560">
      <c r="C560" s="12"/>
      <c r="D560" s="13"/>
      <c r="E560" s="12"/>
      <c r="F560" s="14"/>
      <c r="G560" s="12"/>
      <c r="I560" s="15"/>
      <c r="L560" s="16"/>
      <c r="P560" s="16"/>
      <c r="R560" s="16"/>
      <c r="U560" s="17"/>
    </row>
    <row r="561">
      <c r="C561" s="12"/>
      <c r="D561" s="13"/>
      <c r="E561" s="12"/>
      <c r="F561" s="14"/>
      <c r="G561" s="12"/>
      <c r="I561" s="15"/>
      <c r="L561" s="16"/>
      <c r="P561" s="16"/>
      <c r="R561" s="16"/>
      <c r="U561" s="17"/>
    </row>
    <row r="562">
      <c r="C562" s="12"/>
      <c r="D562" s="13"/>
      <c r="E562" s="12"/>
      <c r="F562" s="14"/>
      <c r="G562" s="12"/>
      <c r="I562" s="15"/>
      <c r="L562" s="16"/>
      <c r="P562" s="16"/>
      <c r="R562" s="16"/>
      <c r="U562" s="17"/>
    </row>
    <row r="563">
      <c r="C563" s="12"/>
      <c r="D563" s="13"/>
      <c r="E563" s="12"/>
      <c r="F563" s="14"/>
      <c r="G563" s="12"/>
      <c r="I563" s="15"/>
      <c r="L563" s="16"/>
      <c r="P563" s="16"/>
      <c r="R563" s="16"/>
      <c r="U563" s="17"/>
    </row>
    <row r="564">
      <c r="C564" s="12"/>
      <c r="D564" s="13"/>
      <c r="E564" s="12"/>
      <c r="F564" s="14"/>
      <c r="G564" s="12"/>
      <c r="I564" s="15"/>
      <c r="L564" s="16"/>
      <c r="P564" s="16"/>
      <c r="R564" s="16"/>
      <c r="U564" s="17"/>
    </row>
    <row r="565">
      <c r="C565" s="12"/>
      <c r="D565" s="13"/>
      <c r="E565" s="12"/>
      <c r="F565" s="14"/>
      <c r="G565" s="12"/>
      <c r="I565" s="15"/>
      <c r="L565" s="16"/>
      <c r="P565" s="16"/>
      <c r="R565" s="16"/>
      <c r="U565" s="17"/>
    </row>
    <row r="566">
      <c r="C566" s="12"/>
      <c r="D566" s="13"/>
      <c r="E566" s="12"/>
      <c r="F566" s="14"/>
      <c r="G566" s="12"/>
      <c r="I566" s="15"/>
      <c r="L566" s="16"/>
      <c r="P566" s="16"/>
      <c r="R566" s="16"/>
      <c r="U566" s="17"/>
    </row>
    <row r="567">
      <c r="C567" s="12"/>
      <c r="D567" s="13"/>
      <c r="E567" s="12"/>
      <c r="F567" s="14"/>
      <c r="G567" s="12"/>
      <c r="I567" s="15"/>
      <c r="L567" s="16"/>
      <c r="P567" s="16"/>
      <c r="R567" s="16"/>
      <c r="U567" s="17"/>
    </row>
    <row r="568">
      <c r="C568" s="12"/>
      <c r="D568" s="13"/>
      <c r="E568" s="12"/>
      <c r="F568" s="14"/>
      <c r="G568" s="12"/>
      <c r="I568" s="15"/>
      <c r="L568" s="16"/>
      <c r="P568" s="16"/>
      <c r="R568" s="16"/>
      <c r="U568" s="17"/>
    </row>
    <row r="569">
      <c r="C569" s="12"/>
      <c r="D569" s="13"/>
      <c r="E569" s="12"/>
      <c r="F569" s="14"/>
      <c r="G569" s="12"/>
      <c r="I569" s="15"/>
      <c r="L569" s="16"/>
      <c r="P569" s="16"/>
      <c r="R569" s="16"/>
      <c r="U569" s="17"/>
    </row>
    <row r="570">
      <c r="C570" s="12"/>
      <c r="D570" s="13"/>
      <c r="E570" s="12"/>
      <c r="F570" s="14"/>
      <c r="G570" s="12"/>
      <c r="I570" s="15"/>
      <c r="L570" s="16"/>
      <c r="P570" s="16"/>
      <c r="R570" s="16"/>
      <c r="U570" s="17"/>
    </row>
    <row r="571">
      <c r="C571" s="12"/>
      <c r="D571" s="13"/>
      <c r="E571" s="12"/>
      <c r="F571" s="14"/>
      <c r="G571" s="12"/>
      <c r="I571" s="15"/>
      <c r="L571" s="16"/>
      <c r="P571" s="16"/>
      <c r="R571" s="16"/>
      <c r="U571" s="17"/>
    </row>
    <row r="572">
      <c r="C572" s="12"/>
      <c r="D572" s="13"/>
      <c r="E572" s="12"/>
      <c r="F572" s="14"/>
      <c r="G572" s="12"/>
      <c r="I572" s="15"/>
      <c r="L572" s="16"/>
      <c r="P572" s="16"/>
      <c r="R572" s="16"/>
      <c r="U572" s="17"/>
    </row>
    <row r="573">
      <c r="C573" s="12"/>
      <c r="D573" s="13"/>
      <c r="E573" s="12"/>
      <c r="F573" s="14"/>
      <c r="G573" s="12"/>
      <c r="I573" s="15"/>
      <c r="L573" s="16"/>
      <c r="P573" s="16"/>
      <c r="R573" s="16"/>
      <c r="U573" s="17"/>
    </row>
    <row r="574">
      <c r="C574" s="12"/>
      <c r="D574" s="13"/>
      <c r="E574" s="12"/>
      <c r="F574" s="14"/>
      <c r="G574" s="12"/>
      <c r="I574" s="15"/>
      <c r="L574" s="16"/>
      <c r="P574" s="16"/>
      <c r="R574" s="16"/>
      <c r="U574" s="17"/>
    </row>
    <row r="575">
      <c r="C575" s="12"/>
      <c r="D575" s="13"/>
      <c r="E575" s="12"/>
      <c r="F575" s="14"/>
      <c r="G575" s="12"/>
      <c r="I575" s="15"/>
      <c r="L575" s="16"/>
      <c r="P575" s="16"/>
      <c r="R575" s="16"/>
      <c r="U575" s="17"/>
    </row>
    <row r="576">
      <c r="C576" s="12"/>
      <c r="D576" s="13"/>
      <c r="E576" s="12"/>
      <c r="F576" s="14"/>
      <c r="G576" s="12"/>
      <c r="I576" s="15"/>
      <c r="L576" s="16"/>
      <c r="P576" s="16"/>
      <c r="R576" s="16"/>
      <c r="U576" s="17"/>
    </row>
    <row r="577">
      <c r="C577" s="12"/>
      <c r="D577" s="13"/>
      <c r="E577" s="12"/>
      <c r="F577" s="14"/>
      <c r="G577" s="12"/>
      <c r="I577" s="15"/>
      <c r="L577" s="16"/>
      <c r="P577" s="16"/>
      <c r="R577" s="16"/>
      <c r="U577" s="17"/>
    </row>
    <row r="578">
      <c r="C578" s="12"/>
      <c r="D578" s="13"/>
      <c r="E578" s="12"/>
      <c r="F578" s="14"/>
      <c r="G578" s="12"/>
      <c r="I578" s="15"/>
      <c r="L578" s="16"/>
      <c r="P578" s="16"/>
      <c r="R578" s="16"/>
      <c r="U578" s="17"/>
    </row>
    <row r="579">
      <c r="C579" s="12"/>
      <c r="D579" s="13"/>
      <c r="E579" s="12"/>
      <c r="F579" s="14"/>
      <c r="G579" s="12"/>
      <c r="I579" s="15"/>
      <c r="L579" s="16"/>
      <c r="P579" s="16"/>
      <c r="R579" s="16"/>
      <c r="U579" s="17"/>
    </row>
    <row r="580">
      <c r="C580" s="12"/>
      <c r="D580" s="13"/>
      <c r="E580" s="12"/>
      <c r="F580" s="14"/>
      <c r="G580" s="12"/>
      <c r="I580" s="15"/>
      <c r="L580" s="16"/>
      <c r="P580" s="16"/>
      <c r="R580" s="16"/>
      <c r="U580" s="17"/>
    </row>
    <row r="581">
      <c r="C581" s="12"/>
      <c r="D581" s="13"/>
      <c r="E581" s="12"/>
      <c r="F581" s="14"/>
      <c r="G581" s="12"/>
      <c r="I581" s="15"/>
      <c r="L581" s="16"/>
      <c r="P581" s="16"/>
      <c r="R581" s="16"/>
      <c r="U581" s="17"/>
    </row>
    <row r="582">
      <c r="C582" s="12"/>
      <c r="D582" s="13"/>
      <c r="E582" s="12"/>
      <c r="F582" s="14"/>
      <c r="G582" s="12"/>
      <c r="I582" s="15"/>
      <c r="L582" s="16"/>
      <c r="P582" s="16"/>
      <c r="R582" s="16"/>
      <c r="U582" s="17"/>
    </row>
    <row r="583">
      <c r="C583" s="12"/>
      <c r="D583" s="13"/>
      <c r="E583" s="12"/>
      <c r="F583" s="14"/>
      <c r="G583" s="12"/>
      <c r="I583" s="15"/>
      <c r="L583" s="16"/>
      <c r="P583" s="16"/>
      <c r="R583" s="16"/>
      <c r="U583" s="17"/>
    </row>
    <row r="584">
      <c r="C584" s="12"/>
      <c r="D584" s="13"/>
      <c r="E584" s="12"/>
      <c r="F584" s="14"/>
      <c r="G584" s="12"/>
      <c r="I584" s="15"/>
      <c r="L584" s="16"/>
      <c r="P584" s="16"/>
      <c r="R584" s="16"/>
      <c r="U584" s="17"/>
    </row>
    <row r="585">
      <c r="C585" s="12"/>
      <c r="D585" s="13"/>
      <c r="E585" s="12"/>
      <c r="F585" s="14"/>
      <c r="G585" s="12"/>
      <c r="I585" s="15"/>
      <c r="L585" s="16"/>
      <c r="P585" s="16"/>
      <c r="R585" s="16"/>
      <c r="U585" s="17"/>
    </row>
    <row r="586">
      <c r="C586" s="12"/>
      <c r="D586" s="13"/>
      <c r="E586" s="12"/>
      <c r="F586" s="14"/>
      <c r="G586" s="12"/>
      <c r="I586" s="15"/>
      <c r="L586" s="16"/>
      <c r="P586" s="16"/>
      <c r="R586" s="16"/>
      <c r="U586" s="17"/>
    </row>
    <row r="587">
      <c r="C587" s="12"/>
      <c r="D587" s="13"/>
      <c r="E587" s="12"/>
      <c r="F587" s="14"/>
      <c r="G587" s="12"/>
      <c r="I587" s="15"/>
      <c r="L587" s="16"/>
      <c r="P587" s="16"/>
      <c r="R587" s="16"/>
      <c r="U587" s="17"/>
    </row>
    <row r="588">
      <c r="C588" s="12"/>
      <c r="D588" s="13"/>
      <c r="E588" s="12"/>
      <c r="F588" s="14"/>
      <c r="G588" s="12"/>
      <c r="I588" s="15"/>
      <c r="L588" s="16"/>
      <c r="P588" s="16"/>
      <c r="R588" s="16"/>
      <c r="U588" s="17"/>
    </row>
    <row r="589">
      <c r="C589" s="12"/>
      <c r="D589" s="13"/>
      <c r="E589" s="12"/>
      <c r="F589" s="14"/>
      <c r="G589" s="12"/>
      <c r="I589" s="15"/>
      <c r="L589" s="16"/>
      <c r="P589" s="16"/>
      <c r="R589" s="16"/>
      <c r="U589" s="17"/>
    </row>
    <row r="590">
      <c r="C590" s="12"/>
      <c r="D590" s="13"/>
      <c r="E590" s="12"/>
      <c r="F590" s="14"/>
      <c r="G590" s="12"/>
      <c r="I590" s="15"/>
      <c r="L590" s="16"/>
      <c r="P590" s="16"/>
      <c r="R590" s="16"/>
      <c r="U590" s="17"/>
    </row>
    <row r="591">
      <c r="C591" s="12"/>
      <c r="D591" s="13"/>
      <c r="E591" s="12"/>
      <c r="F591" s="14"/>
      <c r="G591" s="12"/>
      <c r="I591" s="15"/>
      <c r="L591" s="16"/>
      <c r="P591" s="16"/>
      <c r="R591" s="16"/>
      <c r="U591" s="17"/>
    </row>
    <row r="592">
      <c r="C592" s="12"/>
      <c r="D592" s="13"/>
      <c r="E592" s="12"/>
      <c r="F592" s="14"/>
      <c r="G592" s="12"/>
      <c r="I592" s="15"/>
      <c r="L592" s="16"/>
      <c r="P592" s="16"/>
      <c r="R592" s="16"/>
      <c r="U592" s="17"/>
    </row>
    <row r="593">
      <c r="C593" s="12"/>
      <c r="D593" s="13"/>
      <c r="E593" s="12"/>
      <c r="F593" s="14"/>
      <c r="G593" s="12"/>
      <c r="I593" s="15"/>
      <c r="L593" s="16"/>
      <c r="P593" s="16"/>
      <c r="R593" s="16"/>
      <c r="U593" s="17"/>
    </row>
    <row r="594">
      <c r="C594" s="12"/>
      <c r="D594" s="13"/>
      <c r="E594" s="12"/>
      <c r="F594" s="14"/>
      <c r="G594" s="12"/>
      <c r="I594" s="15"/>
      <c r="L594" s="16"/>
      <c r="P594" s="16"/>
      <c r="R594" s="16"/>
      <c r="U594" s="17"/>
    </row>
    <row r="595">
      <c r="C595" s="12"/>
      <c r="D595" s="13"/>
      <c r="E595" s="12"/>
      <c r="F595" s="14"/>
      <c r="G595" s="12"/>
      <c r="I595" s="15"/>
      <c r="L595" s="16"/>
      <c r="P595" s="16"/>
      <c r="R595" s="16"/>
      <c r="U595" s="17"/>
    </row>
    <row r="596">
      <c r="C596" s="12"/>
      <c r="D596" s="13"/>
      <c r="E596" s="12"/>
      <c r="F596" s="14"/>
      <c r="G596" s="12"/>
      <c r="I596" s="15"/>
      <c r="L596" s="16"/>
      <c r="P596" s="16"/>
      <c r="R596" s="16"/>
      <c r="U596" s="17"/>
    </row>
    <row r="597">
      <c r="C597" s="12"/>
      <c r="D597" s="13"/>
      <c r="E597" s="12"/>
      <c r="F597" s="14"/>
      <c r="G597" s="12"/>
      <c r="I597" s="15"/>
      <c r="L597" s="16"/>
      <c r="P597" s="16"/>
      <c r="R597" s="16"/>
      <c r="U597" s="17"/>
    </row>
    <row r="598">
      <c r="C598" s="12"/>
      <c r="D598" s="13"/>
      <c r="E598" s="12"/>
      <c r="F598" s="14"/>
      <c r="G598" s="12"/>
      <c r="I598" s="15"/>
      <c r="L598" s="16"/>
      <c r="P598" s="16"/>
      <c r="R598" s="16"/>
      <c r="U598" s="17"/>
    </row>
    <row r="599">
      <c r="C599" s="12"/>
      <c r="D599" s="13"/>
      <c r="E599" s="12"/>
      <c r="F599" s="14"/>
      <c r="G599" s="12"/>
      <c r="I599" s="15"/>
      <c r="L599" s="16"/>
      <c r="P599" s="16"/>
      <c r="R599" s="16"/>
      <c r="U599" s="17"/>
    </row>
    <row r="600">
      <c r="C600" s="12"/>
      <c r="D600" s="13"/>
      <c r="E600" s="12"/>
      <c r="F600" s="14"/>
      <c r="G600" s="12"/>
      <c r="I600" s="15"/>
      <c r="L600" s="16"/>
      <c r="P600" s="16"/>
      <c r="R600" s="16"/>
      <c r="U600" s="17"/>
    </row>
    <row r="601">
      <c r="C601" s="12"/>
      <c r="D601" s="13"/>
      <c r="E601" s="12"/>
      <c r="F601" s="14"/>
      <c r="G601" s="12"/>
      <c r="I601" s="15"/>
      <c r="L601" s="16"/>
      <c r="P601" s="16"/>
      <c r="R601" s="16"/>
      <c r="U601" s="17"/>
    </row>
    <row r="602">
      <c r="C602" s="12"/>
      <c r="D602" s="13"/>
      <c r="E602" s="12"/>
      <c r="F602" s="14"/>
      <c r="G602" s="12"/>
      <c r="I602" s="15"/>
      <c r="L602" s="16"/>
      <c r="P602" s="16"/>
      <c r="R602" s="16"/>
      <c r="U602" s="17"/>
    </row>
    <row r="603">
      <c r="C603" s="12"/>
      <c r="D603" s="13"/>
      <c r="E603" s="12"/>
      <c r="F603" s="14"/>
      <c r="G603" s="12"/>
      <c r="I603" s="15"/>
      <c r="L603" s="16"/>
      <c r="P603" s="16"/>
      <c r="R603" s="16"/>
      <c r="U603" s="17"/>
    </row>
    <row r="604">
      <c r="C604" s="12"/>
      <c r="D604" s="13"/>
      <c r="E604" s="12"/>
      <c r="F604" s="14"/>
      <c r="G604" s="12"/>
      <c r="I604" s="15"/>
      <c r="L604" s="16"/>
      <c r="P604" s="16"/>
      <c r="R604" s="16"/>
      <c r="U604" s="17"/>
    </row>
    <row r="605">
      <c r="C605" s="12"/>
      <c r="D605" s="13"/>
      <c r="E605" s="12"/>
      <c r="F605" s="14"/>
      <c r="G605" s="12"/>
      <c r="I605" s="15"/>
      <c r="L605" s="16"/>
      <c r="P605" s="16"/>
      <c r="R605" s="16"/>
      <c r="U605" s="17"/>
    </row>
    <row r="606">
      <c r="C606" s="12"/>
      <c r="D606" s="13"/>
      <c r="E606" s="12"/>
      <c r="F606" s="14"/>
      <c r="G606" s="12"/>
      <c r="I606" s="15"/>
      <c r="L606" s="16"/>
      <c r="P606" s="16"/>
      <c r="R606" s="16"/>
      <c r="U606" s="17"/>
    </row>
    <row r="607">
      <c r="C607" s="12"/>
      <c r="D607" s="13"/>
      <c r="E607" s="12"/>
      <c r="F607" s="14"/>
      <c r="G607" s="12"/>
      <c r="I607" s="15"/>
      <c r="L607" s="16"/>
      <c r="P607" s="16"/>
      <c r="R607" s="16"/>
      <c r="U607" s="17"/>
    </row>
    <row r="608">
      <c r="C608" s="12"/>
      <c r="D608" s="13"/>
      <c r="E608" s="12"/>
      <c r="F608" s="14"/>
      <c r="G608" s="12"/>
      <c r="I608" s="15"/>
      <c r="L608" s="16"/>
      <c r="P608" s="16"/>
      <c r="R608" s="16"/>
      <c r="U608" s="17"/>
    </row>
    <row r="609">
      <c r="C609" s="12"/>
      <c r="D609" s="13"/>
      <c r="E609" s="12"/>
      <c r="F609" s="14"/>
      <c r="G609" s="12"/>
      <c r="I609" s="15"/>
      <c r="L609" s="16"/>
      <c r="P609" s="16"/>
      <c r="R609" s="16"/>
      <c r="U609" s="17"/>
    </row>
    <row r="610">
      <c r="C610" s="12"/>
      <c r="D610" s="13"/>
      <c r="E610" s="12"/>
      <c r="F610" s="14"/>
      <c r="G610" s="12"/>
      <c r="I610" s="15"/>
      <c r="L610" s="16"/>
      <c r="P610" s="16"/>
      <c r="R610" s="16"/>
      <c r="U610" s="17"/>
    </row>
    <row r="611">
      <c r="C611" s="12"/>
      <c r="D611" s="13"/>
      <c r="E611" s="12"/>
      <c r="F611" s="14"/>
      <c r="G611" s="12"/>
      <c r="I611" s="15"/>
      <c r="L611" s="16"/>
      <c r="P611" s="16"/>
      <c r="R611" s="16"/>
      <c r="U611" s="17"/>
    </row>
    <row r="612">
      <c r="C612" s="12"/>
      <c r="D612" s="13"/>
      <c r="E612" s="12"/>
      <c r="F612" s="14"/>
      <c r="G612" s="12"/>
      <c r="I612" s="15"/>
      <c r="L612" s="16"/>
      <c r="P612" s="16"/>
      <c r="R612" s="16"/>
      <c r="U612" s="17"/>
    </row>
    <row r="613">
      <c r="C613" s="12"/>
      <c r="D613" s="13"/>
      <c r="E613" s="12"/>
      <c r="F613" s="14"/>
      <c r="G613" s="12"/>
      <c r="I613" s="15"/>
      <c r="L613" s="16"/>
      <c r="P613" s="16"/>
      <c r="R613" s="16"/>
      <c r="U613" s="17"/>
    </row>
    <row r="614">
      <c r="C614" s="12"/>
      <c r="D614" s="13"/>
      <c r="E614" s="12"/>
      <c r="F614" s="14"/>
      <c r="G614" s="12"/>
      <c r="I614" s="15"/>
      <c r="L614" s="16"/>
      <c r="P614" s="16"/>
      <c r="R614" s="16"/>
      <c r="U614" s="17"/>
    </row>
    <row r="615">
      <c r="C615" s="12"/>
      <c r="D615" s="13"/>
      <c r="E615" s="12"/>
      <c r="F615" s="14"/>
      <c r="G615" s="12"/>
      <c r="I615" s="15"/>
      <c r="L615" s="16"/>
      <c r="P615" s="16"/>
      <c r="R615" s="16"/>
      <c r="U615" s="17"/>
    </row>
    <row r="616">
      <c r="C616" s="12"/>
      <c r="D616" s="13"/>
      <c r="E616" s="12"/>
      <c r="F616" s="14"/>
      <c r="G616" s="12"/>
      <c r="I616" s="15"/>
      <c r="L616" s="16"/>
      <c r="P616" s="16"/>
      <c r="R616" s="16"/>
      <c r="U616" s="17"/>
    </row>
    <row r="617">
      <c r="C617" s="12"/>
      <c r="D617" s="13"/>
      <c r="E617" s="12"/>
      <c r="F617" s="14"/>
      <c r="G617" s="12"/>
      <c r="I617" s="15"/>
      <c r="L617" s="16"/>
      <c r="P617" s="16"/>
      <c r="R617" s="16"/>
      <c r="U617" s="17"/>
    </row>
    <row r="618">
      <c r="C618" s="12"/>
      <c r="D618" s="13"/>
      <c r="E618" s="12"/>
      <c r="F618" s="14"/>
      <c r="G618" s="12"/>
      <c r="I618" s="15"/>
      <c r="L618" s="16"/>
      <c r="P618" s="16"/>
      <c r="R618" s="16"/>
      <c r="U618" s="17"/>
    </row>
    <row r="619">
      <c r="C619" s="12"/>
      <c r="D619" s="13"/>
      <c r="E619" s="12"/>
      <c r="F619" s="14"/>
      <c r="G619" s="12"/>
      <c r="I619" s="15"/>
      <c r="L619" s="16"/>
      <c r="P619" s="16"/>
      <c r="R619" s="16"/>
      <c r="U619" s="17"/>
    </row>
    <row r="620">
      <c r="C620" s="12"/>
      <c r="D620" s="13"/>
      <c r="E620" s="12"/>
      <c r="F620" s="14"/>
      <c r="G620" s="12"/>
      <c r="I620" s="15"/>
      <c r="L620" s="16"/>
      <c r="P620" s="16"/>
      <c r="R620" s="16"/>
      <c r="U620" s="17"/>
    </row>
    <row r="621">
      <c r="C621" s="12"/>
      <c r="D621" s="13"/>
      <c r="E621" s="12"/>
      <c r="F621" s="14"/>
      <c r="G621" s="12"/>
      <c r="I621" s="15"/>
      <c r="L621" s="16"/>
      <c r="P621" s="16"/>
      <c r="R621" s="16"/>
      <c r="U621" s="17"/>
    </row>
    <row r="622">
      <c r="C622" s="12"/>
      <c r="D622" s="13"/>
      <c r="E622" s="12"/>
      <c r="F622" s="14"/>
      <c r="G622" s="12"/>
      <c r="I622" s="15"/>
      <c r="L622" s="16"/>
      <c r="P622" s="16"/>
      <c r="R622" s="16"/>
      <c r="U622" s="17"/>
    </row>
    <row r="623">
      <c r="C623" s="12"/>
      <c r="D623" s="13"/>
      <c r="E623" s="12"/>
      <c r="F623" s="14"/>
      <c r="G623" s="12"/>
      <c r="I623" s="15"/>
      <c r="L623" s="16"/>
      <c r="P623" s="16"/>
      <c r="R623" s="16"/>
      <c r="U623" s="17"/>
    </row>
    <row r="624">
      <c r="C624" s="12"/>
      <c r="D624" s="13"/>
      <c r="E624" s="12"/>
      <c r="F624" s="14"/>
      <c r="G624" s="12"/>
      <c r="I624" s="15"/>
      <c r="L624" s="16"/>
      <c r="P624" s="16"/>
      <c r="R624" s="16"/>
      <c r="U624" s="17"/>
    </row>
    <row r="625">
      <c r="C625" s="12"/>
      <c r="D625" s="13"/>
      <c r="E625" s="12"/>
      <c r="F625" s="14"/>
      <c r="G625" s="12"/>
      <c r="I625" s="15"/>
      <c r="L625" s="16"/>
      <c r="P625" s="16"/>
      <c r="R625" s="16"/>
      <c r="U625" s="17"/>
    </row>
    <row r="626">
      <c r="C626" s="12"/>
      <c r="D626" s="13"/>
      <c r="E626" s="12"/>
      <c r="F626" s="14"/>
      <c r="G626" s="12"/>
      <c r="I626" s="15"/>
      <c r="L626" s="16"/>
      <c r="P626" s="16"/>
      <c r="R626" s="16"/>
      <c r="U626" s="17"/>
    </row>
    <row r="627">
      <c r="C627" s="12"/>
      <c r="D627" s="13"/>
      <c r="E627" s="12"/>
      <c r="F627" s="14"/>
      <c r="G627" s="12"/>
      <c r="I627" s="15"/>
      <c r="L627" s="16"/>
      <c r="P627" s="16"/>
      <c r="R627" s="16"/>
      <c r="U627" s="17"/>
    </row>
    <row r="628">
      <c r="C628" s="12"/>
      <c r="D628" s="13"/>
      <c r="E628" s="12"/>
      <c r="F628" s="14"/>
      <c r="G628" s="12"/>
      <c r="I628" s="15"/>
      <c r="L628" s="16"/>
      <c r="P628" s="16"/>
      <c r="R628" s="16"/>
      <c r="U628" s="17"/>
    </row>
    <row r="629">
      <c r="C629" s="12"/>
      <c r="D629" s="13"/>
      <c r="E629" s="12"/>
      <c r="F629" s="14"/>
      <c r="G629" s="12"/>
      <c r="I629" s="15"/>
      <c r="L629" s="16"/>
      <c r="P629" s="16"/>
      <c r="R629" s="16"/>
      <c r="U629" s="17"/>
    </row>
    <row r="630">
      <c r="C630" s="12"/>
      <c r="D630" s="13"/>
      <c r="E630" s="12"/>
      <c r="F630" s="14"/>
      <c r="G630" s="12"/>
      <c r="I630" s="15"/>
      <c r="L630" s="16"/>
      <c r="P630" s="16"/>
      <c r="R630" s="16"/>
      <c r="U630" s="17"/>
    </row>
    <row r="631">
      <c r="C631" s="12"/>
      <c r="D631" s="13"/>
      <c r="E631" s="12"/>
      <c r="F631" s="14"/>
      <c r="G631" s="12"/>
      <c r="I631" s="15"/>
      <c r="L631" s="16"/>
      <c r="P631" s="16"/>
      <c r="R631" s="16"/>
      <c r="U631" s="17"/>
    </row>
    <row r="632">
      <c r="C632" s="12"/>
      <c r="D632" s="13"/>
      <c r="E632" s="12"/>
      <c r="F632" s="14"/>
      <c r="G632" s="12"/>
      <c r="I632" s="15"/>
      <c r="L632" s="16"/>
      <c r="P632" s="16"/>
      <c r="R632" s="16"/>
      <c r="U632" s="17"/>
    </row>
    <row r="633">
      <c r="C633" s="12"/>
      <c r="D633" s="13"/>
      <c r="E633" s="12"/>
      <c r="F633" s="14"/>
      <c r="G633" s="12"/>
      <c r="I633" s="15"/>
      <c r="L633" s="16"/>
      <c r="P633" s="16"/>
      <c r="R633" s="16"/>
      <c r="U633" s="17"/>
    </row>
    <row r="634">
      <c r="C634" s="12"/>
      <c r="D634" s="13"/>
      <c r="E634" s="12"/>
      <c r="F634" s="14"/>
      <c r="G634" s="12"/>
      <c r="I634" s="15"/>
      <c r="L634" s="16"/>
      <c r="P634" s="16"/>
      <c r="R634" s="16"/>
      <c r="U634" s="17"/>
    </row>
    <row r="635">
      <c r="C635" s="12"/>
      <c r="D635" s="13"/>
      <c r="E635" s="12"/>
      <c r="F635" s="14"/>
      <c r="G635" s="12"/>
      <c r="I635" s="15"/>
      <c r="L635" s="16"/>
      <c r="P635" s="16"/>
      <c r="R635" s="16"/>
      <c r="U635" s="17"/>
    </row>
    <row r="636">
      <c r="C636" s="12"/>
      <c r="D636" s="13"/>
      <c r="E636" s="12"/>
      <c r="F636" s="14"/>
      <c r="G636" s="12"/>
      <c r="I636" s="15"/>
      <c r="L636" s="16"/>
      <c r="P636" s="16"/>
      <c r="R636" s="16"/>
      <c r="U636" s="17"/>
    </row>
    <row r="637">
      <c r="C637" s="12"/>
      <c r="D637" s="13"/>
      <c r="E637" s="12"/>
      <c r="F637" s="14"/>
      <c r="G637" s="12"/>
      <c r="I637" s="15"/>
      <c r="L637" s="16"/>
      <c r="P637" s="16"/>
      <c r="R637" s="16"/>
      <c r="U637" s="17"/>
    </row>
    <row r="638">
      <c r="C638" s="12"/>
      <c r="D638" s="13"/>
      <c r="E638" s="12"/>
      <c r="F638" s="14"/>
      <c r="G638" s="12"/>
      <c r="I638" s="15"/>
      <c r="L638" s="16"/>
      <c r="P638" s="16"/>
      <c r="R638" s="16"/>
      <c r="U638" s="17"/>
    </row>
    <row r="639">
      <c r="C639" s="12"/>
      <c r="D639" s="13"/>
      <c r="E639" s="12"/>
      <c r="F639" s="14"/>
      <c r="G639" s="12"/>
      <c r="I639" s="15"/>
      <c r="L639" s="16"/>
      <c r="P639" s="16"/>
      <c r="R639" s="16"/>
      <c r="U639" s="17"/>
    </row>
    <row r="640">
      <c r="C640" s="12"/>
      <c r="D640" s="13"/>
      <c r="E640" s="12"/>
      <c r="F640" s="14"/>
      <c r="G640" s="12"/>
      <c r="I640" s="15"/>
      <c r="L640" s="16"/>
      <c r="P640" s="16"/>
      <c r="R640" s="16"/>
      <c r="U640" s="17"/>
    </row>
    <row r="641">
      <c r="C641" s="12"/>
      <c r="D641" s="13"/>
      <c r="E641" s="12"/>
      <c r="F641" s="14"/>
      <c r="G641" s="12"/>
      <c r="I641" s="15"/>
      <c r="L641" s="16"/>
      <c r="P641" s="16"/>
      <c r="R641" s="16"/>
      <c r="U641" s="17"/>
    </row>
    <row r="642">
      <c r="C642" s="12"/>
      <c r="D642" s="13"/>
      <c r="E642" s="12"/>
      <c r="F642" s="14"/>
      <c r="G642" s="12"/>
      <c r="I642" s="15"/>
      <c r="L642" s="16"/>
      <c r="P642" s="16"/>
      <c r="R642" s="16"/>
      <c r="U642" s="17"/>
    </row>
    <row r="643">
      <c r="C643" s="12"/>
      <c r="D643" s="13"/>
      <c r="E643" s="12"/>
      <c r="F643" s="14"/>
      <c r="G643" s="12"/>
      <c r="I643" s="15"/>
      <c r="L643" s="16"/>
      <c r="P643" s="16"/>
      <c r="R643" s="16"/>
      <c r="U643" s="17"/>
    </row>
    <row r="644">
      <c r="C644" s="12"/>
      <c r="D644" s="13"/>
      <c r="E644" s="12"/>
      <c r="F644" s="14"/>
      <c r="G644" s="12"/>
      <c r="I644" s="15"/>
      <c r="L644" s="16"/>
      <c r="P644" s="16"/>
      <c r="R644" s="16"/>
      <c r="U644" s="17"/>
    </row>
    <row r="645">
      <c r="C645" s="12"/>
      <c r="D645" s="13"/>
      <c r="E645" s="12"/>
      <c r="F645" s="14"/>
      <c r="G645" s="12"/>
      <c r="I645" s="15"/>
      <c r="L645" s="16"/>
      <c r="P645" s="16"/>
      <c r="R645" s="16"/>
      <c r="U645" s="17"/>
    </row>
    <row r="646">
      <c r="C646" s="12"/>
      <c r="D646" s="13"/>
      <c r="E646" s="12"/>
      <c r="F646" s="14"/>
      <c r="G646" s="12"/>
      <c r="I646" s="15"/>
      <c r="L646" s="16"/>
      <c r="P646" s="16"/>
      <c r="R646" s="16"/>
      <c r="U646" s="17"/>
    </row>
    <row r="647">
      <c r="C647" s="12"/>
      <c r="D647" s="13"/>
      <c r="E647" s="12"/>
      <c r="F647" s="14"/>
      <c r="G647" s="12"/>
      <c r="I647" s="15"/>
      <c r="L647" s="16"/>
      <c r="P647" s="16"/>
      <c r="R647" s="16"/>
      <c r="U647" s="17"/>
    </row>
    <row r="648">
      <c r="C648" s="12"/>
      <c r="D648" s="13"/>
      <c r="E648" s="12"/>
      <c r="F648" s="14"/>
      <c r="G648" s="12"/>
      <c r="I648" s="15"/>
      <c r="L648" s="16"/>
      <c r="P648" s="16"/>
      <c r="R648" s="16"/>
      <c r="U648" s="17"/>
    </row>
    <row r="649">
      <c r="C649" s="12"/>
      <c r="D649" s="13"/>
      <c r="E649" s="12"/>
      <c r="F649" s="14"/>
      <c r="G649" s="12"/>
      <c r="I649" s="15"/>
      <c r="L649" s="16"/>
      <c r="P649" s="16"/>
      <c r="R649" s="16"/>
      <c r="U649" s="17"/>
    </row>
    <row r="650">
      <c r="C650" s="12"/>
      <c r="D650" s="13"/>
      <c r="E650" s="12"/>
      <c r="F650" s="14"/>
      <c r="G650" s="12"/>
      <c r="I650" s="15"/>
      <c r="L650" s="16"/>
      <c r="P650" s="16"/>
      <c r="R650" s="16"/>
      <c r="U650" s="17"/>
    </row>
    <row r="651">
      <c r="C651" s="12"/>
      <c r="D651" s="13"/>
      <c r="E651" s="12"/>
      <c r="F651" s="14"/>
      <c r="G651" s="12"/>
      <c r="I651" s="15"/>
      <c r="L651" s="16"/>
      <c r="P651" s="16"/>
      <c r="R651" s="16"/>
      <c r="U651" s="17"/>
    </row>
    <row r="652">
      <c r="C652" s="12"/>
      <c r="D652" s="13"/>
      <c r="E652" s="12"/>
      <c r="F652" s="14"/>
      <c r="G652" s="12"/>
      <c r="I652" s="15"/>
      <c r="L652" s="16"/>
      <c r="P652" s="16"/>
      <c r="R652" s="16"/>
      <c r="U652" s="17"/>
    </row>
    <row r="653">
      <c r="C653" s="12"/>
      <c r="D653" s="13"/>
      <c r="E653" s="12"/>
      <c r="F653" s="14"/>
      <c r="G653" s="12"/>
      <c r="I653" s="15"/>
      <c r="L653" s="16"/>
      <c r="P653" s="16"/>
      <c r="R653" s="16"/>
      <c r="U653" s="17"/>
    </row>
    <row r="654">
      <c r="C654" s="12"/>
      <c r="D654" s="13"/>
      <c r="E654" s="12"/>
      <c r="F654" s="14"/>
      <c r="G654" s="12"/>
      <c r="I654" s="15"/>
      <c r="L654" s="16"/>
      <c r="P654" s="16"/>
      <c r="R654" s="16"/>
      <c r="U654" s="17"/>
    </row>
    <row r="655">
      <c r="C655" s="12"/>
      <c r="D655" s="13"/>
      <c r="E655" s="12"/>
      <c r="F655" s="14"/>
      <c r="G655" s="12"/>
      <c r="I655" s="15"/>
      <c r="L655" s="16"/>
      <c r="P655" s="16"/>
      <c r="R655" s="16"/>
      <c r="U655" s="17"/>
    </row>
    <row r="656">
      <c r="C656" s="12"/>
      <c r="D656" s="13"/>
      <c r="E656" s="12"/>
      <c r="F656" s="14"/>
      <c r="G656" s="12"/>
      <c r="I656" s="15"/>
      <c r="L656" s="16"/>
      <c r="P656" s="16"/>
      <c r="R656" s="16"/>
      <c r="U656" s="17"/>
    </row>
    <row r="657">
      <c r="C657" s="12"/>
      <c r="D657" s="13"/>
      <c r="E657" s="12"/>
      <c r="F657" s="14"/>
      <c r="G657" s="12"/>
      <c r="I657" s="15"/>
      <c r="L657" s="16"/>
      <c r="P657" s="16"/>
      <c r="R657" s="16"/>
      <c r="U657" s="17"/>
    </row>
    <row r="658">
      <c r="C658" s="12"/>
      <c r="D658" s="13"/>
      <c r="E658" s="12"/>
      <c r="F658" s="14"/>
      <c r="G658" s="12"/>
      <c r="I658" s="15"/>
      <c r="L658" s="16"/>
      <c r="P658" s="16"/>
      <c r="R658" s="16"/>
      <c r="U658" s="17"/>
    </row>
    <row r="659">
      <c r="C659" s="12"/>
      <c r="D659" s="13"/>
      <c r="E659" s="12"/>
      <c r="F659" s="14"/>
      <c r="G659" s="12"/>
      <c r="I659" s="15"/>
      <c r="L659" s="16"/>
      <c r="P659" s="16"/>
      <c r="R659" s="16"/>
      <c r="U659" s="17"/>
    </row>
    <row r="660">
      <c r="C660" s="12"/>
      <c r="D660" s="13"/>
      <c r="E660" s="12"/>
      <c r="F660" s="14"/>
      <c r="G660" s="12"/>
      <c r="I660" s="15"/>
      <c r="L660" s="16"/>
      <c r="P660" s="16"/>
      <c r="R660" s="16"/>
      <c r="U660" s="17"/>
    </row>
    <row r="661">
      <c r="C661" s="12"/>
      <c r="D661" s="13"/>
      <c r="E661" s="12"/>
      <c r="F661" s="14"/>
      <c r="G661" s="12"/>
      <c r="I661" s="15"/>
      <c r="L661" s="16"/>
      <c r="P661" s="16"/>
      <c r="R661" s="16"/>
      <c r="U661" s="17"/>
    </row>
    <row r="662">
      <c r="C662" s="12"/>
      <c r="D662" s="13"/>
      <c r="E662" s="12"/>
      <c r="F662" s="14"/>
      <c r="G662" s="12"/>
      <c r="I662" s="15"/>
      <c r="L662" s="16"/>
      <c r="P662" s="16"/>
      <c r="R662" s="16"/>
      <c r="U662" s="17"/>
    </row>
    <row r="663">
      <c r="C663" s="12"/>
      <c r="D663" s="13"/>
      <c r="E663" s="12"/>
      <c r="F663" s="14"/>
      <c r="G663" s="12"/>
      <c r="I663" s="15"/>
      <c r="L663" s="16"/>
      <c r="P663" s="16"/>
      <c r="R663" s="16"/>
      <c r="U663" s="17"/>
    </row>
    <row r="664">
      <c r="C664" s="12"/>
      <c r="D664" s="13"/>
      <c r="E664" s="12"/>
      <c r="F664" s="14"/>
      <c r="G664" s="12"/>
      <c r="I664" s="15"/>
      <c r="L664" s="16"/>
      <c r="P664" s="16"/>
      <c r="R664" s="16"/>
      <c r="U664" s="17"/>
    </row>
    <row r="665">
      <c r="C665" s="12"/>
      <c r="D665" s="13"/>
      <c r="E665" s="12"/>
      <c r="F665" s="14"/>
      <c r="G665" s="12"/>
      <c r="I665" s="15"/>
      <c r="L665" s="16"/>
      <c r="P665" s="16"/>
      <c r="R665" s="16"/>
      <c r="U665" s="17"/>
    </row>
    <row r="666">
      <c r="C666" s="12"/>
      <c r="D666" s="13"/>
      <c r="E666" s="12"/>
      <c r="F666" s="14"/>
      <c r="G666" s="12"/>
      <c r="I666" s="15"/>
      <c r="L666" s="16"/>
      <c r="P666" s="16"/>
      <c r="R666" s="16"/>
      <c r="U666" s="17"/>
    </row>
    <row r="667">
      <c r="C667" s="12"/>
      <c r="D667" s="13"/>
      <c r="E667" s="12"/>
      <c r="F667" s="14"/>
      <c r="G667" s="12"/>
      <c r="I667" s="15"/>
      <c r="L667" s="16"/>
      <c r="P667" s="16"/>
      <c r="R667" s="16"/>
      <c r="U667" s="17"/>
    </row>
    <row r="668">
      <c r="C668" s="12"/>
      <c r="D668" s="13"/>
      <c r="E668" s="12"/>
      <c r="F668" s="14"/>
      <c r="G668" s="12"/>
      <c r="I668" s="15"/>
      <c r="L668" s="16"/>
      <c r="P668" s="16"/>
      <c r="R668" s="16"/>
      <c r="U668" s="17"/>
    </row>
    <row r="669">
      <c r="C669" s="12"/>
      <c r="D669" s="13"/>
      <c r="E669" s="12"/>
      <c r="F669" s="14"/>
      <c r="G669" s="12"/>
      <c r="I669" s="15"/>
      <c r="L669" s="16"/>
      <c r="P669" s="16"/>
      <c r="R669" s="16"/>
      <c r="U669" s="17"/>
    </row>
    <row r="670">
      <c r="C670" s="12"/>
      <c r="D670" s="13"/>
      <c r="E670" s="12"/>
      <c r="F670" s="14"/>
      <c r="G670" s="12"/>
      <c r="I670" s="15"/>
      <c r="L670" s="16"/>
      <c r="P670" s="16"/>
      <c r="R670" s="16"/>
      <c r="U670" s="17"/>
    </row>
    <row r="671">
      <c r="C671" s="12"/>
      <c r="D671" s="13"/>
      <c r="E671" s="12"/>
      <c r="F671" s="14"/>
      <c r="G671" s="12"/>
      <c r="I671" s="15"/>
      <c r="L671" s="16"/>
      <c r="P671" s="16"/>
      <c r="R671" s="16"/>
      <c r="U671" s="17"/>
    </row>
    <row r="672">
      <c r="C672" s="12"/>
      <c r="D672" s="13"/>
      <c r="E672" s="12"/>
      <c r="F672" s="14"/>
      <c r="G672" s="12"/>
      <c r="I672" s="15"/>
      <c r="L672" s="16"/>
      <c r="P672" s="16"/>
      <c r="R672" s="16"/>
      <c r="U672" s="17"/>
    </row>
    <row r="673">
      <c r="C673" s="12"/>
      <c r="D673" s="13"/>
      <c r="E673" s="12"/>
      <c r="F673" s="14"/>
      <c r="G673" s="12"/>
      <c r="I673" s="15"/>
      <c r="L673" s="16"/>
      <c r="P673" s="16"/>
      <c r="R673" s="16"/>
      <c r="U673" s="17"/>
    </row>
    <row r="674">
      <c r="C674" s="12"/>
      <c r="D674" s="13"/>
      <c r="E674" s="12"/>
      <c r="F674" s="14"/>
      <c r="G674" s="12"/>
      <c r="I674" s="15"/>
      <c r="L674" s="16"/>
      <c r="P674" s="16"/>
      <c r="R674" s="16"/>
      <c r="U674" s="17"/>
    </row>
    <row r="675">
      <c r="C675" s="12"/>
      <c r="D675" s="13"/>
      <c r="E675" s="12"/>
      <c r="F675" s="14"/>
      <c r="G675" s="12"/>
      <c r="I675" s="15"/>
      <c r="L675" s="16"/>
      <c r="P675" s="16"/>
      <c r="R675" s="16"/>
      <c r="U675" s="17"/>
    </row>
    <row r="676">
      <c r="C676" s="12"/>
      <c r="D676" s="13"/>
      <c r="E676" s="12"/>
      <c r="F676" s="14"/>
      <c r="G676" s="12"/>
      <c r="I676" s="15"/>
      <c r="L676" s="16"/>
      <c r="P676" s="16"/>
      <c r="R676" s="16"/>
      <c r="U676" s="17"/>
    </row>
    <row r="677">
      <c r="C677" s="12"/>
      <c r="D677" s="13"/>
      <c r="E677" s="12"/>
      <c r="F677" s="14"/>
      <c r="G677" s="12"/>
      <c r="I677" s="15"/>
      <c r="L677" s="16"/>
      <c r="P677" s="16"/>
      <c r="R677" s="16"/>
      <c r="U677" s="17"/>
    </row>
    <row r="678">
      <c r="C678" s="12"/>
      <c r="D678" s="13"/>
      <c r="E678" s="12"/>
      <c r="F678" s="14"/>
      <c r="G678" s="12"/>
      <c r="I678" s="15"/>
      <c r="L678" s="16"/>
      <c r="P678" s="16"/>
      <c r="R678" s="16"/>
      <c r="U678" s="17"/>
    </row>
    <row r="679">
      <c r="C679" s="12"/>
      <c r="D679" s="13"/>
      <c r="E679" s="12"/>
      <c r="F679" s="14"/>
      <c r="G679" s="12"/>
      <c r="I679" s="15"/>
      <c r="L679" s="16"/>
      <c r="P679" s="16"/>
      <c r="R679" s="16"/>
      <c r="U679" s="17"/>
    </row>
    <row r="680">
      <c r="C680" s="12"/>
      <c r="D680" s="13"/>
      <c r="E680" s="12"/>
      <c r="F680" s="14"/>
      <c r="G680" s="12"/>
      <c r="I680" s="15"/>
      <c r="L680" s="16"/>
      <c r="P680" s="16"/>
      <c r="R680" s="16"/>
      <c r="U680" s="17"/>
    </row>
    <row r="681">
      <c r="C681" s="12"/>
      <c r="D681" s="13"/>
      <c r="E681" s="12"/>
      <c r="F681" s="14"/>
      <c r="G681" s="12"/>
      <c r="I681" s="15"/>
      <c r="L681" s="16"/>
      <c r="P681" s="16"/>
      <c r="R681" s="16"/>
      <c r="U681" s="17"/>
    </row>
    <row r="682">
      <c r="C682" s="12"/>
      <c r="D682" s="13"/>
      <c r="E682" s="12"/>
      <c r="F682" s="14"/>
      <c r="G682" s="12"/>
      <c r="I682" s="15"/>
      <c r="L682" s="16"/>
      <c r="P682" s="16"/>
      <c r="R682" s="16"/>
      <c r="U682" s="17"/>
    </row>
    <row r="683">
      <c r="C683" s="12"/>
      <c r="D683" s="13"/>
      <c r="E683" s="12"/>
      <c r="F683" s="14"/>
      <c r="G683" s="12"/>
      <c r="I683" s="15"/>
      <c r="L683" s="16"/>
      <c r="P683" s="16"/>
      <c r="R683" s="16"/>
      <c r="U683" s="17"/>
    </row>
    <row r="684">
      <c r="C684" s="12"/>
      <c r="D684" s="13"/>
      <c r="E684" s="12"/>
      <c r="F684" s="14"/>
      <c r="G684" s="12"/>
      <c r="I684" s="15"/>
      <c r="L684" s="16"/>
      <c r="P684" s="16"/>
      <c r="R684" s="16"/>
      <c r="U684" s="17"/>
    </row>
    <row r="685">
      <c r="C685" s="12"/>
      <c r="D685" s="13"/>
      <c r="E685" s="12"/>
      <c r="F685" s="14"/>
      <c r="G685" s="12"/>
      <c r="I685" s="15"/>
      <c r="L685" s="16"/>
      <c r="P685" s="16"/>
      <c r="R685" s="16"/>
      <c r="U685" s="17"/>
    </row>
    <row r="686">
      <c r="C686" s="12"/>
      <c r="D686" s="13"/>
      <c r="E686" s="12"/>
      <c r="F686" s="14"/>
      <c r="G686" s="12"/>
      <c r="I686" s="15"/>
      <c r="L686" s="16"/>
      <c r="P686" s="16"/>
      <c r="R686" s="16"/>
      <c r="U686" s="17"/>
    </row>
    <row r="687">
      <c r="C687" s="12"/>
      <c r="D687" s="13"/>
      <c r="E687" s="12"/>
      <c r="F687" s="14"/>
      <c r="G687" s="12"/>
      <c r="I687" s="15"/>
      <c r="L687" s="16"/>
      <c r="P687" s="16"/>
      <c r="R687" s="16"/>
      <c r="U687" s="17"/>
    </row>
    <row r="688">
      <c r="C688" s="12"/>
      <c r="D688" s="13"/>
      <c r="E688" s="12"/>
      <c r="F688" s="14"/>
      <c r="G688" s="12"/>
      <c r="I688" s="15"/>
      <c r="L688" s="16"/>
      <c r="P688" s="16"/>
      <c r="R688" s="16"/>
      <c r="U688" s="17"/>
    </row>
    <row r="689">
      <c r="C689" s="12"/>
      <c r="D689" s="13"/>
      <c r="E689" s="12"/>
      <c r="F689" s="14"/>
      <c r="G689" s="12"/>
      <c r="I689" s="15"/>
      <c r="L689" s="16"/>
      <c r="P689" s="16"/>
      <c r="R689" s="16"/>
      <c r="U689" s="17"/>
    </row>
    <row r="690">
      <c r="C690" s="12"/>
      <c r="D690" s="13"/>
      <c r="E690" s="12"/>
      <c r="F690" s="14"/>
      <c r="G690" s="12"/>
      <c r="I690" s="15"/>
      <c r="L690" s="16"/>
      <c r="P690" s="16"/>
      <c r="R690" s="16"/>
      <c r="U690" s="17"/>
    </row>
    <row r="691">
      <c r="C691" s="12"/>
      <c r="D691" s="13"/>
      <c r="E691" s="12"/>
      <c r="F691" s="14"/>
      <c r="G691" s="12"/>
      <c r="I691" s="15"/>
      <c r="L691" s="16"/>
      <c r="P691" s="16"/>
      <c r="R691" s="16"/>
      <c r="U691" s="17"/>
    </row>
    <row r="692">
      <c r="C692" s="12"/>
      <c r="D692" s="13"/>
      <c r="E692" s="12"/>
      <c r="F692" s="14"/>
      <c r="G692" s="12"/>
      <c r="I692" s="15"/>
      <c r="L692" s="16"/>
      <c r="P692" s="16"/>
      <c r="R692" s="16"/>
      <c r="U692" s="17"/>
    </row>
    <row r="693">
      <c r="C693" s="12"/>
      <c r="D693" s="13"/>
      <c r="E693" s="12"/>
      <c r="F693" s="14"/>
      <c r="G693" s="12"/>
      <c r="I693" s="15"/>
      <c r="L693" s="16"/>
      <c r="P693" s="16"/>
      <c r="R693" s="16"/>
      <c r="U693" s="17"/>
    </row>
    <row r="694">
      <c r="C694" s="12"/>
      <c r="D694" s="13"/>
      <c r="E694" s="12"/>
      <c r="F694" s="14"/>
      <c r="G694" s="12"/>
      <c r="I694" s="15"/>
      <c r="L694" s="16"/>
      <c r="P694" s="16"/>
      <c r="R694" s="16"/>
      <c r="U694" s="17"/>
    </row>
    <row r="695">
      <c r="C695" s="12"/>
      <c r="D695" s="13"/>
      <c r="E695" s="12"/>
      <c r="F695" s="14"/>
      <c r="G695" s="12"/>
      <c r="I695" s="15"/>
      <c r="L695" s="16"/>
      <c r="P695" s="16"/>
      <c r="R695" s="16"/>
      <c r="U695" s="17"/>
    </row>
    <row r="696">
      <c r="C696" s="12"/>
      <c r="D696" s="13"/>
      <c r="E696" s="12"/>
      <c r="F696" s="14"/>
      <c r="G696" s="12"/>
      <c r="I696" s="15"/>
      <c r="L696" s="16"/>
      <c r="P696" s="16"/>
      <c r="R696" s="16"/>
      <c r="U696" s="17"/>
    </row>
    <row r="697">
      <c r="C697" s="12"/>
      <c r="D697" s="13"/>
      <c r="E697" s="12"/>
      <c r="F697" s="14"/>
      <c r="G697" s="12"/>
      <c r="I697" s="15"/>
      <c r="L697" s="16"/>
      <c r="P697" s="16"/>
      <c r="R697" s="16"/>
      <c r="U697" s="17"/>
    </row>
    <row r="698">
      <c r="C698" s="12"/>
      <c r="D698" s="13"/>
      <c r="E698" s="12"/>
      <c r="F698" s="14"/>
      <c r="G698" s="12"/>
      <c r="I698" s="15"/>
      <c r="L698" s="16"/>
      <c r="P698" s="16"/>
      <c r="R698" s="16"/>
      <c r="U698" s="17"/>
    </row>
    <row r="699">
      <c r="C699" s="12"/>
      <c r="D699" s="13"/>
      <c r="E699" s="12"/>
      <c r="F699" s="14"/>
      <c r="G699" s="12"/>
      <c r="I699" s="15"/>
      <c r="L699" s="16"/>
      <c r="P699" s="16"/>
      <c r="R699" s="16"/>
      <c r="U699" s="17"/>
    </row>
    <row r="700">
      <c r="C700" s="12"/>
      <c r="D700" s="13"/>
      <c r="E700" s="12"/>
      <c r="F700" s="14"/>
      <c r="G700" s="12"/>
      <c r="I700" s="15"/>
      <c r="L700" s="16"/>
      <c r="P700" s="16"/>
      <c r="R700" s="16"/>
      <c r="U700" s="17"/>
    </row>
    <row r="701">
      <c r="C701" s="12"/>
      <c r="D701" s="13"/>
      <c r="E701" s="12"/>
      <c r="F701" s="14"/>
      <c r="G701" s="12"/>
      <c r="I701" s="15"/>
      <c r="L701" s="16"/>
      <c r="P701" s="16"/>
      <c r="R701" s="16"/>
      <c r="U701" s="17"/>
    </row>
    <row r="702">
      <c r="C702" s="12"/>
      <c r="D702" s="13"/>
      <c r="E702" s="12"/>
      <c r="F702" s="14"/>
      <c r="G702" s="12"/>
      <c r="I702" s="15"/>
      <c r="L702" s="16"/>
      <c r="P702" s="16"/>
      <c r="R702" s="16"/>
      <c r="U702" s="17"/>
    </row>
    <row r="703">
      <c r="C703" s="12"/>
      <c r="D703" s="13"/>
      <c r="E703" s="12"/>
      <c r="F703" s="14"/>
      <c r="G703" s="12"/>
      <c r="I703" s="15"/>
      <c r="L703" s="16"/>
      <c r="P703" s="16"/>
      <c r="R703" s="16"/>
      <c r="U703" s="17"/>
    </row>
    <row r="704">
      <c r="C704" s="12"/>
      <c r="D704" s="13"/>
      <c r="E704" s="12"/>
      <c r="F704" s="14"/>
      <c r="G704" s="12"/>
      <c r="I704" s="15"/>
      <c r="L704" s="16"/>
      <c r="P704" s="16"/>
      <c r="R704" s="16"/>
      <c r="U704" s="17"/>
    </row>
    <row r="705">
      <c r="C705" s="12"/>
      <c r="D705" s="13"/>
      <c r="E705" s="12"/>
      <c r="F705" s="14"/>
      <c r="G705" s="12"/>
      <c r="I705" s="15"/>
      <c r="L705" s="16"/>
      <c r="P705" s="16"/>
      <c r="R705" s="16"/>
      <c r="U705" s="17"/>
    </row>
    <row r="706">
      <c r="C706" s="12"/>
      <c r="D706" s="13"/>
      <c r="E706" s="12"/>
      <c r="F706" s="14"/>
      <c r="G706" s="12"/>
      <c r="I706" s="15"/>
      <c r="L706" s="16"/>
      <c r="P706" s="16"/>
      <c r="R706" s="16"/>
      <c r="U706" s="17"/>
    </row>
    <row r="707">
      <c r="C707" s="12"/>
      <c r="D707" s="13"/>
      <c r="E707" s="12"/>
      <c r="F707" s="14"/>
      <c r="G707" s="12"/>
      <c r="I707" s="15"/>
      <c r="L707" s="16"/>
      <c r="P707" s="16"/>
      <c r="R707" s="16"/>
      <c r="U707" s="17"/>
    </row>
    <row r="708">
      <c r="C708" s="12"/>
      <c r="D708" s="13"/>
      <c r="E708" s="12"/>
      <c r="F708" s="14"/>
      <c r="G708" s="12"/>
      <c r="I708" s="15"/>
      <c r="L708" s="16"/>
      <c r="P708" s="16"/>
      <c r="R708" s="16"/>
      <c r="U708" s="17"/>
    </row>
    <row r="709">
      <c r="C709" s="12"/>
      <c r="D709" s="13"/>
      <c r="E709" s="12"/>
      <c r="F709" s="14"/>
      <c r="G709" s="12"/>
      <c r="I709" s="15"/>
      <c r="L709" s="16"/>
      <c r="P709" s="16"/>
      <c r="R709" s="16"/>
      <c r="U709" s="17"/>
    </row>
    <row r="710">
      <c r="C710" s="12"/>
      <c r="D710" s="13"/>
      <c r="E710" s="12"/>
      <c r="F710" s="14"/>
      <c r="G710" s="12"/>
      <c r="I710" s="15"/>
      <c r="L710" s="16"/>
      <c r="P710" s="16"/>
      <c r="R710" s="16"/>
      <c r="U710" s="17"/>
    </row>
    <row r="711">
      <c r="C711" s="12"/>
      <c r="D711" s="13"/>
      <c r="E711" s="12"/>
      <c r="F711" s="14"/>
      <c r="G711" s="12"/>
      <c r="I711" s="15"/>
      <c r="L711" s="16"/>
      <c r="P711" s="16"/>
      <c r="R711" s="16"/>
      <c r="U711" s="17"/>
    </row>
    <row r="712">
      <c r="C712" s="12"/>
      <c r="D712" s="13"/>
      <c r="E712" s="12"/>
      <c r="F712" s="14"/>
      <c r="G712" s="12"/>
      <c r="I712" s="15"/>
      <c r="L712" s="16"/>
      <c r="P712" s="16"/>
      <c r="R712" s="16"/>
      <c r="U712" s="17"/>
    </row>
    <row r="713">
      <c r="C713" s="12"/>
      <c r="D713" s="13"/>
      <c r="E713" s="12"/>
      <c r="F713" s="14"/>
      <c r="G713" s="12"/>
      <c r="I713" s="15"/>
      <c r="L713" s="16"/>
      <c r="P713" s="16"/>
      <c r="R713" s="16"/>
      <c r="U713" s="17"/>
    </row>
    <row r="714">
      <c r="C714" s="12"/>
      <c r="D714" s="13"/>
      <c r="E714" s="12"/>
      <c r="F714" s="14"/>
      <c r="G714" s="12"/>
      <c r="I714" s="15"/>
      <c r="L714" s="16"/>
      <c r="P714" s="16"/>
      <c r="R714" s="16"/>
      <c r="U714" s="17"/>
    </row>
    <row r="715">
      <c r="C715" s="12"/>
      <c r="D715" s="13"/>
      <c r="E715" s="12"/>
      <c r="F715" s="14"/>
      <c r="G715" s="12"/>
      <c r="I715" s="15"/>
      <c r="L715" s="16"/>
      <c r="P715" s="16"/>
      <c r="R715" s="16"/>
      <c r="U715" s="17"/>
    </row>
    <row r="716">
      <c r="C716" s="12"/>
      <c r="D716" s="13"/>
      <c r="E716" s="12"/>
      <c r="F716" s="14"/>
      <c r="G716" s="12"/>
      <c r="I716" s="15"/>
      <c r="L716" s="16"/>
      <c r="P716" s="16"/>
      <c r="R716" s="16"/>
      <c r="U716" s="17"/>
    </row>
    <row r="717">
      <c r="C717" s="12"/>
      <c r="D717" s="13"/>
      <c r="E717" s="12"/>
      <c r="F717" s="14"/>
      <c r="G717" s="12"/>
      <c r="I717" s="15"/>
      <c r="L717" s="16"/>
      <c r="P717" s="16"/>
      <c r="R717" s="16"/>
      <c r="U717" s="17"/>
    </row>
    <row r="718">
      <c r="C718" s="12"/>
      <c r="D718" s="13"/>
      <c r="E718" s="12"/>
      <c r="F718" s="14"/>
      <c r="G718" s="12"/>
      <c r="I718" s="15"/>
      <c r="L718" s="16"/>
      <c r="P718" s="16"/>
      <c r="R718" s="16"/>
      <c r="U718" s="17"/>
    </row>
    <row r="719">
      <c r="C719" s="12"/>
      <c r="D719" s="13"/>
      <c r="E719" s="12"/>
      <c r="F719" s="14"/>
      <c r="G719" s="12"/>
      <c r="I719" s="15"/>
      <c r="L719" s="16"/>
      <c r="P719" s="16"/>
      <c r="R719" s="16"/>
      <c r="U719" s="17"/>
    </row>
    <row r="720">
      <c r="C720" s="12"/>
      <c r="D720" s="13"/>
      <c r="E720" s="12"/>
      <c r="F720" s="14"/>
      <c r="G720" s="12"/>
      <c r="I720" s="15"/>
      <c r="L720" s="16"/>
      <c r="P720" s="16"/>
      <c r="R720" s="16"/>
      <c r="U720" s="17"/>
    </row>
    <row r="721">
      <c r="C721" s="12"/>
      <c r="D721" s="13"/>
      <c r="E721" s="12"/>
      <c r="F721" s="14"/>
      <c r="G721" s="12"/>
      <c r="I721" s="15"/>
      <c r="L721" s="16"/>
      <c r="P721" s="16"/>
      <c r="R721" s="16"/>
      <c r="U721" s="17"/>
    </row>
    <row r="722">
      <c r="C722" s="12"/>
      <c r="D722" s="13"/>
      <c r="E722" s="12"/>
      <c r="F722" s="14"/>
      <c r="G722" s="12"/>
      <c r="I722" s="15"/>
      <c r="L722" s="16"/>
      <c r="P722" s="16"/>
      <c r="R722" s="16"/>
      <c r="U722" s="17"/>
    </row>
    <row r="723">
      <c r="C723" s="12"/>
      <c r="D723" s="13"/>
      <c r="E723" s="12"/>
      <c r="F723" s="14"/>
      <c r="G723" s="12"/>
      <c r="I723" s="15"/>
      <c r="L723" s="16"/>
      <c r="P723" s="16"/>
      <c r="R723" s="16"/>
      <c r="U723" s="17"/>
    </row>
    <row r="724">
      <c r="C724" s="12"/>
      <c r="D724" s="13"/>
      <c r="E724" s="12"/>
      <c r="F724" s="14"/>
      <c r="G724" s="12"/>
      <c r="I724" s="15"/>
      <c r="L724" s="16"/>
      <c r="P724" s="16"/>
      <c r="R724" s="16"/>
      <c r="U724" s="17"/>
    </row>
    <row r="725">
      <c r="C725" s="12"/>
      <c r="D725" s="13"/>
      <c r="E725" s="12"/>
      <c r="F725" s="14"/>
      <c r="G725" s="12"/>
      <c r="I725" s="15"/>
      <c r="L725" s="16"/>
      <c r="P725" s="16"/>
      <c r="R725" s="16"/>
      <c r="U725" s="17"/>
    </row>
    <row r="726">
      <c r="C726" s="12"/>
      <c r="D726" s="13"/>
      <c r="E726" s="12"/>
      <c r="F726" s="14"/>
      <c r="G726" s="12"/>
      <c r="I726" s="15"/>
      <c r="L726" s="16"/>
      <c r="P726" s="16"/>
      <c r="R726" s="16"/>
      <c r="U726" s="17"/>
    </row>
    <row r="727">
      <c r="C727" s="12"/>
      <c r="D727" s="13"/>
      <c r="E727" s="12"/>
      <c r="F727" s="14"/>
      <c r="G727" s="12"/>
      <c r="I727" s="15"/>
      <c r="L727" s="16"/>
      <c r="P727" s="16"/>
      <c r="R727" s="16"/>
      <c r="U727" s="17"/>
    </row>
    <row r="728">
      <c r="C728" s="12"/>
      <c r="D728" s="13"/>
      <c r="E728" s="12"/>
      <c r="F728" s="14"/>
      <c r="G728" s="12"/>
      <c r="I728" s="15"/>
      <c r="L728" s="16"/>
      <c r="P728" s="16"/>
      <c r="R728" s="16"/>
      <c r="U728" s="17"/>
    </row>
    <row r="729">
      <c r="C729" s="12"/>
      <c r="D729" s="13"/>
      <c r="E729" s="12"/>
      <c r="F729" s="14"/>
      <c r="G729" s="12"/>
      <c r="I729" s="15"/>
      <c r="L729" s="16"/>
      <c r="P729" s="16"/>
      <c r="R729" s="16"/>
      <c r="U729" s="17"/>
    </row>
    <row r="730">
      <c r="C730" s="12"/>
      <c r="D730" s="13"/>
      <c r="E730" s="12"/>
      <c r="F730" s="14"/>
      <c r="G730" s="12"/>
      <c r="I730" s="15"/>
      <c r="L730" s="16"/>
      <c r="P730" s="16"/>
      <c r="R730" s="16"/>
      <c r="U730" s="17"/>
    </row>
    <row r="731">
      <c r="C731" s="12"/>
      <c r="D731" s="13"/>
      <c r="E731" s="12"/>
      <c r="F731" s="14"/>
      <c r="G731" s="12"/>
      <c r="I731" s="15"/>
      <c r="L731" s="16"/>
      <c r="P731" s="16"/>
      <c r="R731" s="16"/>
      <c r="U731" s="17"/>
    </row>
    <row r="732">
      <c r="C732" s="12"/>
      <c r="D732" s="13"/>
      <c r="E732" s="12"/>
      <c r="F732" s="14"/>
      <c r="G732" s="12"/>
      <c r="I732" s="15"/>
      <c r="L732" s="16"/>
      <c r="P732" s="16"/>
      <c r="R732" s="16"/>
      <c r="U732" s="17"/>
    </row>
    <row r="733">
      <c r="C733" s="12"/>
      <c r="D733" s="13"/>
      <c r="E733" s="12"/>
      <c r="F733" s="14"/>
      <c r="G733" s="12"/>
      <c r="I733" s="15"/>
      <c r="L733" s="16"/>
      <c r="P733" s="16"/>
      <c r="R733" s="16"/>
      <c r="U733" s="17"/>
    </row>
    <row r="734">
      <c r="C734" s="12"/>
      <c r="D734" s="13"/>
      <c r="E734" s="12"/>
      <c r="F734" s="14"/>
      <c r="G734" s="12"/>
      <c r="I734" s="15"/>
      <c r="L734" s="16"/>
      <c r="P734" s="16"/>
      <c r="R734" s="16"/>
      <c r="U734" s="17"/>
    </row>
    <row r="735">
      <c r="C735" s="12"/>
      <c r="D735" s="13"/>
      <c r="E735" s="12"/>
      <c r="F735" s="14"/>
      <c r="G735" s="12"/>
      <c r="I735" s="15"/>
      <c r="L735" s="16"/>
      <c r="P735" s="16"/>
      <c r="R735" s="16"/>
      <c r="U735" s="17"/>
    </row>
    <row r="736">
      <c r="C736" s="12"/>
      <c r="D736" s="13"/>
      <c r="E736" s="12"/>
      <c r="F736" s="14"/>
      <c r="G736" s="12"/>
      <c r="I736" s="15"/>
      <c r="L736" s="16"/>
      <c r="P736" s="16"/>
      <c r="R736" s="16"/>
      <c r="U736" s="17"/>
    </row>
    <row r="737">
      <c r="C737" s="12"/>
      <c r="D737" s="13"/>
      <c r="E737" s="12"/>
      <c r="F737" s="14"/>
      <c r="G737" s="12"/>
      <c r="I737" s="15"/>
      <c r="L737" s="16"/>
      <c r="P737" s="16"/>
      <c r="R737" s="16"/>
      <c r="U737" s="17"/>
    </row>
    <row r="738">
      <c r="C738" s="12"/>
      <c r="D738" s="13"/>
      <c r="E738" s="12"/>
      <c r="F738" s="14"/>
      <c r="G738" s="12"/>
      <c r="I738" s="15"/>
      <c r="L738" s="16"/>
      <c r="P738" s="16"/>
      <c r="R738" s="16"/>
      <c r="U738" s="17"/>
    </row>
    <row r="739">
      <c r="C739" s="12"/>
      <c r="D739" s="13"/>
      <c r="E739" s="12"/>
      <c r="F739" s="14"/>
      <c r="G739" s="12"/>
      <c r="I739" s="15"/>
      <c r="L739" s="16"/>
      <c r="P739" s="16"/>
      <c r="R739" s="16"/>
      <c r="U739" s="17"/>
    </row>
    <row r="740">
      <c r="C740" s="12"/>
      <c r="D740" s="13"/>
      <c r="E740" s="12"/>
      <c r="F740" s="14"/>
      <c r="G740" s="12"/>
      <c r="I740" s="15"/>
      <c r="L740" s="16"/>
      <c r="P740" s="16"/>
      <c r="R740" s="16"/>
      <c r="U740" s="17"/>
    </row>
    <row r="741">
      <c r="C741" s="12"/>
      <c r="D741" s="13"/>
      <c r="E741" s="12"/>
      <c r="F741" s="14"/>
      <c r="G741" s="12"/>
      <c r="I741" s="15"/>
      <c r="L741" s="16"/>
      <c r="P741" s="16"/>
      <c r="R741" s="16"/>
      <c r="U741" s="17"/>
    </row>
    <row r="742">
      <c r="C742" s="12"/>
      <c r="D742" s="13"/>
      <c r="E742" s="12"/>
      <c r="F742" s="14"/>
      <c r="G742" s="12"/>
      <c r="I742" s="15"/>
      <c r="L742" s="16"/>
      <c r="P742" s="16"/>
      <c r="R742" s="16"/>
      <c r="U742" s="17"/>
    </row>
    <row r="743">
      <c r="C743" s="12"/>
      <c r="D743" s="13"/>
      <c r="E743" s="12"/>
      <c r="F743" s="14"/>
      <c r="G743" s="12"/>
      <c r="I743" s="15"/>
      <c r="L743" s="16"/>
      <c r="P743" s="16"/>
      <c r="R743" s="16"/>
      <c r="U743" s="17"/>
    </row>
    <row r="744">
      <c r="C744" s="12"/>
      <c r="D744" s="13"/>
      <c r="E744" s="12"/>
      <c r="F744" s="14"/>
      <c r="G744" s="12"/>
      <c r="I744" s="15"/>
      <c r="L744" s="16"/>
      <c r="P744" s="16"/>
      <c r="R744" s="16"/>
      <c r="U744" s="17"/>
    </row>
    <row r="745">
      <c r="C745" s="12"/>
      <c r="D745" s="13"/>
      <c r="E745" s="12"/>
      <c r="F745" s="14"/>
      <c r="G745" s="12"/>
      <c r="I745" s="15"/>
      <c r="L745" s="16"/>
      <c r="P745" s="16"/>
      <c r="R745" s="16"/>
      <c r="U745" s="17"/>
    </row>
    <row r="746">
      <c r="C746" s="12"/>
      <c r="D746" s="13"/>
      <c r="E746" s="12"/>
      <c r="F746" s="14"/>
      <c r="G746" s="12"/>
      <c r="I746" s="15"/>
      <c r="L746" s="16"/>
      <c r="P746" s="16"/>
      <c r="R746" s="16"/>
      <c r="U746" s="17"/>
    </row>
    <row r="747">
      <c r="C747" s="12"/>
      <c r="D747" s="13"/>
      <c r="E747" s="12"/>
      <c r="F747" s="14"/>
      <c r="G747" s="12"/>
      <c r="I747" s="15"/>
      <c r="L747" s="16"/>
      <c r="P747" s="16"/>
      <c r="R747" s="16"/>
      <c r="U747" s="17"/>
    </row>
    <row r="748">
      <c r="C748" s="12"/>
      <c r="D748" s="13"/>
      <c r="E748" s="12"/>
      <c r="F748" s="14"/>
      <c r="G748" s="12"/>
      <c r="I748" s="15"/>
      <c r="L748" s="16"/>
      <c r="P748" s="16"/>
      <c r="R748" s="16"/>
      <c r="U748" s="17"/>
    </row>
    <row r="749">
      <c r="C749" s="12"/>
      <c r="D749" s="13"/>
      <c r="E749" s="12"/>
      <c r="F749" s="14"/>
      <c r="G749" s="12"/>
      <c r="I749" s="15"/>
      <c r="L749" s="16"/>
      <c r="P749" s="16"/>
      <c r="R749" s="16"/>
      <c r="U749" s="17"/>
    </row>
    <row r="750">
      <c r="C750" s="12"/>
      <c r="D750" s="13"/>
      <c r="E750" s="12"/>
      <c r="F750" s="14"/>
      <c r="G750" s="12"/>
      <c r="I750" s="15"/>
      <c r="L750" s="16"/>
      <c r="P750" s="16"/>
      <c r="R750" s="16"/>
      <c r="U750" s="17"/>
    </row>
    <row r="751">
      <c r="C751" s="12"/>
      <c r="D751" s="13"/>
      <c r="E751" s="12"/>
      <c r="F751" s="14"/>
      <c r="G751" s="12"/>
      <c r="I751" s="15"/>
      <c r="L751" s="16"/>
      <c r="P751" s="16"/>
      <c r="R751" s="16"/>
      <c r="U751" s="17"/>
    </row>
    <row r="752">
      <c r="C752" s="12"/>
      <c r="D752" s="13"/>
      <c r="E752" s="12"/>
      <c r="F752" s="14"/>
      <c r="G752" s="12"/>
      <c r="I752" s="15"/>
      <c r="L752" s="16"/>
      <c r="P752" s="16"/>
      <c r="R752" s="16"/>
      <c r="U752" s="17"/>
    </row>
    <row r="753">
      <c r="C753" s="12"/>
      <c r="D753" s="13"/>
      <c r="E753" s="12"/>
      <c r="F753" s="14"/>
      <c r="G753" s="12"/>
      <c r="I753" s="15"/>
      <c r="L753" s="16"/>
      <c r="P753" s="16"/>
      <c r="R753" s="16"/>
      <c r="U753" s="17"/>
    </row>
    <row r="754">
      <c r="C754" s="12"/>
      <c r="D754" s="13"/>
      <c r="E754" s="12"/>
      <c r="F754" s="14"/>
      <c r="G754" s="12"/>
      <c r="I754" s="15"/>
      <c r="L754" s="16"/>
      <c r="P754" s="16"/>
      <c r="R754" s="16"/>
      <c r="U754" s="17"/>
    </row>
    <row r="755">
      <c r="C755" s="12"/>
      <c r="D755" s="13"/>
      <c r="E755" s="12"/>
      <c r="F755" s="14"/>
      <c r="G755" s="12"/>
      <c r="I755" s="15"/>
      <c r="L755" s="16"/>
      <c r="P755" s="16"/>
      <c r="R755" s="16"/>
      <c r="U755" s="17"/>
    </row>
    <row r="756">
      <c r="C756" s="12"/>
      <c r="D756" s="13"/>
      <c r="E756" s="12"/>
      <c r="F756" s="14"/>
      <c r="G756" s="12"/>
      <c r="I756" s="15"/>
      <c r="L756" s="16"/>
      <c r="P756" s="16"/>
      <c r="R756" s="16"/>
      <c r="U756" s="17"/>
    </row>
    <row r="757">
      <c r="C757" s="12"/>
      <c r="D757" s="13"/>
      <c r="E757" s="12"/>
      <c r="F757" s="14"/>
      <c r="G757" s="12"/>
      <c r="I757" s="15"/>
      <c r="L757" s="16"/>
      <c r="P757" s="16"/>
      <c r="R757" s="16"/>
      <c r="U757" s="17"/>
    </row>
    <row r="758">
      <c r="C758" s="12"/>
      <c r="D758" s="13"/>
      <c r="E758" s="12"/>
      <c r="F758" s="14"/>
      <c r="G758" s="12"/>
      <c r="I758" s="15"/>
      <c r="L758" s="16"/>
      <c r="P758" s="16"/>
      <c r="R758" s="16"/>
      <c r="U758" s="17"/>
    </row>
    <row r="759">
      <c r="C759" s="12"/>
      <c r="D759" s="13"/>
      <c r="E759" s="12"/>
      <c r="F759" s="14"/>
      <c r="G759" s="12"/>
      <c r="I759" s="15"/>
      <c r="L759" s="16"/>
      <c r="P759" s="16"/>
      <c r="R759" s="16"/>
      <c r="U759" s="17"/>
    </row>
    <row r="760">
      <c r="C760" s="12"/>
      <c r="D760" s="13"/>
      <c r="E760" s="12"/>
      <c r="F760" s="14"/>
      <c r="G760" s="12"/>
      <c r="I760" s="15"/>
      <c r="L760" s="16"/>
      <c r="P760" s="16"/>
      <c r="R760" s="16"/>
      <c r="U760" s="17"/>
    </row>
    <row r="761">
      <c r="C761" s="12"/>
      <c r="D761" s="13"/>
      <c r="E761" s="12"/>
      <c r="F761" s="14"/>
      <c r="G761" s="12"/>
      <c r="I761" s="15"/>
      <c r="L761" s="16"/>
      <c r="P761" s="16"/>
      <c r="R761" s="16"/>
      <c r="U761" s="17"/>
    </row>
    <row r="762">
      <c r="C762" s="12"/>
      <c r="D762" s="13"/>
      <c r="E762" s="12"/>
      <c r="F762" s="14"/>
      <c r="G762" s="12"/>
      <c r="I762" s="15"/>
      <c r="L762" s="16"/>
      <c r="P762" s="16"/>
      <c r="R762" s="16"/>
      <c r="U762" s="17"/>
    </row>
    <row r="763">
      <c r="C763" s="12"/>
      <c r="D763" s="13"/>
      <c r="E763" s="12"/>
      <c r="F763" s="14"/>
      <c r="G763" s="12"/>
      <c r="I763" s="15"/>
      <c r="L763" s="16"/>
      <c r="P763" s="16"/>
      <c r="R763" s="16"/>
      <c r="U763" s="17"/>
    </row>
    <row r="764">
      <c r="C764" s="12"/>
      <c r="D764" s="13"/>
      <c r="E764" s="12"/>
      <c r="F764" s="14"/>
      <c r="G764" s="12"/>
      <c r="I764" s="15"/>
      <c r="L764" s="16"/>
      <c r="P764" s="16"/>
      <c r="R764" s="16"/>
      <c r="U764" s="17"/>
    </row>
    <row r="765">
      <c r="C765" s="12"/>
      <c r="D765" s="13"/>
      <c r="E765" s="12"/>
      <c r="F765" s="14"/>
      <c r="G765" s="12"/>
      <c r="I765" s="15"/>
      <c r="L765" s="16"/>
      <c r="P765" s="16"/>
      <c r="R765" s="16"/>
      <c r="U765" s="17"/>
    </row>
    <row r="766">
      <c r="C766" s="12"/>
      <c r="D766" s="13"/>
      <c r="E766" s="12"/>
      <c r="F766" s="14"/>
      <c r="G766" s="12"/>
      <c r="I766" s="15"/>
      <c r="L766" s="16"/>
      <c r="P766" s="16"/>
      <c r="R766" s="16"/>
      <c r="U766" s="17"/>
    </row>
    <row r="767">
      <c r="C767" s="12"/>
      <c r="D767" s="13"/>
      <c r="E767" s="12"/>
      <c r="F767" s="14"/>
      <c r="G767" s="12"/>
      <c r="I767" s="15"/>
      <c r="L767" s="16"/>
      <c r="P767" s="16"/>
      <c r="R767" s="16"/>
      <c r="U767" s="17"/>
    </row>
    <row r="768">
      <c r="C768" s="12"/>
      <c r="D768" s="13"/>
      <c r="E768" s="12"/>
      <c r="F768" s="14"/>
      <c r="G768" s="12"/>
      <c r="I768" s="15"/>
      <c r="L768" s="16"/>
      <c r="P768" s="16"/>
      <c r="R768" s="16"/>
      <c r="U768" s="17"/>
    </row>
    <row r="769">
      <c r="C769" s="12"/>
      <c r="D769" s="13"/>
      <c r="E769" s="12"/>
      <c r="F769" s="14"/>
      <c r="G769" s="12"/>
      <c r="I769" s="15"/>
      <c r="L769" s="16"/>
      <c r="P769" s="16"/>
      <c r="R769" s="16"/>
      <c r="U769" s="17"/>
    </row>
    <row r="770">
      <c r="C770" s="12"/>
      <c r="D770" s="13"/>
      <c r="E770" s="12"/>
      <c r="F770" s="14"/>
      <c r="G770" s="12"/>
      <c r="I770" s="15"/>
      <c r="L770" s="16"/>
      <c r="P770" s="16"/>
      <c r="R770" s="16"/>
      <c r="U770" s="17"/>
    </row>
    <row r="771">
      <c r="C771" s="12"/>
      <c r="D771" s="13"/>
      <c r="E771" s="12"/>
      <c r="F771" s="14"/>
      <c r="G771" s="12"/>
      <c r="I771" s="15"/>
      <c r="L771" s="16"/>
      <c r="P771" s="16"/>
      <c r="R771" s="16"/>
      <c r="U771" s="17"/>
    </row>
    <row r="772">
      <c r="C772" s="12"/>
      <c r="D772" s="13"/>
      <c r="E772" s="12"/>
      <c r="F772" s="14"/>
      <c r="G772" s="12"/>
      <c r="I772" s="15"/>
      <c r="L772" s="16"/>
      <c r="P772" s="16"/>
      <c r="R772" s="16"/>
      <c r="U772" s="17"/>
    </row>
    <row r="773">
      <c r="C773" s="12"/>
      <c r="D773" s="13"/>
      <c r="E773" s="12"/>
      <c r="F773" s="14"/>
      <c r="G773" s="12"/>
      <c r="I773" s="15"/>
      <c r="L773" s="16"/>
      <c r="P773" s="16"/>
      <c r="R773" s="16"/>
      <c r="U773" s="17"/>
    </row>
    <row r="774">
      <c r="C774" s="12"/>
      <c r="D774" s="13"/>
      <c r="E774" s="12"/>
      <c r="F774" s="14"/>
      <c r="G774" s="12"/>
      <c r="I774" s="15"/>
      <c r="L774" s="16"/>
      <c r="P774" s="16"/>
      <c r="R774" s="16"/>
      <c r="U774" s="17"/>
    </row>
    <row r="775">
      <c r="C775" s="12"/>
      <c r="D775" s="13"/>
      <c r="E775" s="12"/>
      <c r="F775" s="14"/>
      <c r="G775" s="12"/>
      <c r="I775" s="15"/>
      <c r="L775" s="16"/>
      <c r="P775" s="16"/>
      <c r="R775" s="16"/>
      <c r="U775" s="17"/>
    </row>
    <row r="776">
      <c r="C776" s="12"/>
      <c r="D776" s="13"/>
      <c r="E776" s="12"/>
      <c r="F776" s="14"/>
      <c r="G776" s="12"/>
      <c r="I776" s="15"/>
      <c r="L776" s="16"/>
      <c r="P776" s="16"/>
      <c r="R776" s="16"/>
      <c r="U776" s="17"/>
    </row>
    <row r="777">
      <c r="C777" s="12"/>
      <c r="D777" s="13"/>
      <c r="E777" s="12"/>
      <c r="F777" s="14"/>
      <c r="G777" s="12"/>
      <c r="I777" s="15"/>
      <c r="L777" s="16"/>
      <c r="P777" s="16"/>
      <c r="R777" s="16"/>
      <c r="U777" s="17"/>
    </row>
    <row r="778">
      <c r="C778" s="12"/>
      <c r="D778" s="13"/>
      <c r="E778" s="12"/>
      <c r="F778" s="14"/>
      <c r="G778" s="12"/>
      <c r="I778" s="15"/>
      <c r="L778" s="16"/>
      <c r="P778" s="16"/>
      <c r="R778" s="16"/>
      <c r="U778" s="17"/>
    </row>
    <row r="779">
      <c r="C779" s="12"/>
      <c r="D779" s="13"/>
      <c r="E779" s="12"/>
      <c r="F779" s="14"/>
      <c r="G779" s="12"/>
      <c r="I779" s="15"/>
      <c r="L779" s="16"/>
      <c r="P779" s="16"/>
      <c r="R779" s="16"/>
      <c r="U779" s="17"/>
    </row>
    <row r="780">
      <c r="C780" s="12"/>
      <c r="D780" s="13"/>
      <c r="E780" s="12"/>
      <c r="F780" s="14"/>
      <c r="G780" s="12"/>
      <c r="I780" s="15"/>
      <c r="L780" s="16"/>
      <c r="P780" s="16"/>
      <c r="R780" s="16"/>
      <c r="U780" s="17"/>
    </row>
    <row r="781">
      <c r="C781" s="12"/>
      <c r="D781" s="13"/>
      <c r="E781" s="12"/>
      <c r="F781" s="14"/>
      <c r="G781" s="12"/>
      <c r="I781" s="15"/>
      <c r="L781" s="16"/>
      <c r="P781" s="16"/>
      <c r="R781" s="16"/>
      <c r="U781" s="17"/>
    </row>
    <row r="782">
      <c r="C782" s="12"/>
      <c r="D782" s="13"/>
      <c r="E782" s="12"/>
      <c r="F782" s="14"/>
      <c r="G782" s="12"/>
      <c r="I782" s="15"/>
      <c r="L782" s="16"/>
      <c r="P782" s="16"/>
      <c r="R782" s="16"/>
      <c r="U782" s="17"/>
    </row>
    <row r="783">
      <c r="C783" s="12"/>
      <c r="D783" s="13"/>
      <c r="E783" s="12"/>
      <c r="F783" s="14"/>
      <c r="G783" s="12"/>
      <c r="I783" s="15"/>
      <c r="L783" s="16"/>
      <c r="P783" s="16"/>
      <c r="R783" s="16"/>
      <c r="U783" s="17"/>
    </row>
    <row r="784">
      <c r="C784" s="12"/>
      <c r="D784" s="13"/>
      <c r="E784" s="12"/>
      <c r="F784" s="14"/>
      <c r="G784" s="12"/>
      <c r="I784" s="15"/>
      <c r="L784" s="16"/>
      <c r="P784" s="16"/>
      <c r="R784" s="16"/>
      <c r="U784" s="17"/>
    </row>
    <row r="785">
      <c r="C785" s="12"/>
      <c r="D785" s="13"/>
      <c r="E785" s="12"/>
      <c r="F785" s="14"/>
      <c r="G785" s="12"/>
      <c r="I785" s="15"/>
      <c r="L785" s="16"/>
      <c r="P785" s="16"/>
      <c r="R785" s="16"/>
      <c r="U785" s="17"/>
    </row>
    <row r="786">
      <c r="C786" s="12"/>
      <c r="D786" s="13"/>
      <c r="E786" s="12"/>
      <c r="F786" s="14"/>
      <c r="G786" s="12"/>
      <c r="I786" s="15"/>
      <c r="L786" s="16"/>
      <c r="P786" s="16"/>
      <c r="R786" s="16"/>
      <c r="U786" s="17"/>
    </row>
    <row r="787">
      <c r="C787" s="12"/>
      <c r="D787" s="13"/>
      <c r="E787" s="12"/>
      <c r="F787" s="14"/>
      <c r="G787" s="12"/>
      <c r="I787" s="15"/>
      <c r="L787" s="16"/>
      <c r="P787" s="16"/>
      <c r="R787" s="16"/>
      <c r="U787" s="17"/>
    </row>
    <row r="788">
      <c r="C788" s="12"/>
      <c r="D788" s="13"/>
      <c r="E788" s="12"/>
      <c r="F788" s="14"/>
      <c r="G788" s="12"/>
      <c r="I788" s="15"/>
      <c r="L788" s="16"/>
      <c r="P788" s="16"/>
      <c r="R788" s="16"/>
      <c r="U788" s="17"/>
    </row>
    <row r="789">
      <c r="C789" s="12"/>
      <c r="D789" s="13"/>
      <c r="E789" s="12"/>
      <c r="F789" s="14"/>
      <c r="G789" s="12"/>
      <c r="I789" s="15"/>
      <c r="L789" s="16"/>
      <c r="P789" s="16"/>
      <c r="R789" s="16"/>
      <c r="U789" s="17"/>
    </row>
    <row r="790">
      <c r="C790" s="12"/>
      <c r="D790" s="13"/>
      <c r="E790" s="12"/>
      <c r="F790" s="14"/>
      <c r="G790" s="12"/>
      <c r="I790" s="15"/>
      <c r="L790" s="16"/>
      <c r="P790" s="16"/>
      <c r="R790" s="16"/>
      <c r="U790" s="17"/>
    </row>
    <row r="791">
      <c r="C791" s="12"/>
      <c r="D791" s="13"/>
      <c r="E791" s="12"/>
      <c r="F791" s="14"/>
      <c r="G791" s="12"/>
      <c r="I791" s="15"/>
      <c r="L791" s="16"/>
      <c r="P791" s="16"/>
      <c r="R791" s="16"/>
      <c r="U791" s="17"/>
    </row>
    <row r="792">
      <c r="C792" s="12"/>
      <c r="D792" s="13"/>
      <c r="E792" s="12"/>
      <c r="F792" s="14"/>
      <c r="G792" s="12"/>
      <c r="I792" s="15"/>
      <c r="L792" s="16"/>
      <c r="P792" s="16"/>
      <c r="R792" s="16"/>
      <c r="U792" s="17"/>
    </row>
    <row r="793">
      <c r="C793" s="12"/>
      <c r="D793" s="13"/>
      <c r="E793" s="12"/>
      <c r="F793" s="14"/>
      <c r="G793" s="12"/>
      <c r="I793" s="15"/>
      <c r="L793" s="16"/>
      <c r="P793" s="16"/>
      <c r="R793" s="16"/>
      <c r="U793" s="17"/>
    </row>
    <row r="794">
      <c r="C794" s="12"/>
      <c r="D794" s="13"/>
      <c r="E794" s="12"/>
      <c r="F794" s="14"/>
      <c r="G794" s="12"/>
      <c r="I794" s="15"/>
      <c r="L794" s="16"/>
      <c r="P794" s="16"/>
      <c r="R794" s="16"/>
      <c r="U794" s="17"/>
    </row>
    <row r="795">
      <c r="C795" s="12"/>
      <c r="D795" s="13"/>
      <c r="E795" s="12"/>
      <c r="F795" s="14"/>
      <c r="G795" s="12"/>
      <c r="I795" s="15"/>
      <c r="L795" s="16"/>
      <c r="P795" s="16"/>
      <c r="R795" s="16"/>
      <c r="U795" s="17"/>
    </row>
    <row r="796">
      <c r="C796" s="12"/>
      <c r="D796" s="13"/>
      <c r="E796" s="12"/>
      <c r="F796" s="14"/>
      <c r="G796" s="12"/>
      <c r="I796" s="15"/>
      <c r="L796" s="16"/>
      <c r="P796" s="16"/>
      <c r="R796" s="16"/>
      <c r="U796" s="17"/>
    </row>
    <row r="797">
      <c r="C797" s="12"/>
      <c r="D797" s="13"/>
      <c r="E797" s="12"/>
      <c r="F797" s="14"/>
      <c r="G797" s="12"/>
      <c r="I797" s="15"/>
      <c r="L797" s="16"/>
      <c r="P797" s="16"/>
      <c r="R797" s="16"/>
      <c r="U797" s="17"/>
    </row>
    <row r="798">
      <c r="C798" s="12"/>
      <c r="D798" s="13"/>
      <c r="E798" s="12"/>
      <c r="F798" s="14"/>
      <c r="G798" s="12"/>
      <c r="I798" s="15"/>
      <c r="L798" s="16"/>
      <c r="P798" s="16"/>
      <c r="R798" s="16"/>
      <c r="U798" s="17"/>
    </row>
    <row r="799">
      <c r="C799" s="12"/>
      <c r="D799" s="13"/>
      <c r="E799" s="12"/>
      <c r="F799" s="14"/>
      <c r="G799" s="12"/>
      <c r="I799" s="15"/>
      <c r="L799" s="16"/>
      <c r="P799" s="16"/>
      <c r="R799" s="16"/>
      <c r="U799" s="17"/>
    </row>
    <row r="800">
      <c r="C800" s="12"/>
      <c r="D800" s="13"/>
      <c r="E800" s="12"/>
      <c r="F800" s="14"/>
      <c r="G800" s="12"/>
      <c r="I800" s="15"/>
      <c r="L800" s="16"/>
      <c r="P800" s="16"/>
      <c r="R800" s="16"/>
      <c r="U800" s="17"/>
    </row>
    <row r="801">
      <c r="C801" s="12"/>
      <c r="D801" s="13"/>
      <c r="E801" s="12"/>
      <c r="F801" s="14"/>
      <c r="G801" s="12"/>
      <c r="I801" s="15"/>
      <c r="L801" s="16"/>
      <c r="P801" s="16"/>
      <c r="R801" s="16"/>
      <c r="U801" s="17"/>
    </row>
    <row r="802">
      <c r="C802" s="12"/>
      <c r="D802" s="13"/>
      <c r="E802" s="12"/>
      <c r="F802" s="14"/>
      <c r="G802" s="12"/>
      <c r="I802" s="15"/>
      <c r="L802" s="16"/>
      <c r="P802" s="16"/>
      <c r="R802" s="16"/>
      <c r="U802" s="17"/>
    </row>
    <row r="803">
      <c r="C803" s="12"/>
      <c r="D803" s="13"/>
      <c r="E803" s="12"/>
      <c r="F803" s="14"/>
      <c r="G803" s="12"/>
      <c r="I803" s="15"/>
      <c r="L803" s="16"/>
      <c r="P803" s="16"/>
      <c r="R803" s="16"/>
      <c r="U803" s="17"/>
    </row>
    <row r="804">
      <c r="C804" s="12"/>
      <c r="D804" s="13"/>
      <c r="E804" s="12"/>
      <c r="F804" s="14"/>
      <c r="G804" s="12"/>
      <c r="I804" s="15"/>
      <c r="L804" s="16"/>
      <c r="P804" s="16"/>
      <c r="R804" s="16"/>
      <c r="U804" s="17"/>
    </row>
    <row r="805">
      <c r="C805" s="12"/>
      <c r="D805" s="13"/>
      <c r="E805" s="12"/>
      <c r="F805" s="14"/>
      <c r="G805" s="12"/>
      <c r="I805" s="15"/>
      <c r="L805" s="16"/>
      <c r="P805" s="16"/>
      <c r="R805" s="16"/>
      <c r="U805" s="17"/>
    </row>
    <row r="806">
      <c r="C806" s="12"/>
      <c r="D806" s="13"/>
      <c r="E806" s="12"/>
      <c r="F806" s="14"/>
      <c r="G806" s="12"/>
      <c r="I806" s="15"/>
      <c r="L806" s="16"/>
      <c r="P806" s="16"/>
      <c r="R806" s="16"/>
      <c r="U806" s="17"/>
    </row>
    <row r="807">
      <c r="C807" s="12"/>
      <c r="D807" s="13"/>
      <c r="E807" s="12"/>
      <c r="F807" s="14"/>
      <c r="G807" s="12"/>
      <c r="I807" s="15"/>
      <c r="L807" s="16"/>
      <c r="P807" s="16"/>
      <c r="R807" s="16"/>
      <c r="U807" s="17"/>
    </row>
    <row r="808">
      <c r="C808" s="12"/>
      <c r="D808" s="13"/>
      <c r="E808" s="12"/>
      <c r="F808" s="14"/>
      <c r="G808" s="12"/>
      <c r="I808" s="15"/>
      <c r="L808" s="16"/>
      <c r="P808" s="16"/>
      <c r="R808" s="16"/>
      <c r="U808" s="17"/>
    </row>
    <row r="809">
      <c r="C809" s="12"/>
      <c r="D809" s="13"/>
      <c r="E809" s="12"/>
      <c r="F809" s="14"/>
      <c r="G809" s="12"/>
      <c r="I809" s="15"/>
      <c r="L809" s="16"/>
      <c r="P809" s="16"/>
      <c r="R809" s="16"/>
      <c r="U809" s="17"/>
    </row>
    <row r="810">
      <c r="C810" s="12"/>
      <c r="D810" s="13"/>
      <c r="E810" s="12"/>
      <c r="F810" s="14"/>
      <c r="G810" s="12"/>
      <c r="I810" s="15"/>
      <c r="L810" s="16"/>
      <c r="P810" s="16"/>
      <c r="R810" s="16"/>
      <c r="U810" s="17"/>
    </row>
    <row r="811">
      <c r="C811" s="12"/>
      <c r="D811" s="13"/>
      <c r="E811" s="12"/>
      <c r="F811" s="14"/>
      <c r="G811" s="12"/>
      <c r="I811" s="15"/>
      <c r="L811" s="16"/>
      <c r="P811" s="16"/>
      <c r="R811" s="16"/>
      <c r="U811" s="17"/>
    </row>
    <row r="812">
      <c r="C812" s="12"/>
      <c r="D812" s="13"/>
      <c r="E812" s="12"/>
      <c r="F812" s="14"/>
      <c r="G812" s="12"/>
      <c r="I812" s="15"/>
      <c r="L812" s="16"/>
      <c r="P812" s="16"/>
      <c r="R812" s="16"/>
      <c r="U812" s="17"/>
    </row>
    <row r="813">
      <c r="C813" s="12"/>
      <c r="D813" s="13"/>
      <c r="E813" s="12"/>
      <c r="F813" s="14"/>
      <c r="G813" s="12"/>
      <c r="I813" s="15"/>
      <c r="L813" s="16"/>
      <c r="P813" s="16"/>
      <c r="R813" s="16"/>
      <c r="U813" s="17"/>
    </row>
    <row r="814">
      <c r="C814" s="12"/>
      <c r="D814" s="13"/>
      <c r="E814" s="12"/>
      <c r="F814" s="14"/>
      <c r="G814" s="12"/>
      <c r="I814" s="15"/>
      <c r="L814" s="16"/>
      <c r="P814" s="16"/>
      <c r="R814" s="16"/>
      <c r="U814" s="17"/>
    </row>
    <row r="815">
      <c r="C815" s="12"/>
      <c r="D815" s="13"/>
      <c r="E815" s="12"/>
      <c r="F815" s="14"/>
      <c r="G815" s="12"/>
      <c r="I815" s="15"/>
      <c r="L815" s="16"/>
      <c r="P815" s="16"/>
      <c r="R815" s="16"/>
      <c r="U815" s="17"/>
    </row>
    <row r="816">
      <c r="C816" s="12"/>
      <c r="D816" s="13"/>
      <c r="E816" s="12"/>
      <c r="F816" s="14"/>
      <c r="G816" s="12"/>
      <c r="I816" s="15"/>
      <c r="L816" s="16"/>
      <c r="P816" s="16"/>
      <c r="R816" s="16"/>
      <c r="U816" s="17"/>
    </row>
    <row r="817">
      <c r="C817" s="12"/>
      <c r="D817" s="13"/>
      <c r="E817" s="12"/>
      <c r="F817" s="14"/>
      <c r="G817" s="12"/>
      <c r="I817" s="15"/>
      <c r="L817" s="16"/>
      <c r="P817" s="16"/>
      <c r="R817" s="16"/>
      <c r="U817" s="17"/>
    </row>
    <row r="818">
      <c r="C818" s="12"/>
      <c r="D818" s="13"/>
      <c r="E818" s="12"/>
      <c r="F818" s="14"/>
      <c r="G818" s="12"/>
      <c r="I818" s="15"/>
      <c r="L818" s="16"/>
      <c r="P818" s="16"/>
      <c r="R818" s="16"/>
      <c r="U818" s="17"/>
    </row>
    <row r="819">
      <c r="C819" s="12"/>
      <c r="D819" s="13"/>
      <c r="E819" s="12"/>
      <c r="F819" s="14"/>
      <c r="G819" s="12"/>
      <c r="I819" s="15"/>
      <c r="L819" s="16"/>
      <c r="P819" s="16"/>
      <c r="R819" s="16"/>
      <c r="U819" s="17"/>
    </row>
    <row r="820">
      <c r="C820" s="12"/>
      <c r="D820" s="13"/>
      <c r="E820" s="12"/>
      <c r="F820" s="14"/>
      <c r="G820" s="12"/>
      <c r="I820" s="15"/>
      <c r="L820" s="16"/>
      <c r="P820" s="16"/>
      <c r="R820" s="16"/>
      <c r="U820" s="17"/>
    </row>
    <row r="821">
      <c r="C821" s="12"/>
      <c r="D821" s="13"/>
      <c r="E821" s="12"/>
      <c r="F821" s="14"/>
      <c r="G821" s="12"/>
      <c r="I821" s="15"/>
      <c r="L821" s="16"/>
      <c r="P821" s="16"/>
      <c r="R821" s="16"/>
      <c r="U821" s="17"/>
    </row>
    <row r="822">
      <c r="C822" s="12"/>
      <c r="D822" s="13"/>
      <c r="E822" s="12"/>
      <c r="F822" s="14"/>
      <c r="G822" s="12"/>
      <c r="I822" s="15"/>
      <c r="L822" s="16"/>
      <c r="P822" s="16"/>
      <c r="R822" s="16"/>
      <c r="U822" s="17"/>
    </row>
    <row r="823">
      <c r="C823" s="12"/>
      <c r="D823" s="13"/>
      <c r="E823" s="12"/>
      <c r="F823" s="14"/>
      <c r="G823" s="12"/>
      <c r="I823" s="15"/>
      <c r="L823" s="16"/>
      <c r="P823" s="16"/>
      <c r="R823" s="16"/>
      <c r="U823" s="17"/>
    </row>
    <row r="824">
      <c r="C824" s="12"/>
      <c r="D824" s="13"/>
      <c r="E824" s="12"/>
      <c r="F824" s="14"/>
      <c r="G824" s="12"/>
      <c r="I824" s="15"/>
      <c r="L824" s="16"/>
      <c r="P824" s="16"/>
      <c r="R824" s="16"/>
      <c r="U824" s="17"/>
    </row>
    <row r="825">
      <c r="C825" s="12"/>
      <c r="D825" s="13"/>
      <c r="E825" s="12"/>
      <c r="F825" s="14"/>
      <c r="G825" s="12"/>
      <c r="I825" s="15"/>
      <c r="L825" s="16"/>
      <c r="P825" s="16"/>
      <c r="R825" s="16"/>
      <c r="U825" s="17"/>
    </row>
    <row r="826">
      <c r="C826" s="12"/>
      <c r="D826" s="13"/>
      <c r="E826" s="12"/>
      <c r="F826" s="14"/>
      <c r="G826" s="12"/>
      <c r="I826" s="15"/>
      <c r="L826" s="16"/>
      <c r="P826" s="16"/>
      <c r="R826" s="16"/>
      <c r="U826" s="17"/>
    </row>
    <row r="827">
      <c r="C827" s="12"/>
      <c r="D827" s="13"/>
      <c r="E827" s="12"/>
      <c r="F827" s="14"/>
      <c r="G827" s="12"/>
      <c r="I827" s="15"/>
      <c r="L827" s="16"/>
      <c r="P827" s="16"/>
      <c r="R827" s="16"/>
      <c r="U827" s="17"/>
    </row>
    <row r="828">
      <c r="C828" s="12"/>
      <c r="D828" s="13"/>
      <c r="E828" s="12"/>
      <c r="F828" s="14"/>
      <c r="G828" s="12"/>
      <c r="I828" s="15"/>
      <c r="L828" s="16"/>
      <c r="P828" s="16"/>
      <c r="R828" s="16"/>
      <c r="U828" s="17"/>
    </row>
    <row r="829">
      <c r="C829" s="12"/>
      <c r="D829" s="13"/>
      <c r="E829" s="12"/>
      <c r="F829" s="14"/>
      <c r="G829" s="12"/>
      <c r="I829" s="15"/>
      <c r="L829" s="16"/>
      <c r="P829" s="16"/>
      <c r="R829" s="16"/>
      <c r="U829" s="17"/>
    </row>
    <row r="830">
      <c r="C830" s="12"/>
      <c r="D830" s="13"/>
      <c r="E830" s="12"/>
      <c r="F830" s="14"/>
      <c r="G830" s="12"/>
      <c r="I830" s="15"/>
      <c r="L830" s="16"/>
      <c r="P830" s="16"/>
      <c r="R830" s="16"/>
      <c r="U830" s="17"/>
    </row>
    <row r="831">
      <c r="C831" s="12"/>
      <c r="D831" s="13"/>
      <c r="E831" s="12"/>
      <c r="F831" s="14"/>
      <c r="G831" s="12"/>
      <c r="I831" s="15"/>
      <c r="L831" s="16"/>
      <c r="P831" s="16"/>
      <c r="R831" s="16"/>
      <c r="U831" s="17"/>
    </row>
    <row r="832">
      <c r="C832" s="12"/>
      <c r="D832" s="13"/>
      <c r="E832" s="12"/>
      <c r="F832" s="14"/>
      <c r="G832" s="12"/>
      <c r="I832" s="15"/>
      <c r="L832" s="16"/>
      <c r="P832" s="16"/>
      <c r="R832" s="16"/>
      <c r="U832" s="17"/>
    </row>
    <row r="833">
      <c r="C833" s="12"/>
      <c r="D833" s="13"/>
      <c r="E833" s="12"/>
      <c r="F833" s="14"/>
      <c r="G833" s="12"/>
      <c r="I833" s="15"/>
      <c r="L833" s="16"/>
      <c r="P833" s="16"/>
      <c r="R833" s="16"/>
      <c r="U833" s="17"/>
    </row>
    <row r="834">
      <c r="C834" s="12"/>
      <c r="D834" s="13"/>
      <c r="E834" s="12"/>
      <c r="F834" s="14"/>
      <c r="G834" s="12"/>
      <c r="I834" s="15"/>
      <c r="L834" s="16"/>
      <c r="P834" s="16"/>
      <c r="R834" s="16"/>
      <c r="U834" s="17"/>
    </row>
    <row r="835">
      <c r="C835" s="12"/>
      <c r="D835" s="13"/>
      <c r="E835" s="12"/>
      <c r="F835" s="14"/>
      <c r="G835" s="12"/>
      <c r="I835" s="15"/>
      <c r="L835" s="16"/>
      <c r="P835" s="16"/>
      <c r="R835" s="16"/>
      <c r="U835" s="17"/>
    </row>
    <row r="836">
      <c r="C836" s="12"/>
      <c r="D836" s="13"/>
      <c r="E836" s="12"/>
      <c r="F836" s="14"/>
      <c r="G836" s="12"/>
      <c r="I836" s="15"/>
      <c r="L836" s="16"/>
      <c r="P836" s="16"/>
      <c r="R836" s="16"/>
      <c r="U836" s="17"/>
    </row>
    <row r="837">
      <c r="C837" s="12"/>
      <c r="D837" s="13"/>
      <c r="E837" s="12"/>
      <c r="F837" s="14"/>
      <c r="G837" s="12"/>
      <c r="I837" s="15"/>
      <c r="L837" s="16"/>
      <c r="P837" s="16"/>
      <c r="R837" s="16"/>
      <c r="U837" s="17"/>
    </row>
    <row r="838">
      <c r="C838" s="12"/>
      <c r="D838" s="13"/>
      <c r="E838" s="12"/>
      <c r="F838" s="14"/>
      <c r="G838" s="12"/>
      <c r="I838" s="15"/>
      <c r="L838" s="16"/>
      <c r="P838" s="16"/>
      <c r="R838" s="16"/>
      <c r="U838" s="17"/>
    </row>
    <row r="839">
      <c r="C839" s="12"/>
      <c r="D839" s="13"/>
      <c r="E839" s="12"/>
      <c r="F839" s="14"/>
      <c r="G839" s="12"/>
      <c r="I839" s="15"/>
      <c r="L839" s="16"/>
      <c r="P839" s="16"/>
      <c r="R839" s="16"/>
      <c r="U839" s="17"/>
    </row>
    <row r="840">
      <c r="C840" s="12"/>
      <c r="D840" s="13"/>
      <c r="E840" s="12"/>
      <c r="F840" s="14"/>
      <c r="G840" s="12"/>
      <c r="I840" s="15"/>
      <c r="L840" s="16"/>
      <c r="P840" s="16"/>
      <c r="R840" s="16"/>
      <c r="U840" s="17"/>
    </row>
    <row r="841">
      <c r="C841" s="12"/>
      <c r="D841" s="13"/>
      <c r="E841" s="12"/>
      <c r="F841" s="14"/>
      <c r="G841" s="12"/>
      <c r="I841" s="15"/>
      <c r="L841" s="16"/>
      <c r="P841" s="16"/>
      <c r="R841" s="16"/>
      <c r="U841" s="17"/>
    </row>
    <row r="842">
      <c r="C842" s="12"/>
      <c r="D842" s="13"/>
      <c r="E842" s="12"/>
      <c r="F842" s="14"/>
      <c r="G842" s="12"/>
      <c r="I842" s="15"/>
      <c r="L842" s="16"/>
      <c r="P842" s="16"/>
      <c r="R842" s="16"/>
      <c r="U842" s="17"/>
    </row>
    <row r="843">
      <c r="C843" s="12"/>
      <c r="D843" s="13"/>
      <c r="E843" s="12"/>
      <c r="F843" s="14"/>
      <c r="G843" s="12"/>
      <c r="I843" s="15"/>
      <c r="L843" s="16"/>
      <c r="P843" s="16"/>
      <c r="R843" s="16"/>
      <c r="U843" s="17"/>
    </row>
    <row r="844">
      <c r="C844" s="12"/>
      <c r="D844" s="13"/>
      <c r="E844" s="12"/>
      <c r="F844" s="14"/>
      <c r="G844" s="12"/>
      <c r="I844" s="15"/>
      <c r="L844" s="16"/>
      <c r="P844" s="16"/>
      <c r="R844" s="16"/>
      <c r="U844" s="17"/>
    </row>
    <row r="845">
      <c r="C845" s="12"/>
      <c r="D845" s="13"/>
      <c r="E845" s="12"/>
      <c r="F845" s="14"/>
      <c r="G845" s="12"/>
      <c r="I845" s="15"/>
      <c r="L845" s="16"/>
      <c r="P845" s="16"/>
      <c r="R845" s="16"/>
      <c r="U845" s="17"/>
    </row>
    <row r="846">
      <c r="C846" s="12"/>
      <c r="D846" s="13"/>
      <c r="E846" s="12"/>
      <c r="F846" s="14"/>
      <c r="G846" s="12"/>
      <c r="I846" s="15"/>
      <c r="L846" s="16"/>
      <c r="P846" s="16"/>
      <c r="R846" s="16"/>
      <c r="U846" s="17"/>
    </row>
    <row r="847">
      <c r="C847" s="12"/>
      <c r="D847" s="13"/>
      <c r="E847" s="12"/>
      <c r="F847" s="14"/>
      <c r="G847" s="12"/>
      <c r="I847" s="15"/>
      <c r="L847" s="16"/>
      <c r="P847" s="16"/>
      <c r="R847" s="16"/>
      <c r="U847" s="17"/>
    </row>
    <row r="848">
      <c r="C848" s="12"/>
      <c r="D848" s="13"/>
      <c r="E848" s="12"/>
      <c r="F848" s="14"/>
      <c r="G848" s="12"/>
      <c r="I848" s="15"/>
      <c r="L848" s="16"/>
      <c r="P848" s="16"/>
      <c r="R848" s="16"/>
      <c r="U848" s="17"/>
    </row>
    <row r="849">
      <c r="C849" s="12"/>
      <c r="D849" s="13"/>
      <c r="E849" s="12"/>
      <c r="F849" s="14"/>
      <c r="G849" s="12"/>
      <c r="I849" s="15"/>
      <c r="L849" s="16"/>
      <c r="P849" s="16"/>
      <c r="R849" s="16"/>
      <c r="U849" s="17"/>
    </row>
    <row r="850">
      <c r="C850" s="12"/>
      <c r="D850" s="13"/>
      <c r="E850" s="12"/>
      <c r="F850" s="14"/>
      <c r="G850" s="12"/>
      <c r="I850" s="15"/>
      <c r="L850" s="16"/>
      <c r="P850" s="16"/>
      <c r="R850" s="16"/>
      <c r="U850" s="17"/>
    </row>
    <row r="851">
      <c r="C851" s="12"/>
      <c r="D851" s="13"/>
      <c r="E851" s="12"/>
      <c r="F851" s="14"/>
      <c r="G851" s="12"/>
      <c r="I851" s="15"/>
      <c r="L851" s="16"/>
      <c r="P851" s="16"/>
      <c r="R851" s="16"/>
      <c r="U851" s="17"/>
    </row>
    <row r="852">
      <c r="C852" s="12"/>
      <c r="D852" s="13"/>
      <c r="E852" s="12"/>
      <c r="F852" s="14"/>
      <c r="G852" s="12"/>
      <c r="I852" s="15"/>
      <c r="L852" s="16"/>
      <c r="P852" s="16"/>
      <c r="R852" s="16"/>
      <c r="U852" s="17"/>
    </row>
    <row r="853">
      <c r="C853" s="12"/>
      <c r="D853" s="13"/>
      <c r="E853" s="12"/>
      <c r="F853" s="14"/>
      <c r="G853" s="12"/>
      <c r="I853" s="15"/>
      <c r="L853" s="16"/>
      <c r="P853" s="16"/>
      <c r="R853" s="16"/>
      <c r="U853" s="17"/>
    </row>
    <row r="854">
      <c r="C854" s="12"/>
      <c r="D854" s="13"/>
      <c r="E854" s="12"/>
      <c r="F854" s="14"/>
      <c r="G854" s="12"/>
      <c r="I854" s="15"/>
      <c r="L854" s="16"/>
      <c r="P854" s="16"/>
      <c r="R854" s="16"/>
      <c r="U854" s="17"/>
    </row>
    <row r="855">
      <c r="C855" s="12"/>
      <c r="D855" s="13"/>
      <c r="E855" s="12"/>
      <c r="F855" s="14"/>
      <c r="G855" s="12"/>
      <c r="I855" s="15"/>
      <c r="L855" s="16"/>
      <c r="P855" s="16"/>
      <c r="R855" s="16"/>
      <c r="U855" s="17"/>
    </row>
    <row r="856">
      <c r="C856" s="12"/>
      <c r="D856" s="13"/>
      <c r="E856" s="12"/>
      <c r="F856" s="14"/>
      <c r="G856" s="12"/>
      <c r="I856" s="15"/>
      <c r="L856" s="16"/>
      <c r="P856" s="16"/>
      <c r="R856" s="16"/>
      <c r="U856" s="17"/>
    </row>
    <row r="857">
      <c r="C857" s="12"/>
      <c r="D857" s="13"/>
      <c r="E857" s="12"/>
      <c r="F857" s="14"/>
      <c r="G857" s="12"/>
      <c r="I857" s="15"/>
      <c r="L857" s="16"/>
      <c r="P857" s="16"/>
      <c r="R857" s="16"/>
      <c r="U857" s="17"/>
    </row>
    <row r="858">
      <c r="C858" s="12"/>
      <c r="D858" s="13"/>
      <c r="E858" s="12"/>
      <c r="F858" s="14"/>
      <c r="G858" s="12"/>
      <c r="I858" s="15"/>
      <c r="L858" s="16"/>
      <c r="P858" s="16"/>
      <c r="R858" s="16"/>
      <c r="U858" s="17"/>
    </row>
    <row r="859">
      <c r="C859" s="12"/>
      <c r="D859" s="13"/>
      <c r="E859" s="12"/>
      <c r="F859" s="14"/>
      <c r="G859" s="12"/>
      <c r="I859" s="15"/>
      <c r="L859" s="16"/>
      <c r="P859" s="16"/>
      <c r="R859" s="16"/>
      <c r="U859" s="17"/>
    </row>
    <row r="860">
      <c r="C860" s="12"/>
      <c r="D860" s="13"/>
      <c r="E860" s="12"/>
      <c r="F860" s="14"/>
      <c r="G860" s="12"/>
      <c r="I860" s="15"/>
      <c r="L860" s="16"/>
      <c r="P860" s="16"/>
      <c r="R860" s="16"/>
      <c r="U860" s="17"/>
    </row>
    <row r="861">
      <c r="C861" s="12"/>
      <c r="D861" s="13"/>
      <c r="E861" s="12"/>
      <c r="F861" s="14"/>
      <c r="G861" s="12"/>
      <c r="I861" s="15"/>
      <c r="L861" s="16"/>
      <c r="P861" s="16"/>
      <c r="R861" s="16"/>
      <c r="U861" s="17"/>
    </row>
    <row r="862">
      <c r="C862" s="12"/>
      <c r="D862" s="13"/>
      <c r="E862" s="12"/>
      <c r="F862" s="14"/>
      <c r="G862" s="12"/>
      <c r="I862" s="15"/>
      <c r="L862" s="16"/>
      <c r="P862" s="16"/>
      <c r="R862" s="16"/>
      <c r="U862" s="17"/>
    </row>
    <row r="863">
      <c r="C863" s="12"/>
      <c r="D863" s="13"/>
      <c r="E863" s="12"/>
      <c r="F863" s="14"/>
      <c r="G863" s="12"/>
      <c r="I863" s="15"/>
      <c r="L863" s="16"/>
      <c r="P863" s="16"/>
      <c r="R863" s="16"/>
      <c r="U863" s="17"/>
    </row>
    <row r="864">
      <c r="C864" s="12"/>
      <c r="D864" s="13"/>
      <c r="E864" s="12"/>
      <c r="F864" s="14"/>
      <c r="G864" s="12"/>
      <c r="I864" s="15"/>
      <c r="L864" s="16"/>
      <c r="P864" s="16"/>
      <c r="R864" s="16"/>
      <c r="U864" s="17"/>
    </row>
    <row r="865">
      <c r="C865" s="12"/>
      <c r="D865" s="13"/>
      <c r="E865" s="12"/>
      <c r="F865" s="14"/>
      <c r="G865" s="12"/>
      <c r="I865" s="15"/>
      <c r="L865" s="16"/>
      <c r="P865" s="16"/>
      <c r="R865" s="16"/>
      <c r="U865" s="17"/>
    </row>
    <row r="866">
      <c r="C866" s="12"/>
      <c r="D866" s="13"/>
      <c r="E866" s="12"/>
      <c r="F866" s="14"/>
      <c r="G866" s="12"/>
      <c r="I866" s="15"/>
      <c r="L866" s="16"/>
      <c r="P866" s="16"/>
      <c r="R866" s="16"/>
      <c r="U866" s="17"/>
    </row>
    <row r="867">
      <c r="C867" s="12"/>
      <c r="D867" s="13"/>
      <c r="E867" s="12"/>
      <c r="F867" s="14"/>
      <c r="G867" s="12"/>
      <c r="I867" s="15"/>
      <c r="L867" s="16"/>
      <c r="P867" s="16"/>
      <c r="R867" s="16"/>
      <c r="U867" s="17"/>
    </row>
    <row r="868">
      <c r="C868" s="12"/>
      <c r="D868" s="13"/>
      <c r="E868" s="12"/>
      <c r="F868" s="14"/>
      <c r="G868" s="12"/>
      <c r="I868" s="15"/>
      <c r="L868" s="16"/>
      <c r="P868" s="16"/>
      <c r="R868" s="16"/>
      <c r="U868" s="17"/>
    </row>
    <row r="869">
      <c r="C869" s="12"/>
      <c r="D869" s="13"/>
      <c r="E869" s="12"/>
      <c r="F869" s="14"/>
      <c r="G869" s="12"/>
      <c r="I869" s="15"/>
      <c r="L869" s="16"/>
      <c r="P869" s="16"/>
      <c r="R869" s="16"/>
      <c r="U869" s="17"/>
    </row>
    <row r="870">
      <c r="C870" s="12"/>
      <c r="D870" s="13"/>
      <c r="E870" s="12"/>
      <c r="F870" s="14"/>
      <c r="G870" s="12"/>
      <c r="I870" s="15"/>
      <c r="L870" s="16"/>
      <c r="P870" s="16"/>
      <c r="R870" s="16"/>
      <c r="U870" s="17"/>
    </row>
    <row r="871">
      <c r="C871" s="12"/>
      <c r="D871" s="13"/>
      <c r="E871" s="12"/>
      <c r="F871" s="14"/>
      <c r="G871" s="12"/>
      <c r="I871" s="15"/>
      <c r="L871" s="16"/>
      <c r="P871" s="16"/>
      <c r="R871" s="16"/>
      <c r="U871" s="17"/>
    </row>
    <row r="872">
      <c r="C872" s="12"/>
      <c r="D872" s="13"/>
      <c r="E872" s="12"/>
      <c r="F872" s="14"/>
      <c r="G872" s="12"/>
      <c r="I872" s="15"/>
      <c r="L872" s="16"/>
      <c r="P872" s="16"/>
      <c r="R872" s="16"/>
      <c r="U872" s="17"/>
    </row>
    <row r="873">
      <c r="C873" s="12"/>
      <c r="D873" s="13"/>
      <c r="E873" s="12"/>
      <c r="F873" s="14"/>
      <c r="G873" s="12"/>
      <c r="I873" s="15"/>
      <c r="L873" s="16"/>
      <c r="P873" s="16"/>
      <c r="R873" s="16"/>
      <c r="U873" s="17"/>
    </row>
    <row r="874">
      <c r="C874" s="12"/>
      <c r="D874" s="13"/>
      <c r="E874" s="12"/>
      <c r="F874" s="14"/>
      <c r="G874" s="12"/>
      <c r="I874" s="15"/>
      <c r="L874" s="16"/>
      <c r="P874" s="16"/>
      <c r="R874" s="16"/>
      <c r="U874" s="17"/>
    </row>
    <row r="875">
      <c r="C875" s="12"/>
      <c r="D875" s="13"/>
      <c r="E875" s="12"/>
      <c r="F875" s="14"/>
      <c r="G875" s="12"/>
      <c r="I875" s="15"/>
      <c r="L875" s="16"/>
      <c r="P875" s="16"/>
      <c r="R875" s="16"/>
      <c r="U875" s="17"/>
    </row>
    <row r="876">
      <c r="C876" s="12"/>
      <c r="D876" s="13"/>
      <c r="E876" s="12"/>
      <c r="F876" s="14"/>
      <c r="G876" s="12"/>
      <c r="I876" s="15"/>
      <c r="L876" s="16"/>
      <c r="P876" s="16"/>
      <c r="R876" s="16"/>
      <c r="U876" s="17"/>
    </row>
    <row r="877">
      <c r="C877" s="12"/>
      <c r="D877" s="13"/>
      <c r="E877" s="12"/>
      <c r="F877" s="14"/>
      <c r="G877" s="12"/>
      <c r="I877" s="15"/>
      <c r="L877" s="16"/>
      <c r="P877" s="16"/>
      <c r="R877" s="16"/>
      <c r="U877" s="17"/>
    </row>
    <row r="878">
      <c r="C878" s="12"/>
      <c r="D878" s="13"/>
      <c r="E878" s="12"/>
      <c r="F878" s="14"/>
      <c r="G878" s="12"/>
      <c r="I878" s="15"/>
      <c r="L878" s="16"/>
      <c r="P878" s="16"/>
      <c r="R878" s="16"/>
      <c r="U878" s="17"/>
    </row>
    <row r="879">
      <c r="C879" s="12"/>
      <c r="D879" s="13"/>
      <c r="E879" s="12"/>
      <c r="F879" s="14"/>
      <c r="G879" s="12"/>
      <c r="I879" s="15"/>
      <c r="L879" s="16"/>
      <c r="P879" s="16"/>
      <c r="R879" s="16"/>
      <c r="U879" s="17"/>
    </row>
    <row r="880">
      <c r="C880" s="12"/>
      <c r="D880" s="13"/>
      <c r="E880" s="12"/>
      <c r="F880" s="14"/>
      <c r="G880" s="12"/>
      <c r="I880" s="15"/>
      <c r="L880" s="16"/>
      <c r="P880" s="16"/>
      <c r="R880" s="16"/>
      <c r="U880" s="17"/>
    </row>
    <row r="881">
      <c r="C881" s="12"/>
      <c r="D881" s="13"/>
      <c r="E881" s="12"/>
      <c r="F881" s="14"/>
      <c r="G881" s="12"/>
      <c r="I881" s="15"/>
      <c r="L881" s="16"/>
      <c r="P881" s="16"/>
      <c r="R881" s="16"/>
      <c r="U881" s="17"/>
    </row>
    <row r="882">
      <c r="C882" s="12"/>
      <c r="D882" s="13"/>
      <c r="E882" s="12"/>
      <c r="F882" s="14"/>
      <c r="G882" s="12"/>
      <c r="I882" s="15"/>
      <c r="L882" s="16"/>
      <c r="P882" s="16"/>
      <c r="R882" s="16"/>
      <c r="U882" s="17"/>
    </row>
    <row r="883">
      <c r="C883" s="12"/>
      <c r="D883" s="13"/>
      <c r="E883" s="12"/>
      <c r="F883" s="14"/>
      <c r="G883" s="12"/>
      <c r="I883" s="15"/>
      <c r="L883" s="16"/>
      <c r="P883" s="16"/>
      <c r="R883" s="16"/>
      <c r="U883" s="17"/>
    </row>
    <row r="884">
      <c r="C884" s="12"/>
      <c r="D884" s="13"/>
      <c r="E884" s="12"/>
      <c r="F884" s="14"/>
      <c r="G884" s="12"/>
      <c r="I884" s="15"/>
      <c r="L884" s="16"/>
      <c r="P884" s="16"/>
      <c r="R884" s="16"/>
      <c r="U884" s="17"/>
    </row>
    <row r="885">
      <c r="C885" s="12"/>
      <c r="D885" s="13"/>
      <c r="E885" s="12"/>
      <c r="F885" s="14"/>
      <c r="G885" s="12"/>
      <c r="I885" s="15"/>
      <c r="L885" s="16"/>
      <c r="P885" s="16"/>
      <c r="R885" s="16"/>
      <c r="U885" s="17"/>
    </row>
    <row r="886">
      <c r="C886" s="12"/>
      <c r="D886" s="13"/>
      <c r="E886" s="12"/>
      <c r="F886" s="14"/>
      <c r="G886" s="12"/>
      <c r="I886" s="15"/>
      <c r="L886" s="16"/>
      <c r="P886" s="16"/>
      <c r="R886" s="16"/>
      <c r="U886" s="17"/>
    </row>
    <row r="887">
      <c r="C887" s="12"/>
      <c r="D887" s="13"/>
      <c r="E887" s="12"/>
      <c r="F887" s="14"/>
      <c r="G887" s="12"/>
      <c r="I887" s="15"/>
      <c r="L887" s="16"/>
      <c r="P887" s="16"/>
      <c r="R887" s="16"/>
      <c r="U887" s="17"/>
    </row>
    <row r="888">
      <c r="C888" s="12"/>
      <c r="D888" s="13"/>
      <c r="E888" s="12"/>
      <c r="F888" s="14"/>
      <c r="G888" s="12"/>
      <c r="I888" s="15"/>
      <c r="L888" s="16"/>
      <c r="P888" s="16"/>
      <c r="R888" s="16"/>
      <c r="U888" s="17"/>
    </row>
    <row r="889">
      <c r="C889" s="12"/>
      <c r="D889" s="13"/>
      <c r="E889" s="12"/>
      <c r="F889" s="14"/>
      <c r="G889" s="12"/>
      <c r="I889" s="15"/>
      <c r="L889" s="16"/>
      <c r="P889" s="16"/>
      <c r="R889" s="16"/>
      <c r="U889" s="17"/>
    </row>
    <row r="890">
      <c r="C890" s="12"/>
      <c r="D890" s="13"/>
      <c r="E890" s="12"/>
      <c r="F890" s="14"/>
      <c r="G890" s="12"/>
      <c r="I890" s="15"/>
      <c r="L890" s="16"/>
      <c r="P890" s="16"/>
      <c r="R890" s="16"/>
      <c r="U890" s="17"/>
    </row>
    <row r="891">
      <c r="C891" s="12"/>
      <c r="D891" s="13"/>
      <c r="E891" s="12"/>
      <c r="F891" s="14"/>
      <c r="G891" s="12"/>
      <c r="I891" s="15"/>
      <c r="L891" s="16"/>
      <c r="P891" s="16"/>
      <c r="R891" s="16"/>
      <c r="U891" s="17"/>
    </row>
    <row r="892">
      <c r="C892" s="12"/>
      <c r="D892" s="13"/>
      <c r="E892" s="12"/>
      <c r="F892" s="14"/>
      <c r="G892" s="12"/>
      <c r="I892" s="15"/>
      <c r="L892" s="16"/>
      <c r="P892" s="16"/>
      <c r="R892" s="16"/>
      <c r="U892" s="17"/>
    </row>
    <row r="893">
      <c r="C893" s="12"/>
      <c r="D893" s="13"/>
      <c r="E893" s="12"/>
      <c r="F893" s="14"/>
      <c r="G893" s="12"/>
      <c r="I893" s="15"/>
      <c r="L893" s="16"/>
      <c r="P893" s="16"/>
      <c r="R893" s="16"/>
      <c r="U893" s="17"/>
    </row>
    <row r="894">
      <c r="C894" s="12"/>
      <c r="D894" s="13"/>
      <c r="E894" s="12"/>
      <c r="F894" s="14"/>
      <c r="G894" s="12"/>
      <c r="I894" s="15"/>
      <c r="L894" s="16"/>
      <c r="P894" s="16"/>
      <c r="R894" s="16"/>
      <c r="U894" s="17"/>
    </row>
    <row r="895">
      <c r="C895" s="12"/>
      <c r="D895" s="13"/>
      <c r="E895" s="12"/>
      <c r="F895" s="14"/>
      <c r="G895" s="12"/>
      <c r="I895" s="15"/>
      <c r="L895" s="16"/>
      <c r="P895" s="16"/>
      <c r="R895" s="16"/>
      <c r="U895" s="17"/>
    </row>
    <row r="896">
      <c r="C896" s="12"/>
      <c r="D896" s="13"/>
      <c r="E896" s="12"/>
      <c r="F896" s="14"/>
      <c r="G896" s="12"/>
      <c r="I896" s="15"/>
      <c r="L896" s="16"/>
      <c r="P896" s="16"/>
      <c r="R896" s="16"/>
      <c r="U896" s="17"/>
    </row>
    <row r="897">
      <c r="C897" s="12"/>
      <c r="D897" s="13"/>
      <c r="E897" s="12"/>
      <c r="F897" s="14"/>
      <c r="G897" s="12"/>
      <c r="I897" s="15"/>
      <c r="L897" s="16"/>
      <c r="P897" s="16"/>
      <c r="R897" s="16"/>
      <c r="U897" s="17"/>
    </row>
    <row r="898">
      <c r="C898" s="12"/>
      <c r="D898" s="13"/>
      <c r="E898" s="12"/>
      <c r="F898" s="14"/>
      <c r="G898" s="12"/>
      <c r="I898" s="15"/>
      <c r="L898" s="16"/>
      <c r="P898" s="16"/>
      <c r="R898" s="16"/>
      <c r="U898" s="17"/>
    </row>
    <row r="899">
      <c r="C899" s="12"/>
      <c r="D899" s="13"/>
      <c r="E899" s="12"/>
      <c r="F899" s="14"/>
      <c r="G899" s="12"/>
      <c r="I899" s="15"/>
      <c r="L899" s="16"/>
      <c r="P899" s="16"/>
      <c r="R899" s="16"/>
      <c r="U899" s="17"/>
    </row>
    <row r="900">
      <c r="C900" s="12"/>
      <c r="D900" s="13"/>
      <c r="E900" s="12"/>
      <c r="F900" s="14"/>
      <c r="G900" s="12"/>
      <c r="I900" s="15"/>
      <c r="L900" s="16"/>
      <c r="P900" s="16"/>
      <c r="R900" s="16"/>
      <c r="U900" s="17"/>
    </row>
    <row r="901">
      <c r="C901" s="12"/>
      <c r="D901" s="13"/>
      <c r="E901" s="12"/>
      <c r="F901" s="14"/>
      <c r="G901" s="12"/>
      <c r="I901" s="15"/>
      <c r="L901" s="16"/>
      <c r="P901" s="16"/>
      <c r="R901" s="16"/>
      <c r="U901" s="17"/>
    </row>
    <row r="902">
      <c r="C902" s="12"/>
      <c r="D902" s="13"/>
      <c r="E902" s="12"/>
      <c r="F902" s="14"/>
      <c r="G902" s="12"/>
      <c r="I902" s="15"/>
      <c r="L902" s="16"/>
      <c r="P902" s="16"/>
      <c r="R902" s="16"/>
      <c r="U902" s="17"/>
    </row>
    <row r="903">
      <c r="C903" s="12"/>
      <c r="D903" s="13"/>
      <c r="E903" s="12"/>
      <c r="F903" s="14"/>
      <c r="G903" s="12"/>
      <c r="I903" s="15"/>
      <c r="L903" s="16"/>
      <c r="P903" s="16"/>
      <c r="R903" s="16"/>
      <c r="U903" s="17"/>
    </row>
    <row r="904">
      <c r="C904" s="12"/>
      <c r="D904" s="13"/>
      <c r="E904" s="12"/>
      <c r="F904" s="14"/>
      <c r="G904" s="12"/>
      <c r="I904" s="15"/>
      <c r="L904" s="16"/>
      <c r="P904" s="16"/>
      <c r="R904" s="16"/>
      <c r="U904" s="17"/>
    </row>
    <row r="905">
      <c r="C905" s="12"/>
      <c r="D905" s="13"/>
      <c r="E905" s="12"/>
      <c r="F905" s="14"/>
      <c r="G905" s="12"/>
      <c r="I905" s="15"/>
      <c r="L905" s="16"/>
      <c r="P905" s="16"/>
      <c r="R905" s="16"/>
      <c r="U905" s="17"/>
    </row>
    <row r="906">
      <c r="C906" s="12"/>
      <c r="D906" s="13"/>
      <c r="E906" s="12"/>
      <c r="F906" s="14"/>
      <c r="G906" s="12"/>
      <c r="I906" s="15"/>
      <c r="L906" s="16"/>
      <c r="P906" s="16"/>
      <c r="R906" s="16"/>
      <c r="U906" s="17"/>
    </row>
    <row r="907">
      <c r="C907" s="12"/>
      <c r="D907" s="13"/>
      <c r="E907" s="12"/>
      <c r="F907" s="14"/>
      <c r="G907" s="12"/>
      <c r="I907" s="15"/>
      <c r="L907" s="16"/>
      <c r="P907" s="16"/>
      <c r="R907" s="16"/>
      <c r="U907" s="17"/>
    </row>
    <row r="908">
      <c r="C908" s="12"/>
      <c r="D908" s="13"/>
      <c r="E908" s="12"/>
      <c r="F908" s="14"/>
      <c r="G908" s="12"/>
      <c r="I908" s="15"/>
      <c r="L908" s="16"/>
      <c r="P908" s="16"/>
      <c r="R908" s="16"/>
      <c r="U908" s="17"/>
    </row>
    <row r="909">
      <c r="C909" s="12"/>
      <c r="D909" s="13"/>
      <c r="E909" s="12"/>
      <c r="F909" s="14"/>
      <c r="G909" s="12"/>
      <c r="I909" s="15"/>
      <c r="L909" s="16"/>
      <c r="P909" s="16"/>
      <c r="R909" s="16"/>
      <c r="U909" s="17"/>
    </row>
    <row r="910">
      <c r="C910" s="12"/>
      <c r="D910" s="13"/>
      <c r="E910" s="12"/>
      <c r="F910" s="14"/>
      <c r="G910" s="12"/>
      <c r="I910" s="15"/>
      <c r="L910" s="16"/>
      <c r="P910" s="16"/>
      <c r="R910" s="16"/>
      <c r="U910" s="17"/>
    </row>
    <row r="911">
      <c r="C911" s="12"/>
      <c r="D911" s="13"/>
      <c r="E911" s="12"/>
      <c r="F911" s="14"/>
      <c r="G911" s="12"/>
      <c r="I911" s="15"/>
      <c r="L911" s="16"/>
      <c r="P911" s="16"/>
      <c r="R911" s="16"/>
      <c r="U911" s="17"/>
    </row>
    <row r="912">
      <c r="C912" s="12"/>
      <c r="D912" s="13"/>
      <c r="E912" s="12"/>
      <c r="F912" s="14"/>
      <c r="G912" s="12"/>
      <c r="I912" s="15"/>
      <c r="L912" s="16"/>
      <c r="P912" s="16"/>
      <c r="R912" s="16"/>
      <c r="U912" s="17"/>
    </row>
    <row r="913">
      <c r="C913" s="12"/>
      <c r="D913" s="13"/>
      <c r="E913" s="12"/>
      <c r="F913" s="14"/>
      <c r="G913" s="12"/>
      <c r="I913" s="15"/>
      <c r="L913" s="16"/>
      <c r="P913" s="16"/>
      <c r="R913" s="16"/>
      <c r="U913" s="17"/>
    </row>
    <row r="914">
      <c r="C914" s="12"/>
      <c r="D914" s="13"/>
      <c r="E914" s="12"/>
      <c r="F914" s="14"/>
      <c r="G914" s="12"/>
      <c r="I914" s="15"/>
      <c r="L914" s="16"/>
      <c r="P914" s="16"/>
      <c r="R914" s="16"/>
      <c r="U914" s="17"/>
    </row>
    <row r="915">
      <c r="C915" s="12"/>
      <c r="D915" s="13"/>
      <c r="E915" s="12"/>
      <c r="F915" s="14"/>
      <c r="G915" s="12"/>
      <c r="I915" s="15"/>
      <c r="L915" s="16"/>
      <c r="P915" s="16"/>
      <c r="R915" s="16"/>
      <c r="U915" s="17"/>
    </row>
    <row r="916">
      <c r="C916" s="12"/>
      <c r="D916" s="13"/>
      <c r="E916" s="12"/>
      <c r="F916" s="14"/>
      <c r="G916" s="12"/>
      <c r="I916" s="15"/>
      <c r="L916" s="16"/>
      <c r="P916" s="16"/>
      <c r="R916" s="16"/>
      <c r="U916" s="17"/>
    </row>
    <row r="917">
      <c r="C917" s="12"/>
      <c r="D917" s="13"/>
      <c r="E917" s="12"/>
      <c r="F917" s="14"/>
      <c r="G917" s="12"/>
      <c r="I917" s="15"/>
      <c r="L917" s="16"/>
      <c r="P917" s="16"/>
      <c r="R917" s="16"/>
      <c r="U917" s="17"/>
    </row>
    <row r="918">
      <c r="C918" s="12"/>
      <c r="D918" s="13"/>
      <c r="E918" s="12"/>
      <c r="F918" s="14"/>
      <c r="G918" s="12"/>
      <c r="I918" s="15"/>
      <c r="L918" s="16"/>
      <c r="P918" s="16"/>
      <c r="R918" s="16"/>
      <c r="U918" s="17"/>
    </row>
    <row r="919">
      <c r="C919" s="12"/>
      <c r="D919" s="13"/>
      <c r="E919" s="12"/>
      <c r="F919" s="14"/>
      <c r="G919" s="12"/>
      <c r="I919" s="15"/>
      <c r="L919" s="16"/>
      <c r="P919" s="16"/>
      <c r="R919" s="16"/>
      <c r="U919" s="17"/>
    </row>
    <row r="920">
      <c r="C920" s="12"/>
      <c r="D920" s="13"/>
      <c r="E920" s="12"/>
      <c r="F920" s="14"/>
      <c r="G920" s="12"/>
      <c r="I920" s="15"/>
      <c r="L920" s="16"/>
      <c r="P920" s="16"/>
      <c r="R920" s="16"/>
      <c r="U920" s="17"/>
    </row>
    <row r="921">
      <c r="C921" s="12"/>
      <c r="D921" s="13"/>
      <c r="E921" s="12"/>
      <c r="F921" s="14"/>
      <c r="G921" s="12"/>
      <c r="I921" s="15"/>
      <c r="L921" s="16"/>
      <c r="P921" s="16"/>
      <c r="R921" s="16"/>
      <c r="U921" s="17"/>
    </row>
    <row r="922">
      <c r="C922" s="12"/>
      <c r="D922" s="13"/>
      <c r="E922" s="12"/>
      <c r="F922" s="14"/>
      <c r="G922" s="12"/>
      <c r="I922" s="15"/>
      <c r="L922" s="16"/>
      <c r="P922" s="16"/>
      <c r="R922" s="16"/>
      <c r="U922" s="17"/>
    </row>
    <row r="923">
      <c r="C923" s="12"/>
      <c r="D923" s="13"/>
      <c r="E923" s="12"/>
      <c r="F923" s="14"/>
      <c r="G923" s="12"/>
      <c r="I923" s="15"/>
      <c r="L923" s="16"/>
      <c r="P923" s="16"/>
      <c r="R923" s="16"/>
      <c r="U923" s="17"/>
    </row>
    <row r="924">
      <c r="C924" s="12"/>
      <c r="D924" s="13"/>
      <c r="E924" s="12"/>
      <c r="F924" s="14"/>
      <c r="G924" s="12"/>
      <c r="I924" s="15"/>
      <c r="L924" s="16"/>
      <c r="P924" s="16"/>
      <c r="R924" s="16"/>
      <c r="U924" s="17"/>
    </row>
    <row r="925">
      <c r="C925" s="12"/>
      <c r="D925" s="13"/>
      <c r="E925" s="12"/>
      <c r="F925" s="14"/>
      <c r="G925" s="12"/>
      <c r="I925" s="15"/>
      <c r="L925" s="16"/>
      <c r="P925" s="16"/>
      <c r="R925" s="16"/>
      <c r="U925" s="17"/>
    </row>
    <row r="926">
      <c r="C926" s="12"/>
      <c r="D926" s="13"/>
      <c r="E926" s="12"/>
      <c r="F926" s="14"/>
      <c r="G926" s="12"/>
      <c r="I926" s="15"/>
      <c r="L926" s="16"/>
      <c r="P926" s="16"/>
      <c r="R926" s="16"/>
      <c r="U926" s="17"/>
    </row>
    <row r="927">
      <c r="C927" s="12"/>
      <c r="D927" s="13"/>
      <c r="E927" s="12"/>
      <c r="F927" s="14"/>
      <c r="G927" s="12"/>
      <c r="I927" s="15"/>
      <c r="L927" s="16"/>
      <c r="P927" s="16"/>
      <c r="R927" s="16"/>
      <c r="U927" s="17"/>
    </row>
    <row r="928">
      <c r="C928" s="12"/>
      <c r="D928" s="13"/>
      <c r="E928" s="12"/>
      <c r="F928" s="14"/>
      <c r="G928" s="12"/>
      <c r="I928" s="15"/>
      <c r="L928" s="16"/>
      <c r="P928" s="16"/>
      <c r="R928" s="16"/>
      <c r="U928" s="17"/>
    </row>
    <row r="929">
      <c r="C929" s="12"/>
      <c r="D929" s="13"/>
      <c r="E929" s="12"/>
      <c r="F929" s="14"/>
      <c r="G929" s="12"/>
      <c r="I929" s="15"/>
      <c r="L929" s="16"/>
      <c r="P929" s="16"/>
      <c r="R929" s="16"/>
      <c r="U929" s="17"/>
    </row>
    <row r="930">
      <c r="C930" s="12"/>
      <c r="D930" s="13"/>
      <c r="E930" s="12"/>
      <c r="F930" s="14"/>
      <c r="G930" s="12"/>
      <c r="I930" s="15"/>
      <c r="L930" s="16"/>
      <c r="P930" s="16"/>
      <c r="R930" s="16"/>
      <c r="U930" s="17"/>
    </row>
    <row r="931">
      <c r="C931" s="12"/>
      <c r="D931" s="13"/>
      <c r="E931" s="12"/>
      <c r="F931" s="14"/>
      <c r="G931" s="12"/>
      <c r="I931" s="15"/>
      <c r="L931" s="16"/>
      <c r="P931" s="16"/>
      <c r="R931" s="16"/>
      <c r="U931" s="17"/>
    </row>
    <row r="932">
      <c r="C932" s="12"/>
      <c r="D932" s="13"/>
      <c r="E932" s="12"/>
      <c r="F932" s="14"/>
      <c r="G932" s="12"/>
      <c r="I932" s="15"/>
      <c r="L932" s="16"/>
      <c r="P932" s="16"/>
      <c r="R932" s="16"/>
      <c r="U932" s="17"/>
    </row>
    <row r="933">
      <c r="C933" s="12"/>
      <c r="D933" s="13"/>
      <c r="E933" s="12"/>
      <c r="F933" s="14"/>
      <c r="G933" s="12"/>
      <c r="I933" s="15"/>
      <c r="L933" s="16"/>
      <c r="P933" s="16"/>
      <c r="R933" s="16"/>
      <c r="U933" s="17"/>
    </row>
    <row r="934">
      <c r="C934" s="12"/>
      <c r="D934" s="13"/>
      <c r="E934" s="12"/>
      <c r="F934" s="14"/>
      <c r="G934" s="12"/>
      <c r="I934" s="15"/>
      <c r="L934" s="16"/>
      <c r="P934" s="16"/>
      <c r="R934" s="16"/>
      <c r="U934" s="17"/>
    </row>
    <row r="935">
      <c r="C935" s="12"/>
      <c r="D935" s="13"/>
      <c r="E935" s="12"/>
      <c r="F935" s="14"/>
      <c r="G935" s="12"/>
      <c r="I935" s="15"/>
      <c r="L935" s="16"/>
      <c r="P935" s="16"/>
      <c r="R935" s="16"/>
      <c r="U935" s="17"/>
    </row>
    <row r="936">
      <c r="C936" s="12"/>
      <c r="D936" s="13"/>
      <c r="E936" s="12"/>
      <c r="F936" s="14"/>
      <c r="G936" s="12"/>
      <c r="I936" s="15"/>
      <c r="L936" s="16"/>
      <c r="P936" s="16"/>
      <c r="R936" s="16"/>
      <c r="U936" s="17"/>
    </row>
    <row r="937">
      <c r="C937" s="12"/>
      <c r="D937" s="13"/>
      <c r="E937" s="12"/>
      <c r="F937" s="14"/>
      <c r="G937" s="12"/>
      <c r="I937" s="15"/>
      <c r="L937" s="16"/>
      <c r="P937" s="16"/>
      <c r="R937" s="16"/>
      <c r="U937" s="17"/>
    </row>
    <row r="938">
      <c r="C938" s="12"/>
      <c r="D938" s="13"/>
      <c r="E938" s="12"/>
      <c r="F938" s="14"/>
      <c r="G938" s="12"/>
      <c r="I938" s="15"/>
      <c r="L938" s="16"/>
      <c r="P938" s="16"/>
      <c r="R938" s="16"/>
      <c r="U938" s="17"/>
    </row>
    <row r="939">
      <c r="C939" s="12"/>
      <c r="D939" s="13"/>
      <c r="E939" s="12"/>
      <c r="F939" s="14"/>
      <c r="G939" s="12"/>
      <c r="I939" s="15"/>
      <c r="L939" s="16"/>
      <c r="P939" s="16"/>
      <c r="R939" s="16"/>
      <c r="U939" s="17"/>
    </row>
    <row r="940">
      <c r="C940" s="12"/>
      <c r="D940" s="13"/>
      <c r="E940" s="12"/>
      <c r="F940" s="14"/>
      <c r="G940" s="12"/>
      <c r="I940" s="15"/>
      <c r="L940" s="16"/>
      <c r="P940" s="16"/>
      <c r="R940" s="16"/>
      <c r="U940" s="17"/>
    </row>
    <row r="941">
      <c r="C941" s="12"/>
      <c r="D941" s="13"/>
      <c r="E941" s="12"/>
      <c r="F941" s="14"/>
      <c r="G941" s="12"/>
      <c r="I941" s="15"/>
      <c r="L941" s="16"/>
      <c r="P941" s="16"/>
      <c r="R941" s="16"/>
      <c r="U941" s="17"/>
    </row>
    <row r="942">
      <c r="C942" s="12"/>
      <c r="D942" s="13"/>
      <c r="E942" s="12"/>
      <c r="F942" s="14"/>
      <c r="G942" s="12"/>
      <c r="I942" s="15"/>
      <c r="L942" s="16"/>
      <c r="P942" s="16"/>
      <c r="R942" s="16"/>
      <c r="U942" s="17"/>
    </row>
    <row r="943">
      <c r="C943" s="12"/>
      <c r="D943" s="13"/>
      <c r="E943" s="12"/>
      <c r="F943" s="14"/>
      <c r="G943" s="12"/>
      <c r="I943" s="15"/>
      <c r="L943" s="16"/>
      <c r="P943" s="16"/>
      <c r="R943" s="16"/>
      <c r="U943" s="17"/>
    </row>
    <row r="944">
      <c r="C944" s="12"/>
      <c r="D944" s="13"/>
      <c r="E944" s="12"/>
      <c r="F944" s="14"/>
      <c r="G944" s="12"/>
      <c r="I944" s="15"/>
      <c r="L944" s="16"/>
      <c r="P944" s="16"/>
      <c r="R944" s="16"/>
      <c r="U944" s="17"/>
    </row>
    <row r="945">
      <c r="C945" s="12"/>
      <c r="D945" s="13"/>
      <c r="E945" s="12"/>
      <c r="F945" s="14"/>
      <c r="G945" s="12"/>
      <c r="I945" s="15"/>
      <c r="L945" s="16"/>
      <c r="P945" s="16"/>
      <c r="R945" s="16"/>
      <c r="U945" s="17"/>
    </row>
    <row r="946">
      <c r="C946" s="12"/>
      <c r="D946" s="13"/>
      <c r="E946" s="12"/>
      <c r="F946" s="14"/>
      <c r="G946" s="12"/>
      <c r="I946" s="15"/>
      <c r="L946" s="16"/>
      <c r="P946" s="16"/>
      <c r="R946" s="16"/>
      <c r="U946" s="17"/>
    </row>
    <row r="947">
      <c r="C947" s="12"/>
      <c r="D947" s="13"/>
      <c r="E947" s="12"/>
      <c r="F947" s="14"/>
      <c r="G947" s="12"/>
      <c r="I947" s="15"/>
      <c r="L947" s="16"/>
      <c r="P947" s="16"/>
      <c r="R947" s="16"/>
      <c r="U947" s="17"/>
    </row>
    <row r="948">
      <c r="C948" s="12"/>
      <c r="D948" s="13"/>
      <c r="E948" s="12"/>
      <c r="F948" s="14"/>
      <c r="G948" s="12"/>
      <c r="I948" s="15"/>
      <c r="L948" s="16"/>
      <c r="P948" s="16"/>
      <c r="R948" s="16"/>
      <c r="U948" s="17"/>
    </row>
    <row r="949">
      <c r="C949" s="12"/>
      <c r="D949" s="13"/>
      <c r="E949" s="12"/>
      <c r="F949" s="14"/>
      <c r="G949" s="12"/>
      <c r="I949" s="15"/>
      <c r="L949" s="16"/>
      <c r="P949" s="16"/>
      <c r="R949" s="16"/>
      <c r="U949" s="17"/>
    </row>
    <row r="950">
      <c r="C950" s="12"/>
      <c r="D950" s="13"/>
      <c r="E950" s="12"/>
      <c r="F950" s="14"/>
      <c r="G950" s="12"/>
      <c r="I950" s="15"/>
      <c r="L950" s="16"/>
      <c r="P950" s="16"/>
      <c r="R950" s="16"/>
      <c r="U950" s="17"/>
    </row>
    <row r="951">
      <c r="C951" s="12"/>
      <c r="D951" s="13"/>
      <c r="E951" s="12"/>
      <c r="F951" s="14"/>
      <c r="G951" s="12"/>
      <c r="I951" s="15"/>
      <c r="L951" s="16"/>
      <c r="P951" s="16"/>
      <c r="R951" s="16"/>
      <c r="U951" s="17"/>
    </row>
    <row r="952">
      <c r="C952" s="12"/>
      <c r="D952" s="13"/>
      <c r="E952" s="12"/>
      <c r="F952" s="14"/>
      <c r="G952" s="12"/>
      <c r="I952" s="15"/>
      <c r="L952" s="16"/>
      <c r="P952" s="16"/>
      <c r="R952" s="16"/>
      <c r="U952" s="17"/>
    </row>
    <row r="953">
      <c r="C953" s="12"/>
      <c r="D953" s="13"/>
      <c r="E953" s="12"/>
      <c r="F953" s="14"/>
      <c r="G953" s="12"/>
      <c r="I953" s="15"/>
      <c r="L953" s="16"/>
      <c r="P953" s="16"/>
      <c r="R953" s="16"/>
      <c r="U953" s="17"/>
    </row>
    <row r="954">
      <c r="C954" s="12"/>
      <c r="D954" s="13"/>
      <c r="E954" s="12"/>
      <c r="F954" s="14"/>
      <c r="G954" s="12"/>
      <c r="I954" s="15"/>
      <c r="L954" s="16"/>
      <c r="P954" s="16"/>
      <c r="R954" s="16"/>
      <c r="U954" s="17"/>
    </row>
    <row r="955">
      <c r="C955" s="12"/>
      <c r="D955" s="13"/>
      <c r="E955" s="12"/>
      <c r="F955" s="14"/>
      <c r="G955" s="12"/>
      <c r="I955" s="15"/>
      <c r="L955" s="16"/>
      <c r="P955" s="16"/>
      <c r="R955" s="16"/>
      <c r="U955" s="17"/>
    </row>
    <row r="956">
      <c r="C956" s="12"/>
      <c r="D956" s="13"/>
      <c r="E956" s="12"/>
      <c r="F956" s="14"/>
      <c r="G956" s="12"/>
      <c r="I956" s="15"/>
      <c r="L956" s="16"/>
      <c r="P956" s="16"/>
      <c r="R956" s="16"/>
      <c r="U956" s="17"/>
    </row>
    <row r="957">
      <c r="C957" s="12"/>
      <c r="D957" s="13"/>
      <c r="E957" s="12"/>
      <c r="F957" s="14"/>
      <c r="G957" s="12"/>
      <c r="I957" s="15"/>
      <c r="L957" s="16"/>
      <c r="P957" s="16"/>
      <c r="R957" s="16"/>
      <c r="U957" s="17"/>
    </row>
    <row r="958">
      <c r="C958" s="12"/>
      <c r="D958" s="13"/>
      <c r="E958" s="12"/>
      <c r="F958" s="14"/>
      <c r="G958" s="12"/>
      <c r="I958" s="15"/>
      <c r="L958" s="16"/>
      <c r="P958" s="16"/>
      <c r="R958" s="16"/>
      <c r="U958" s="17"/>
    </row>
    <row r="959">
      <c r="C959" s="12"/>
      <c r="D959" s="13"/>
      <c r="E959" s="12"/>
      <c r="F959" s="14"/>
      <c r="G959" s="12"/>
      <c r="I959" s="15"/>
      <c r="L959" s="16"/>
      <c r="P959" s="16"/>
      <c r="R959" s="16"/>
      <c r="U959" s="17"/>
    </row>
    <row r="960">
      <c r="C960" s="12"/>
      <c r="D960" s="13"/>
      <c r="E960" s="12"/>
      <c r="F960" s="14"/>
      <c r="G960" s="12"/>
      <c r="I960" s="15"/>
      <c r="L960" s="16"/>
      <c r="P960" s="16"/>
      <c r="R960" s="16"/>
      <c r="U960" s="17"/>
    </row>
    <row r="961">
      <c r="C961" s="12"/>
      <c r="D961" s="13"/>
      <c r="E961" s="12"/>
      <c r="F961" s="14"/>
      <c r="G961" s="12"/>
      <c r="I961" s="15"/>
      <c r="L961" s="16"/>
      <c r="P961" s="16"/>
      <c r="R961" s="16"/>
      <c r="U961" s="17"/>
    </row>
    <row r="962">
      <c r="C962" s="12"/>
      <c r="D962" s="13"/>
      <c r="E962" s="12"/>
      <c r="F962" s="14"/>
      <c r="G962" s="12"/>
      <c r="I962" s="15"/>
      <c r="L962" s="16"/>
      <c r="P962" s="16"/>
      <c r="R962" s="16"/>
      <c r="U962" s="17"/>
    </row>
    <row r="963">
      <c r="C963" s="12"/>
      <c r="D963" s="13"/>
      <c r="E963" s="12"/>
      <c r="F963" s="14"/>
      <c r="G963" s="12"/>
      <c r="I963" s="15"/>
      <c r="L963" s="16"/>
      <c r="P963" s="16"/>
      <c r="R963" s="16"/>
      <c r="U963" s="17"/>
    </row>
    <row r="964">
      <c r="C964" s="12"/>
      <c r="D964" s="13"/>
      <c r="E964" s="12"/>
      <c r="F964" s="14"/>
      <c r="G964" s="12"/>
      <c r="I964" s="15"/>
      <c r="L964" s="16"/>
      <c r="P964" s="16"/>
      <c r="R964" s="16"/>
      <c r="U964" s="17"/>
    </row>
    <row r="965">
      <c r="C965" s="12"/>
      <c r="D965" s="13"/>
      <c r="E965" s="12"/>
      <c r="F965" s="14"/>
      <c r="G965" s="12"/>
      <c r="I965" s="15"/>
      <c r="L965" s="16"/>
      <c r="P965" s="16"/>
      <c r="R965" s="16"/>
      <c r="U965" s="17"/>
    </row>
    <row r="966">
      <c r="C966" s="12"/>
      <c r="D966" s="13"/>
      <c r="E966" s="12"/>
      <c r="F966" s="14"/>
      <c r="G966" s="12"/>
      <c r="I966" s="15"/>
      <c r="L966" s="16"/>
      <c r="P966" s="16"/>
      <c r="R966" s="16"/>
      <c r="U966" s="17"/>
    </row>
    <row r="967">
      <c r="C967" s="12"/>
      <c r="D967" s="13"/>
      <c r="E967" s="12"/>
      <c r="F967" s="14"/>
      <c r="G967" s="12"/>
      <c r="I967" s="15"/>
      <c r="L967" s="16"/>
      <c r="P967" s="16"/>
      <c r="R967" s="16"/>
      <c r="U967" s="17"/>
    </row>
    <row r="968">
      <c r="C968" s="12"/>
      <c r="D968" s="13"/>
      <c r="E968" s="12"/>
      <c r="F968" s="14"/>
      <c r="G968" s="12"/>
      <c r="I968" s="15"/>
      <c r="L968" s="16"/>
      <c r="P968" s="16"/>
      <c r="R968" s="16"/>
      <c r="U968" s="17"/>
    </row>
    <row r="969">
      <c r="C969" s="12"/>
      <c r="D969" s="13"/>
      <c r="E969" s="12"/>
      <c r="F969" s="14"/>
      <c r="G969" s="12"/>
      <c r="I969" s="15"/>
      <c r="L969" s="16"/>
      <c r="P969" s="16"/>
      <c r="R969" s="16"/>
      <c r="U969" s="17"/>
    </row>
    <row r="970">
      <c r="C970" s="12"/>
      <c r="D970" s="13"/>
      <c r="E970" s="12"/>
      <c r="F970" s="14"/>
      <c r="G970" s="12"/>
      <c r="I970" s="15"/>
      <c r="L970" s="16"/>
      <c r="P970" s="16"/>
      <c r="R970" s="16"/>
      <c r="U970" s="17"/>
    </row>
    <row r="971">
      <c r="C971" s="12"/>
      <c r="D971" s="13"/>
      <c r="E971" s="12"/>
      <c r="F971" s="14"/>
      <c r="G971" s="12"/>
      <c r="I971" s="15"/>
      <c r="L971" s="16"/>
      <c r="P971" s="16"/>
      <c r="R971" s="16"/>
      <c r="U971" s="17"/>
    </row>
    <row r="972">
      <c r="C972" s="12"/>
      <c r="D972" s="13"/>
      <c r="E972" s="12"/>
      <c r="F972" s="14"/>
      <c r="G972" s="12"/>
      <c r="I972" s="15"/>
      <c r="L972" s="16"/>
      <c r="P972" s="16"/>
      <c r="R972" s="16"/>
      <c r="U972" s="17"/>
    </row>
    <row r="973">
      <c r="C973" s="12"/>
      <c r="D973" s="13"/>
      <c r="E973" s="12"/>
      <c r="F973" s="14"/>
      <c r="G973" s="12"/>
      <c r="I973" s="15"/>
      <c r="L973" s="16"/>
      <c r="P973" s="16"/>
      <c r="R973" s="16"/>
      <c r="U973" s="17"/>
    </row>
    <row r="974">
      <c r="C974" s="12"/>
      <c r="D974" s="13"/>
      <c r="E974" s="12"/>
      <c r="F974" s="14"/>
      <c r="G974" s="12"/>
      <c r="I974" s="15"/>
      <c r="L974" s="16"/>
      <c r="P974" s="16"/>
      <c r="R974" s="16"/>
      <c r="U974" s="17"/>
    </row>
    <row r="975">
      <c r="C975" s="12"/>
      <c r="D975" s="13"/>
      <c r="E975" s="12"/>
      <c r="F975" s="14"/>
      <c r="G975" s="12"/>
      <c r="I975" s="15"/>
      <c r="L975" s="16"/>
      <c r="P975" s="16"/>
      <c r="R975" s="16"/>
      <c r="U975" s="17"/>
    </row>
    <row r="976">
      <c r="C976" s="12"/>
      <c r="D976" s="13"/>
      <c r="E976" s="12"/>
      <c r="F976" s="14"/>
      <c r="G976" s="12"/>
      <c r="I976" s="15"/>
      <c r="L976" s="16"/>
      <c r="P976" s="16"/>
      <c r="R976" s="16"/>
      <c r="U976" s="17"/>
    </row>
    <row r="977">
      <c r="C977" s="12"/>
      <c r="D977" s="13"/>
      <c r="E977" s="12"/>
      <c r="F977" s="14"/>
      <c r="G977" s="12"/>
      <c r="I977" s="15"/>
      <c r="L977" s="16"/>
      <c r="P977" s="16"/>
      <c r="R977" s="16"/>
      <c r="U977" s="17"/>
    </row>
    <row r="978">
      <c r="C978" s="12"/>
      <c r="D978" s="13"/>
      <c r="E978" s="12"/>
      <c r="F978" s="14"/>
      <c r="G978" s="12"/>
      <c r="I978" s="15"/>
      <c r="L978" s="16"/>
      <c r="P978" s="16"/>
      <c r="R978" s="16"/>
      <c r="U978" s="17"/>
    </row>
    <row r="979">
      <c r="C979" s="12"/>
      <c r="D979" s="13"/>
      <c r="E979" s="12"/>
      <c r="F979" s="14"/>
      <c r="G979" s="12"/>
      <c r="I979" s="15"/>
      <c r="L979" s="16"/>
      <c r="P979" s="16"/>
      <c r="R979" s="16"/>
      <c r="U979" s="17"/>
    </row>
    <row r="980">
      <c r="C980" s="12"/>
      <c r="D980" s="13"/>
      <c r="E980" s="12"/>
      <c r="F980" s="14"/>
      <c r="G980" s="12"/>
      <c r="I980" s="15"/>
      <c r="L980" s="16"/>
      <c r="P980" s="16"/>
      <c r="R980" s="16"/>
      <c r="U980" s="17"/>
    </row>
    <row r="981">
      <c r="C981" s="12"/>
      <c r="D981" s="13"/>
      <c r="E981" s="12"/>
      <c r="F981" s="14"/>
      <c r="G981" s="12"/>
      <c r="I981" s="15"/>
      <c r="L981" s="16"/>
      <c r="P981" s="16"/>
      <c r="R981" s="16"/>
      <c r="U981" s="17"/>
    </row>
    <row r="982">
      <c r="C982" s="12"/>
      <c r="D982" s="13"/>
      <c r="E982" s="12"/>
      <c r="F982" s="14"/>
      <c r="G982" s="12"/>
      <c r="I982" s="15"/>
      <c r="L982" s="16"/>
      <c r="P982" s="16"/>
      <c r="R982" s="16"/>
      <c r="U982" s="17"/>
    </row>
    <row r="983">
      <c r="C983" s="12"/>
      <c r="D983" s="13"/>
      <c r="E983" s="12"/>
      <c r="F983" s="14"/>
      <c r="G983" s="12"/>
      <c r="I983" s="15"/>
      <c r="L983" s="16"/>
      <c r="P983" s="16"/>
      <c r="R983" s="16"/>
      <c r="U983" s="17"/>
    </row>
    <row r="984">
      <c r="C984" s="12"/>
      <c r="D984" s="13"/>
      <c r="E984" s="12"/>
      <c r="F984" s="14"/>
      <c r="G984" s="12"/>
      <c r="I984" s="15"/>
      <c r="L984" s="16"/>
      <c r="P984" s="16"/>
      <c r="R984" s="16"/>
      <c r="U984" s="17"/>
    </row>
    <row r="985">
      <c r="C985" s="12"/>
      <c r="D985" s="13"/>
      <c r="E985" s="12"/>
      <c r="F985" s="14"/>
      <c r="G985" s="12"/>
      <c r="I985" s="15"/>
      <c r="L985" s="16"/>
      <c r="P985" s="16"/>
      <c r="R985" s="16"/>
      <c r="U985" s="17"/>
    </row>
    <row r="986">
      <c r="C986" s="12"/>
      <c r="D986" s="13"/>
      <c r="E986" s="12"/>
      <c r="F986" s="14"/>
      <c r="G986" s="12"/>
      <c r="I986" s="15"/>
      <c r="L986" s="16"/>
      <c r="P986" s="16"/>
      <c r="R986" s="16"/>
      <c r="U986" s="17"/>
    </row>
    <row r="987">
      <c r="C987" s="12"/>
      <c r="D987" s="13"/>
      <c r="E987" s="12"/>
      <c r="F987" s="14"/>
      <c r="G987" s="12"/>
      <c r="I987" s="15"/>
      <c r="L987" s="16"/>
      <c r="P987" s="16"/>
      <c r="R987" s="16"/>
      <c r="U987" s="17"/>
    </row>
    <row r="988">
      <c r="C988" s="12"/>
      <c r="D988" s="13"/>
      <c r="E988" s="12"/>
      <c r="F988" s="14"/>
      <c r="G988" s="12"/>
      <c r="I988" s="15"/>
      <c r="L988" s="16"/>
      <c r="P988" s="16"/>
      <c r="R988" s="16"/>
      <c r="U988" s="17"/>
    </row>
    <row r="989">
      <c r="C989" s="12"/>
      <c r="D989" s="13"/>
      <c r="E989" s="12"/>
      <c r="F989" s="14"/>
      <c r="G989" s="12"/>
      <c r="I989" s="15"/>
      <c r="L989" s="16"/>
      <c r="P989" s="16"/>
      <c r="R989" s="16"/>
      <c r="U989" s="17"/>
    </row>
    <row r="990">
      <c r="C990" s="12"/>
      <c r="D990" s="13"/>
      <c r="E990" s="12"/>
      <c r="F990" s="14"/>
      <c r="G990" s="12"/>
      <c r="I990" s="15"/>
      <c r="L990" s="16"/>
      <c r="P990" s="16"/>
      <c r="R990" s="16"/>
      <c r="U990" s="17"/>
    </row>
    <row r="991">
      <c r="C991" s="12"/>
      <c r="D991" s="13"/>
      <c r="E991" s="12"/>
      <c r="F991" s="14"/>
      <c r="G991" s="12"/>
      <c r="I991" s="15"/>
      <c r="L991" s="16"/>
      <c r="P991" s="16"/>
      <c r="R991" s="16"/>
      <c r="U991" s="17"/>
    </row>
    <row r="992">
      <c r="C992" s="12"/>
      <c r="D992" s="13"/>
      <c r="E992" s="12"/>
      <c r="F992" s="14"/>
      <c r="G992" s="12"/>
      <c r="I992" s="15"/>
      <c r="L992" s="16"/>
      <c r="P992" s="16"/>
      <c r="R992" s="16"/>
      <c r="U992" s="17"/>
    </row>
    <row r="993">
      <c r="C993" s="12"/>
      <c r="D993" s="13"/>
      <c r="E993" s="12"/>
      <c r="F993" s="14"/>
      <c r="G993" s="12"/>
      <c r="I993" s="15"/>
      <c r="L993" s="16"/>
      <c r="P993" s="16"/>
      <c r="R993" s="16"/>
      <c r="U993" s="17"/>
    </row>
    <row r="994">
      <c r="C994" s="12"/>
      <c r="D994" s="13"/>
      <c r="E994" s="12"/>
      <c r="F994" s="14"/>
      <c r="G994" s="12"/>
      <c r="I994" s="15"/>
      <c r="L994" s="16"/>
      <c r="P994" s="16"/>
      <c r="R994" s="16"/>
      <c r="U994" s="17"/>
    </row>
    <row r="995">
      <c r="C995" s="12"/>
      <c r="D995" s="13"/>
      <c r="E995" s="12"/>
      <c r="F995" s="14"/>
      <c r="G995" s="12"/>
      <c r="I995" s="15"/>
      <c r="L995" s="16"/>
      <c r="P995" s="16"/>
      <c r="R995" s="16"/>
      <c r="U995" s="17"/>
    </row>
    <row r="996">
      <c r="C996" s="12"/>
      <c r="D996" s="13"/>
      <c r="E996" s="12"/>
      <c r="F996" s="14"/>
      <c r="G996" s="12"/>
      <c r="I996" s="15"/>
      <c r="L996" s="16"/>
      <c r="P996" s="16"/>
      <c r="R996" s="16"/>
      <c r="U996" s="17"/>
    </row>
    <row r="997">
      <c r="C997" s="12"/>
      <c r="D997" s="13"/>
      <c r="E997" s="12"/>
      <c r="F997" s="14"/>
      <c r="G997" s="12"/>
      <c r="I997" s="15"/>
      <c r="L997" s="16"/>
      <c r="P997" s="16"/>
      <c r="R997" s="16"/>
      <c r="U997" s="17"/>
    </row>
    <row r="998">
      <c r="C998" s="12"/>
      <c r="D998" s="13"/>
      <c r="E998" s="12"/>
      <c r="F998" s="14"/>
      <c r="G998" s="12"/>
      <c r="I998" s="15"/>
      <c r="L998" s="16"/>
      <c r="P998" s="16"/>
      <c r="R998" s="16"/>
      <c r="U998" s="17"/>
    </row>
    <row r="999">
      <c r="C999" s="12"/>
      <c r="D999" s="13"/>
      <c r="E999" s="12"/>
      <c r="F999" s="14"/>
      <c r="G999" s="12"/>
      <c r="I999" s="15"/>
      <c r="L999" s="16"/>
      <c r="P999" s="16"/>
      <c r="R999" s="16"/>
      <c r="U999" s="17"/>
    </row>
    <row r="1000">
      <c r="C1000" s="12"/>
      <c r="D1000" s="13"/>
      <c r="E1000" s="12"/>
      <c r="F1000" s="14"/>
      <c r="G1000" s="12"/>
      <c r="I1000" s="15"/>
      <c r="L1000" s="16"/>
      <c r="P1000" s="16"/>
      <c r="R1000" s="16"/>
      <c r="U1000" s="17"/>
    </row>
    <row r="1001">
      <c r="C1001" s="12"/>
      <c r="D1001" s="13"/>
      <c r="E1001" s="12"/>
      <c r="F1001" s="14"/>
      <c r="G1001" s="12"/>
      <c r="I1001" s="15"/>
      <c r="L1001" s="16"/>
      <c r="P1001" s="16"/>
      <c r="R1001" s="16"/>
      <c r="U1001" s="17"/>
    </row>
    <row r="1002">
      <c r="C1002" s="12"/>
      <c r="D1002" s="13"/>
      <c r="E1002" s="12"/>
      <c r="F1002" s="14"/>
      <c r="G1002" s="12"/>
      <c r="I1002" s="15"/>
      <c r="L1002" s="16"/>
      <c r="P1002" s="16"/>
      <c r="R1002" s="16"/>
      <c r="U1002" s="17"/>
    </row>
    <row r="1003">
      <c r="C1003" s="12"/>
      <c r="D1003" s="13"/>
      <c r="E1003" s="12"/>
      <c r="F1003" s="14"/>
      <c r="G1003" s="12"/>
      <c r="I1003" s="15"/>
      <c r="L1003" s="16"/>
      <c r="P1003" s="16"/>
      <c r="R1003" s="16"/>
      <c r="U1003" s="17"/>
    </row>
    <row r="1004">
      <c r="C1004" s="12"/>
      <c r="D1004" s="13"/>
      <c r="E1004" s="12"/>
      <c r="F1004" s="14"/>
      <c r="G1004" s="12"/>
      <c r="I1004" s="15"/>
      <c r="L1004" s="16"/>
      <c r="P1004" s="16"/>
      <c r="R1004" s="16"/>
      <c r="U1004" s="17"/>
    </row>
    <row r="1005">
      <c r="C1005" s="12"/>
      <c r="D1005" s="13"/>
      <c r="E1005" s="12"/>
      <c r="F1005" s="14"/>
      <c r="G1005" s="12"/>
      <c r="I1005" s="15"/>
      <c r="L1005" s="16"/>
      <c r="P1005" s="16"/>
      <c r="R1005" s="16"/>
      <c r="U1005" s="17"/>
    </row>
    <row r="1006">
      <c r="C1006" s="12"/>
      <c r="D1006" s="13"/>
      <c r="E1006" s="12"/>
      <c r="F1006" s="14"/>
      <c r="G1006" s="12"/>
      <c r="I1006" s="15"/>
      <c r="L1006" s="16"/>
      <c r="P1006" s="16"/>
      <c r="R1006" s="16"/>
      <c r="U1006" s="17"/>
    </row>
    <row r="1007">
      <c r="C1007" s="12"/>
      <c r="D1007" s="13"/>
      <c r="E1007" s="12"/>
      <c r="F1007" s="14"/>
      <c r="G1007" s="12"/>
      <c r="I1007" s="15"/>
      <c r="L1007" s="16"/>
      <c r="P1007" s="16"/>
      <c r="R1007" s="16"/>
      <c r="U1007" s="17"/>
    </row>
    <row r="1008">
      <c r="C1008" s="12"/>
      <c r="D1008" s="13"/>
      <c r="E1008" s="12"/>
      <c r="F1008" s="14"/>
      <c r="G1008" s="12"/>
      <c r="I1008" s="15"/>
      <c r="L1008" s="16"/>
      <c r="P1008" s="16"/>
      <c r="R1008" s="16"/>
      <c r="U1008" s="17"/>
    </row>
    <row r="1009">
      <c r="C1009" s="12"/>
      <c r="D1009" s="13"/>
      <c r="E1009" s="12"/>
      <c r="F1009" s="14"/>
      <c r="G1009" s="12"/>
      <c r="I1009" s="15"/>
      <c r="L1009" s="16"/>
      <c r="P1009" s="16"/>
      <c r="R1009" s="16"/>
      <c r="U1009" s="17"/>
    </row>
  </sheetData>
  <mergeCells count="8">
    <mergeCell ref="D4:E4"/>
    <mergeCell ref="F4:G4"/>
    <mergeCell ref="H4:I4"/>
    <mergeCell ref="J4:K4"/>
    <mergeCell ref="L4:M4"/>
    <mergeCell ref="N4:O4"/>
    <mergeCell ref="P4:Q4"/>
    <mergeCell ref="R4:S4"/>
  </mergeCells>
  <drawing r:id="rId1"/>
</worksheet>
</file>