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abegail calawagan\Desktop\Coursera\Business Analytics Excel Course\Week5 Linear Programming Template\"/>
    </mc:Choice>
  </mc:AlternateContent>
  <xr:revisionPtr revIDLastSave="0" documentId="13_ncr:1_{29730969-7AB6-41F6-9A0E-C8F6AB976856}" xr6:coauthVersionLast="47" xr6:coauthVersionMax="47" xr10:uidLastSave="{00000000-0000-0000-0000-000000000000}"/>
  <bookViews>
    <workbookView xWindow="-110" yWindow="-110" windowWidth="19420" windowHeight="10300" firstSheet="1" activeTab="6" xr2:uid="{00000000-000D-0000-FFFF-FFFF00000000}"/>
  </bookViews>
  <sheets>
    <sheet name="Transportation Template" sheetId="1" r:id="rId1"/>
    <sheet name="Alternative" sheetId="2" r:id="rId2"/>
    <sheet name="Practice 1 " sheetId="3" r:id="rId3"/>
    <sheet name="New Hires" sheetId="4" r:id="rId4"/>
    <sheet name="MLB" sheetId="5" r:id="rId5"/>
    <sheet name="Practice 2" sheetId="6" r:id="rId6"/>
    <sheet name="Module Quiz" sheetId="8" r:id="rId7"/>
    <sheet name="Quiz" sheetId="7" state="hidden" r:id="rId8"/>
  </sheets>
  <definedNames>
    <definedName name="solver_adj" localSheetId="1" hidden="1">Alternative!$D$4:$D$12</definedName>
    <definedName name="solver_adj" localSheetId="4" hidden="1">MLB!$B$17:$E$20</definedName>
    <definedName name="solver_adj" localSheetId="6" hidden="1">'Module Quiz'!$B$102:$D$104</definedName>
    <definedName name="solver_adj" localSheetId="3" hidden="1">'New Hires'!$B$15:$E$17</definedName>
    <definedName name="solver_adj" localSheetId="2" hidden="1">'Practice 1 '!$C$15:$E$17</definedName>
    <definedName name="solver_adj" localSheetId="5" hidden="1">'Practice 2'!$B$15:$E$18</definedName>
    <definedName name="solver_adj" localSheetId="7" hidden="1">Quiz!$B$96:$D$98</definedName>
    <definedName name="solver_adj" localSheetId="0" hidden="1">'Transportation Template'!$C$15:$E$17</definedName>
    <definedName name="solver_cvg" localSheetId="1" hidden="1">0.0001</definedName>
    <definedName name="solver_cvg" localSheetId="4" hidden="1">0.0001</definedName>
    <definedName name="solver_cvg" localSheetId="6" hidden="1">0.0001</definedName>
    <definedName name="solver_cvg" localSheetId="3" hidden="1">0.0001</definedName>
    <definedName name="solver_cvg" localSheetId="2" hidden="1">0.0001</definedName>
    <definedName name="solver_cvg" localSheetId="5" hidden="1">0.0001</definedName>
    <definedName name="solver_cvg" localSheetId="7" hidden="1">0.0001</definedName>
    <definedName name="solver_cvg" localSheetId="0" hidden="1">0.0001</definedName>
    <definedName name="solver_drv" localSheetId="1" hidden="1">1</definedName>
    <definedName name="solver_drv" localSheetId="4" hidden="1">1</definedName>
    <definedName name="solver_drv" localSheetId="6" hidden="1">1</definedName>
    <definedName name="solver_drv" localSheetId="3" hidden="1">1</definedName>
    <definedName name="solver_drv" localSheetId="2" hidden="1">1</definedName>
    <definedName name="solver_drv" localSheetId="5" hidden="1">1</definedName>
    <definedName name="solver_drv" localSheetId="7" hidden="1">1</definedName>
    <definedName name="solver_drv" localSheetId="0" hidden="1">1</definedName>
    <definedName name="solver_eng" localSheetId="1" hidden="1">2</definedName>
    <definedName name="solver_eng" localSheetId="4" hidden="1">2</definedName>
    <definedName name="solver_eng" localSheetId="6" hidden="1">2</definedName>
    <definedName name="solver_eng" localSheetId="3" hidden="1">2</definedName>
    <definedName name="solver_eng" localSheetId="2" hidden="1">2</definedName>
    <definedName name="solver_eng" localSheetId="5" hidden="1">2</definedName>
    <definedName name="solver_eng" localSheetId="7" hidden="1">2</definedName>
    <definedName name="solver_eng" localSheetId="0" hidden="1">2</definedName>
    <definedName name="solver_est" localSheetId="1" hidden="1">1</definedName>
    <definedName name="solver_est" localSheetId="4" hidden="1">1</definedName>
    <definedName name="solver_est" localSheetId="6" hidden="1">1</definedName>
    <definedName name="solver_est" localSheetId="3" hidden="1">1</definedName>
    <definedName name="solver_est" localSheetId="2" hidden="1">1</definedName>
    <definedName name="solver_est" localSheetId="5" hidden="1">1</definedName>
    <definedName name="solver_est" localSheetId="7" hidden="1">1</definedName>
    <definedName name="solver_est" localSheetId="0" hidden="1">1</definedName>
    <definedName name="solver_itr" localSheetId="1" hidden="1">2147483647</definedName>
    <definedName name="solver_itr" localSheetId="4" hidden="1">2147483647</definedName>
    <definedName name="solver_itr" localSheetId="6" hidden="1">2147483647</definedName>
    <definedName name="solver_itr" localSheetId="3" hidden="1">2147483647</definedName>
    <definedName name="solver_itr" localSheetId="2" hidden="1">2147483647</definedName>
    <definedName name="solver_itr" localSheetId="5" hidden="1">2147483647</definedName>
    <definedName name="solver_itr" localSheetId="7" hidden="1">2147483647</definedName>
    <definedName name="solver_itr" localSheetId="0" hidden="1">2147483647</definedName>
    <definedName name="solver_lhs1" localSheetId="1" hidden="1">Alternative!$B$17:$B$19</definedName>
    <definedName name="solver_lhs1" localSheetId="4" hidden="1">MLB!$B$21:$E$21</definedName>
    <definedName name="solver_lhs1" localSheetId="6" hidden="1">'Module Quiz'!$B$105</definedName>
    <definedName name="solver_lhs1" localSheetId="3" hidden="1">'New Hires'!$B$18:$E$18</definedName>
    <definedName name="solver_lhs1" localSheetId="2" hidden="1">'Practice 1 '!$C$18:$E$18</definedName>
    <definedName name="solver_lhs1" localSheetId="5" hidden="1">'Practice 2'!$B$19:$E$19</definedName>
    <definedName name="solver_lhs1" localSheetId="7" hidden="1">Quiz!$C$31:$E$31</definedName>
    <definedName name="solver_lhs1" localSheetId="0" hidden="1">'Transportation Template'!$C$18:$E$18</definedName>
    <definedName name="solver_lhs2" localSheetId="1" hidden="1">Alternative!$B$24:$B$26</definedName>
    <definedName name="solver_lhs2" localSheetId="4" hidden="1">MLB!$E$19</definedName>
    <definedName name="solver_lhs2" localSheetId="6" hidden="1">'Module Quiz'!$C$105</definedName>
    <definedName name="solver_lhs2" localSheetId="3" hidden="1">'New Hires'!$F$15:$F$17</definedName>
    <definedName name="solver_lhs2" localSheetId="2" hidden="1">'Practice 1 '!$F$15:$F$17</definedName>
    <definedName name="solver_lhs2" localSheetId="5" hidden="1">'Practice 2'!$F$15:$F$18</definedName>
    <definedName name="solver_lhs2" localSheetId="7" hidden="1">Quiz!$F$29:$F$30</definedName>
    <definedName name="solver_lhs2" localSheetId="0" hidden="1">'Transportation Template'!$F$15:$F$17</definedName>
    <definedName name="solver_lhs3" localSheetId="4" hidden="1">MLB!$F$17:$F$20</definedName>
    <definedName name="solver_lhs3" localSheetId="6" hidden="1">'Module Quiz'!$D$105</definedName>
    <definedName name="solver_lhs4" localSheetId="4" hidden="1">MLB!$F$19</definedName>
    <definedName name="solver_lhs4" localSheetId="6" hidden="1">'Module Quiz'!$E$102</definedName>
    <definedName name="solver_lhs5" localSheetId="4" hidden="1">MLB!$F$20</definedName>
    <definedName name="solver_lhs5" localSheetId="6" hidden="1">'Module Quiz'!$E$103</definedName>
    <definedName name="solver_lhs6" localSheetId="6" hidden="1">'Module Quiz'!$E$104</definedName>
    <definedName name="solver_mip" localSheetId="1" hidden="1">2147483647</definedName>
    <definedName name="solver_mip" localSheetId="4" hidden="1">2147483647</definedName>
    <definedName name="solver_mip" localSheetId="6" hidden="1">2147483647</definedName>
    <definedName name="solver_mip" localSheetId="3" hidden="1">2147483647</definedName>
    <definedName name="solver_mip" localSheetId="2" hidden="1">2147483647</definedName>
    <definedName name="solver_mip" localSheetId="5" hidden="1">2147483647</definedName>
    <definedName name="solver_mip" localSheetId="7" hidden="1">2147483647</definedName>
    <definedName name="solver_mip" localSheetId="0" hidden="1">2147483647</definedName>
    <definedName name="solver_mni" localSheetId="1" hidden="1">30</definedName>
    <definedName name="solver_mni" localSheetId="4" hidden="1">30</definedName>
    <definedName name="solver_mni" localSheetId="6" hidden="1">30</definedName>
    <definedName name="solver_mni" localSheetId="3" hidden="1">30</definedName>
    <definedName name="solver_mni" localSheetId="2" hidden="1">30</definedName>
    <definedName name="solver_mni" localSheetId="5" hidden="1">30</definedName>
    <definedName name="solver_mni" localSheetId="7" hidden="1">30</definedName>
    <definedName name="solver_mni" localSheetId="0" hidden="1">30</definedName>
    <definedName name="solver_mrt" localSheetId="1" hidden="1">0.075</definedName>
    <definedName name="solver_mrt" localSheetId="4" hidden="1">0.075</definedName>
    <definedName name="solver_mrt" localSheetId="6" hidden="1">0.075</definedName>
    <definedName name="solver_mrt" localSheetId="3" hidden="1">0.075</definedName>
    <definedName name="solver_mrt" localSheetId="2" hidden="1">0.075</definedName>
    <definedName name="solver_mrt" localSheetId="5" hidden="1">0.075</definedName>
    <definedName name="solver_mrt" localSheetId="7" hidden="1">0.075</definedName>
    <definedName name="solver_mrt" localSheetId="0" hidden="1">0.075</definedName>
    <definedName name="solver_msl" localSheetId="1" hidden="1">2</definedName>
    <definedName name="solver_msl" localSheetId="4" hidden="1">2</definedName>
    <definedName name="solver_msl" localSheetId="6" hidden="1">2</definedName>
    <definedName name="solver_msl" localSheetId="3" hidden="1">2</definedName>
    <definedName name="solver_msl" localSheetId="2" hidden="1">2</definedName>
    <definedName name="solver_msl" localSheetId="5" hidden="1">2</definedName>
    <definedName name="solver_msl" localSheetId="7" hidden="1">2</definedName>
    <definedName name="solver_msl" localSheetId="0" hidden="1">2</definedName>
    <definedName name="solver_neg" localSheetId="1" hidden="1">1</definedName>
    <definedName name="solver_neg" localSheetId="4" hidden="1">1</definedName>
    <definedName name="solver_neg" localSheetId="6" hidden="1">1</definedName>
    <definedName name="solver_neg" localSheetId="3" hidden="1">1</definedName>
    <definedName name="solver_neg" localSheetId="2" hidden="1">1</definedName>
    <definedName name="solver_neg" localSheetId="5" hidden="1">1</definedName>
    <definedName name="solver_neg" localSheetId="7" hidden="1">1</definedName>
    <definedName name="solver_neg" localSheetId="0" hidden="1">1</definedName>
    <definedName name="solver_nod" localSheetId="1" hidden="1">2147483647</definedName>
    <definedName name="solver_nod" localSheetId="4" hidden="1">2147483647</definedName>
    <definedName name="solver_nod" localSheetId="6" hidden="1">2147483647</definedName>
    <definedName name="solver_nod" localSheetId="3" hidden="1">2147483647</definedName>
    <definedName name="solver_nod" localSheetId="2" hidden="1">2147483647</definedName>
    <definedName name="solver_nod" localSheetId="5" hidden="1">2147483647</definedName>
    <definedName name="solver_nod" localSheetId="7" hidden="1">2147483647</definedName>
    <definedName name="solver_nod" localSheetId="0" hidden="1">2147483647</definedName>
    <definedName name="solver_num" localSheetId="1" hidden="1">2</definedName>
    <definedName name="solver_num" localSheetId="4" hidden="1">3</definedName>
    <definedName name="solver_num" localSheetId="6" hidden="1">6</definedName>
    <definedName name="solver_num" localSheetId="3" hidden="1">2</definedName>
    <definedName name="solver_num" localSheetId="2" hidden="1">2</definedName>
    <definedName name="solver_num" localSheetId="5" hidden="1">2</definedName>
    <definedName name="solver_num" localSheetId="7" hidden="1">2</definedName>
    <definedName name="solver_num" localSheetId="0" hidden="1">2</definedName>
    <definedName name="solver_nwt" localSheetId="1" hidden="1">1</definedName>
    <definedName name="solver_nwt" localSheetId="4" hidden="1">1</definedName>
    <definedName name="solver_nwt" localSheetId="6" hidden="1">1</definedName>
    <definedName name="solver_nwt" localSheetId="3" hidden="1">1</definedName>
    <definedName name="solver_nwt" localSheetId="2" hidden="1">1</definedName>
    <definedName name="solver_nwt" localSheetId="5" hidden="1">1</definedName>
    <definedName name="solver_nwt" localSheetId="7" hidden="1">1</definedName>
    <definedName name="solver_nwt" localSheetId="0" hidden="1">1</definedName>
    <definedName name="solver_opt" localSheetId="1" hidden="1">Alternative!$B$29</definedName>
    <definedName name="solver_opt" localSheetId="4" hidden="1">MLB!$B$27</definedName>
    <definedName name="solver_opt" localSheetId="6" hidden="1">'Module Quiz'!$B$110</definedName>
    <definedName name="solver_opt" localSheetId="3" hidden="1">'New Hires'!$B$24</definedName>
    <definedName name="solver_opt" localSheetId="2" hidden="1">'Practice 1 '!$B$22</definedName>
    <definedName name="solver_opt" localSheetId="5" hidden="1">'Practice 2'!$B$25</definedName>
    <definedName name="solver_opt" localSheetId="7" hidden="1">Quiz!$B$112</definedName>
    <definedName name="solver_opt" localSheetId="0" hidden="1">'Transportation Template'!$B$23</definedName>
    <definedName name="solver_pre" localSheetId="1" hidden="1">0.000001</definedName>
    <definedName name="solver_pre" localSheetId="4" hidden="1">0.000001</definedName>
    <definedName name="solver_pre" localSheetId="6" hidden="1">0.000001</definedName>
    <definedName name="solver_pre" localSheetId="3" hidden="1">0.000001</definedName>
    <definedName name="solver_pre" localSheetId="2" hidden="1">0.000001</definedName>
    <definedName name="solver_pre" localSheetId="5" hidden="1">0.000001</definedName>
    <definedName name="solver_pre" localSheetId="7" hidden="1">0.000001</definedName>
    <definedName name="solver_pre" localSheetId="0" hidden="1">0.000001</definedName>
    <definedName name="solver_rbv" localSheetId="1" hidden="1">1</definedName>
    <definedName name="solver_rbv" localSheetId="4" hidden="1">1</definedName>
    <definedName name="solver_rbv" localSheetId="6" hidden="1">1</definedName>
    <definedName name="solver_rbv" localSheetId="3" hidden="1">1</definedName>
    <definedName name="solver_rbv" localSheetId="2" hidden="1">1</definedName>
    <definedName name="solver_rbv" localSheetId="5" hidden="1">1</definedName>
    <definedName name="solver_rbv" localSheetId="7" hidden="1">1</definedName>
    <definedName name="solver_rbv" localSheetId="0" hidden="1">1</definedName>
    <definedName name="solver_rel1" localSheetId="1" hidden="1">1</definedName>
    <definedName name="solver_rel1" localSheetId="4" hidden="1">2</definedName>
    <definedName name="solver_rel1" localSheetId="6" hidden="1">2</definedName>
    <definedName name="solver_rel1" localSheetId="3" hidden="1">1</definedName>
    <definedName name="solver_rel1" localSheetId="2" hidden="1">2</definedName>
    <definedName name="solver_rel1" localSheetId="5" hidden="1">2</definedName>
    <definedName name="solver_rel1" localSheetId="7" hidden="1">2</definedName>
    <definedName name="solver_rel1" localSheetId="0" hidden="1">2</definedName>
    <definedName name="solver_rel2" localSheetId="1" hidden="1">3</definedName>
    <definedName name="solver_rel2" localSheetId="4" hidden="1">2</definedName>
    <definedName name="solver_rel2" localSheetId="6" hidden="1">2</definedName>
    <definedName name="solver_rel2" localSheetId="3" hidden="1">2</definedName>
    <definedName name="solver_rel2" localSheetId="2" hidden="1">3</definedName>
    <definedName name="solver_rel2" localSheetId="5" hidden="1">2</definedName>
    <definedName name="solver_rel2" localSheetId="7" hidden="1">1</definedName>
    <definedName name="solver_rel2" localSheetId="0" hidden="1">1</definedName>
    <definedName name="solver_rel3" localSheetId="4" hidden="1">2</definedName>
    <definedName name="solver_rel3" localSheetId="6" hidden="1">2</definedName>
    <definedName name="solver_rel4" localSheetId="4" hidden="1">1</definedName>
    <definedName name="solver_rel4" localSheetId="6" hidden="1">1</definedName>
    <definedName name="solver_rel5" localSheetId="4" hidden="1">2</definedName>
    <definedName name="solver_rel5" localSheetId="6" hidden="1">1</definedName>
    <definedName name="solver_rel6" localSheetId="6" hidden="1">1</definedName>
    <definedName name="solver_rhs1" localSheetId="1" hidden="1">Alternative!$D$17:$D$19</definedName>
    <definedName name="solver_rhs1" localSheetId="4" hidden="1">1</definedName>
    <definedName name="solver_rhs1" localSheetId="6" hidden="1">45</definedName>
    <definedName name="solver_rhs1" localSheetId="3" hidden="1">'New Hires'!$B$20:$E$20</definedName>
    <definedName name="solver_rhs1" localSheetId="2" hidden="1">'Practice 1 '!$C$9:$E$9</definedName>
    <definedName name="solver_rhs1" localSheetId="5" hidden="1">1</definedName>
    <definedName name="solver_rhs1" localSheetId="7" hidden="1">Quiz!$C$33:$E$33</definedName>
    <definedName name="solver_rhs1" localSheetId="0" hidden="1">'Transportation Template'!$C$8:$E$8</definedName>
    <definedName name="solver_rhs2" localSheetId="1" hidden="1">Alternative!$D$24:$D$26</definedName>
    <definedName name="solver_rhs2" localSheetId="4" hidden="1">0</definedName>
    <definedName name="solver_rhs2" localSheetId="6" hidden="1">90</definedName>
    <definedName name="solver_rhs2" localSheetId="3" hidden="1">'New Hires'!$H$15:$H$17</definedName>
    <definedName name="solver_rhs2" localSheetId="2" hidden="1">'Practice 1 '!$F$6:$F$8</definedName>
    <definedName name="solver_rhs2" localSheetId="5" hidden="1">1</definedName>
    <definedName name="solver_rhs2" localSheetId="7" hidden="1">Quiz!$H$29:$H$30</definedName>
    <definedName name="solver_rhs2" localSheetId="0" hidden="1">'Transportation Template'!$F$5:$F$7</definedName>
    <definedName name="solver_rhs3" localSheetId="4" hidden="1">1</definedName>
    <definedName name="solver_rhs3" localSheetId="6" hidden="1">35</definedName>
    <definedName name="solver_rhs4" localSheetId="4" hidden="1">1</definedName>
    <definedName name="solver_rhs4" localSheetId="6" hidden="1">60</definedName>
    <definedName name="solver_rhs5" localSheetId="4" hidden="1">1</definedName>
    <definedName name="solver_rhs5" localSheetId="6" hidden="1">105</definedName>
    <definedName name="solver_rhs6" localSheetId="6" hidden="1">'Module Quiz'!$G$104</definedName>
    <definedName name="solver_rlx" localSheetId="1" hidden="1">2</definedName>
    <definedName name="solver_rlx" localSheetId="4" hidden="1">2</definedName>
    <definedName name="solver_rlx" localSheetId="6" hidden="1">2</definedName>
    <definedName name="solver_rlx" localSheetId="3" hidden="1">2</definedName>
    <definedName name="solver_rlx" localSheetId="2" hidden="1">2</definedName>
    <definedName name="solver_rlx" localSheetId="5" hidden="1">2</definedName>
    <definedName name="solver_rlx" localSheetId="7" hidden="1">2</definedName>
    <definedName name="solver_rlx" localSheetId="0" hidden="1">2</definedName>
    <definedName name="solver_rsd" localSheetId="1" hidden="1">0</definedName>
    <definedName name="solver_rsd" localSheetId="4" hidden="1">0</definedName>
    <definedName name="solver_rsd" localSheetId="6" hidden="1">0</definedName>
    <definedName name="solver_rsd" localSheetId="3" hidden="1">0</definedName>
    <definedName name="solver_rsd" localSheetId="2" hidden="1">0</definedName>
    <definedName name="solver_rsd" localSheetId="5" hidden="1">0</definedName>
    <definedName name="solver_rsd" localSheetId="7" hidden="1">0</definedName>
    <definedName name="solver_rsd" localSheetId="0" hidden="1">0</definedName>
    <definedName name="solver_scl" localSheetId="1" hidden="1">1</definedName>
    <definedName name="solver_scl" localSheetId="4" hidden="1">1</definedName>
    <definedName name="solver_scl" localSheetId="6" hidden="1">1</definedName>
    <definedName name="solver_scl" localSheetId="3" hidden="1">1</definedName>
    <definedName name="solver_scl" localSheetId="2" hidden="1">1</definedName>
    <definedName name="solver_scl" localSheetId="5" hidden="1">1</definedName>
    <definedName name="solver_scl" localSheetId="7" hidden="1">1</definedName>
    <definedName name="solver_scl" localSheetId="0" hidden="1">1</definedName>
    <definedName name="solver_sho" localSheetId="1" hidden="1">2</definedName>
    <definedName name="solver_sho" localSheetId="4" hidden="1">2</definedName>
    <definedName name="solver_sho" localSheetId="6" hidden="1">2</definedName>
    <definedName name="solver_sho" localSheetId="3" hidden="1">2</definedName>
    <definedName name="solver_sho" localSheetId="2" hidden="1">2</definedName>
    <definedName name="solver_sho" localSheetId="5" hidden="1">2</definedName>
    <definedName name="solver_sho" localSheetId="7" hidden="1">2</definedName>
    <definedName name="solver_sho" localSheetId="0" hidden="1">2</definedName>
    <definedName name="solver_ssz" localSheetId="1" hidden="1">100</definedName>
    <definedName name="solver_ssz" localSheetId="4" hidden="1">100</definedName>
    <definedName name="solver_ssz" localSheetId="6" hidden="1">100</definedName>
    <definedName name="solver_ssz" localSheetId="3" hidden="1">100</definedName>
    <definedName name="solver_ssz" localSheetId="2" hidden="1">100</definedName>
    <definedName name="solver_ssz" localSheetId="5" hidden="1">100</definedName>
    <definedName name="solver_ssz" localSheetId="7" hidden="1">100</definedName>
    <definedName name="solver_ssz" localSheetId="0" hidden="1">100</definedName>
    <definedName name="solver_tim" localSheetId="1" hidden="1">2147483647</definedName>
    <definedName name="solver_tim" localSheetId="4" hidden="1">2147483647</definedName>
    <definedName name="solver_tim" localSheetId="6" hidden="1">2147483647</definedName>
    <definedName name="solver_tim" localSheetId="3" hidden="1">2147483647</definedName>
    <definedName name="solver_tim" localSheetId="2" hidden="1">2147483647</definedName>
    <definedName name="solver_tim" localSheetId="5" hidden="1">2147483647</definedName>
    <definedName name="solver_tim" localSheetId="7" hidden="1">2147483647</definedName>
    <definedName name="solver_tim" localSheetId="0" hidden="1">2147483647</definedName>
    <definedName name="solver_tol" localSheetId="1" hidden="1">0.01</definedName>
    <definedName name="solver_tol" localSheetId="4" hidden="1">0.01</definedName>
    <definedName name="solver_tol" localSheetId="6" hidden="1">0.01</definedName>
    <definedName name="solver_tol" localSheetId="3" hidden="1">0.01</definedName>
    <definedName name="solver_tol" localSheetId="2" hidden="1">0.01</definedName>
    <definedName name="solver_tol" localSheetId="5" hidden="1">0.01</definedName>
    <definedName name="solver_tol" localSheetId="7" hidden="1">0.01</definedName>
    <definedName name="solver_tol" localSheetId="0" hidden="1">0.01</definedName>
    <definedName name="solver_typ" localSheetId="1" hidden="1">2</definedName>
    <definedName name="solver_typ" localSheetId="4" hidden="1">2</definedName>
    <definedName name="solver_typ" localSheetId="6" hidden="1">1</definedName>
    <definedName name="solver_typ" localSheetId="3" hidden="1">2</definedName>
    <definedName name="solver_typ" localSheetId="2" hidden="1">2</definedName>
    <definedName name="solver_typ" localSheetId="5" hidden="1">1</definedName>
    <definedName name="solver_typ" localSheetId="7" hidden="1">1</definedName>
    <definedName name="solver_typ" localSheetId="0" hidden="1">2</definedName>
    <definedName name="solver_val" localSheetId="1" hidden="1">0</definedName>
    <definedName name="solver_val" localSheetId="4" hidden="1">0</definedName>
    <definedName name="solver_val" localSheetId="6" hidden="1">0</definedName>
    <definedName name="solver_val" localSheetId="3" hidden="1">0</definedName>
    <definedName name="solver_val" localSheetId="2" hidden="1">0</definedName>
    <definedName name="solver_val" localSheetId="5" hidden="1">0</definedName>
    <definedName name="solver_val" localSheetId="7" hidden="1">0</definedName>
    <definedName name="solver_val" localSheetId="0" hidden="1">0</definedName>
    <definedName name="solver_ver" localSheetId="1" hidden="1">3</definedName>
    <definedName name="solver_ver" localSheetId="4" hidden="1">3</definedName>
    <definedName name="solver_ver" localSheetId="6" hidden="1">3</definedName>
    <definedName name="solver_ver" localSheetId="3" hidden="1">3</definedName>
    <definedName name="solver_ver" localSheetId="2" hidden="1">3</definedName>
    <definedName name="solver_ver" localSheetId="5" hidden="1">3</definedName>
    <definedName name="solver_ver" localSheetId="7" hidden="1">3</definedName>
    <definedName name="solver_ver" localSheetId="0"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2" l="1"/>
  <c r="F15" i="4"/>
  <c r="E103" i="8"/>
  <c r="E104" i="8"/>
  <c r="E102" i="8"/>
  <c r="B110" i="8"/>
  <c r="D105" i="8"/>
  <c r="C105" i="8"/>
  <c r="B105" i="8"/>
  <c r="B37" i="8"/>
  <c r="B36" i="8"/>
  <c r="B38" i="8" s="1"/>
  <c r="E31" i="8"/>
  <c r="D31" i="8"/>
  <c r="C31" i="8"/>
  <c r="F30" i="8"/>
  <c r="F29" i="8"/>
  <c r="H22" i="8"/>
  <c r="H21" i="8"/>
  <c r="B112" i="7"/>
  <c r="E96" i="7"/>
  <c r="C99" i="7"/>
  <c r="D99" i="7"/>
  <c r="B99" i="7"/>
  <c r="E97" i="7"/>
  <c r="E98" i="7"/>
  <c r="B36" i="7"/>
  <c r="H22" i="7"/>
  <c r="H21" i="7"/>
  <c r="B35" i="7"/>
  <c r="B37" i="7" s="1"/>
  <c r="D31" i="7"/>
  <c r="E31" i="7"/>
  <c r="C31" i="7"/>
  <c r="F30" i="7"/>
  <c r="F29" i="7"/>
  <c r="B25" i="6"/>
  <c r="C19" i="6"/>
  <c r="D19" i="6"/>
  <c r="E19" i="6"/>
  <c r="B19" i="6"/>
  <c r="F16" i="6"/>
  <c r="F17" i="6"/>
  <c r="F18" i="6"/>
  <c r="F15" i="6"/>
  <c r="B27" i="5"/>
  <c r="F18" i="5"/>
  <c r="F19" i="5"/>
  <c r="F20" i="5"/>
  <c r="F17" i="5"/>
  <c r="C21" i="5"/>
  <c r="D21" i="5"/>
  <c r="E21" i="5"/>
  <c r="B21" i="5"/>
  <c r="B24" i="4"/>
  <c r="C18" i="4"/>
  <c r="D18" i="4"/>
  <c r="E18" i="4"/>
  <c r="B18" i="4"/>
  <c r="F16" i="4"/>
  <c r="F17" i="4"/>
  <c r="B25" i="2"/>
  <c r="B26" i="2"/>
  <c r="B24" i="2"/>
  <c r="B18" i="2"/>
  <c r="B19" i="2"/>
  <c r="B23" i="1"/>
  <c r="F15" i="1"/>
  <c r="B22" i="3"/>
  <c r="D18" i="3"/>
  <c r="E18" i="3"/>
  <c r="C18" i="3"/>
  <c r="F16" i="3"/>
  <c r="F17" i="3"/>
  <c r="F15" i="3"/>
  <c r="B29" i="2"/>
  <c r="D18" i="1"/>
  <c r="E18" i="1"/>
  <c r="C18" i="1"/>
  <c r="F16" i="1"/>
  <c r="F17" i="1"/>
  <c r="E19" i="1"/>
  <c r="F25" i="2"/>
  <c r="C23" i="1"/>
  <c r="F18" i="2"/>
  <c r="F19" i="2"/>
  <c r="F17" i="2"/>
  <c r="G15" i="1"/>
  <c r="F24" i="2"/>
  <c r="G16" i="1"/>
  <c r="D19" i="1"/>
  <c r="C19" i="1"/>
  <c r="G17" i="1"/>
  <c r="F26" i="2"/>
</calcChain>
</file>

<file path=xl/sharedStrings.xml><?xml version="1.0" encoding="utf-8"?>
<sst xmlns="http://schemas.openxmlformats.org/spreadsheetml/2006/main" count="298" uniqueCount="104">
  <si>
    <t>Transportation Example</t>
  </si>
  <si>
    <t>Data Table:</t>
  </si>
  <si>
    <t>Des Moine</t>
  </si>
  <si>
    <t>Evanston</t>
  </si>
  <si>
    <t>Ft.Lauderdale</t>
  </si>
  <si>
    <t>Albany</t>
  </si>
  <si>
    <t>Boston</t>
  </si>
  <si>
    <t>Cleveland</t>
  </si>
  <si>
    <t>Sources</t>
  </si>
  <si>
    <t>Destination</t>
  </si>
  <si>
    <t>Output</t>
  </si>
  <si>
    <t>Demand</t>
  </si>
  <si>
    <t>Shipment Table:</t>
  </si>
  <si>
    <t>Objective(min)</t>
  </si>
  <si>
    <t>Transportation Problem : Alternative Template</t>
  </si>
  <si>
    <t>Origin/Factories</t>
  </si>
  <si>
    <t>Destination/Stores</t>
  </si>
  <si>
    <t>Des Moines</t>
  </si>
  <si>
    <t>Ft.Laurendale</t>
  </si>
  <si>
    <t>Unit Cost</t>
  </si>
  <si>
    <t>Shipments</t>
  </si>
  <si>
    <t>Supply Constraints:</t>
  </si>
  <si>
    <t>Factories</t>
  </si>
  <si>
    <t>Outflow</t>
  </si>
  <si>
    <t>Sign</t>
  </si>
  <si>
    <t>Capacity</t>
  </si>
  <si>
    <t>&lt;=</t>
  </si>
  <si>
    <t>Demand Constraints</t>
  </si>
  <si>
    <t>Stores</t>
  </si>
  <si>
    <t>Inflow</t>
  </si>
  <si>
    <t>&gt;=</t>
  </si>
  <si>
    <t>Project A</t>
  </si>
  <si>
    <t>Project B</t>
  </si>
  <si>
    <t>Project C</t>
  </si>
  <si>
    <t>Plant 1</t>
  </si>
  <si>
    <t>Plant 2</t>
  </si>
  <si>
    <t>Plant 3</t>
  </si>
  <si>
    <t>Requirements</t>
  </si>
  <si>
    <t>Data table:</t>
  </si>
  <si>
    <t>Shipment table</t>
  </si>
  <si>
    <t>Objective (min)</t>
  </si>
  <si>
    <t>TEMPLATE # 1:</t>
  </si>
  <si>
    <t>ALTERNATIVE TEMPLATE:</t>
  </si>
  <si>
    <t>Omaha</t>
  </si>
  <si>
    <t>Miami</t>
  </si>
  <si>
    <t>Dallas</t>
  </si>
  <si>
    <t>New York</t>
  </si>
  <si>
    <t>Jones</t>
  </si>
  <si>
    <t>Smith</t>
  </si>
  <si>
    <t>Wilson</t>
  </si>
  <si>
    <t>Assignment Problem Template</t>
  </si>
  <si>
    <t>Cost Table(Given)</t>
  </si>
  <si>
    <t>Relocation</t>
  </si>
  <si>
    <t>Assignment Table</t>
  </si>
  <si>
    <t>"Each candidate gets assigned an office"</t>
  </si>
  <si>
    <t>Total</t>
  </si>
  <si>
    <t>=</t>
  </si>
  <si>
    <t>Total:</t>
  </si>
  <si>
    <t>Summary Sentence:</t>
  </si>
  <si>
    <t>Sent Jones to Miami, Smith to New York, and Wilson to Omaha for a total relocation cost of $2,400.</t>
  </si>
  <si>
    <t>Kansas City</t>
  </si>
  <si>
    <t>Chicago</t>
  </si>
  <si>
    <t>Detroit</t>
  </si>
  <si>
    <t>Toronto</t>
  </si>
  <si>
    <t>Seattle</t>
  </si>
  <si>
    <t>Arlington</t>
  </si>
  <si>
    <t>Oakland</t>
  </si>
  <si>
    <t>Baltimore</t>
  </si>
  <si>
    <t>x</t>
  </si>
  <si>
    <t>to:</t>
  </si>
  <si>
    <t>from:</t>
  </si>
  <si>
    <t>Distance(mi)</t>
  </si>
  <si>
    <t>Assignment</t>
  </si>
  <si>
    <t>No. of umpire</t>
  </si>
  <si>
    <t>Bain</t>
  </si>
  <si>
    <t>Carey</t>
  </si>
  <si>
    <t>Dio</t>
  </si>
  <si>
    <t>Powell</t>
  </si>
  <si>
    <t>Statistics</t>
  </si>
  <si>
    <t>Management</t>
  </si>
  <si>
    <t>Finance</t>
  </si>
  <si>
    <t>Economics</t>
  </si>
  <si>
    <t>Objective(max)</t>
  </si>
  <si>
    <t>Store A</t>
  </si>
  <si>
    <t>Store B</t>
  </si>
  <si>
    <t>Store C</t>
  </si>
  <si>
    <t>Cost per unit</t>
  </si>
  <si>
    <t>Factory 1</t>
  </si>
  <si>
    <t>Factory 2</t>
  </si>
  <si>
    <t>Shipment table:</t>
  </si>
  <si>
    <t>Prod. Cost</t>
  </si>
  <si>
    <t>&lt;--total minimal costs</t>
  </si>
  <si>
    <t>&lt;--total production costs</t>
  </si>
  <si>
    <t>&lt;--min. transfortation costs</t>
  </si>
  <si>
    <t>A</t>
  </si>
  <si>
    <t>B</t>
  </si>
  <si>
    <t>C</t>
  </si>
  <si>
    <t>From</t>
  </si>
  <si>
    <t>To</t>
  </si>
  <si>
    <t>&lt;</t>
  </si>
  <si>
    <t>objective(max)</t>
  </si>
  <si>
    <t>&lt;-- jerseys per day</t>
  </si>
  <si>
    <t>Open Plant Emp.</t>
  </si>
  <si>
    <t>Closing Plant 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</si>
</sst>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1"/>
      <name val="Calibri"/>
      <family val="2"/>
      <scheme val="minor"/>
    </font>
    <font>
      <b/>
      <sz val="11"/>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6"/>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4" tint="0.79998168889431442"/>
        <bgColor indexed="64"/>
      </patternFill>
    </fill>
    <fill>
      <patternFill patternType="solid">
        <fgColor theme="4"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44" fontId="2" fillId="0" borderId="0" applyFont="0" applyFill="0" applyBorder="0" applyAlignment="0" applyProtection="0"/>
  </cellStyleXfs>
  <cellXfs count="60">
    <xf numFmtId="0" fontId="0" fillId="0" borderId="0" xfId="0"/>
    <xf numFmtId="0" fontId="0" fillId="0" borderId="1" xfId="0"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horizontal="center"/>
    </xf>
    <xf numFmtId="0" fontId="0" fillId="0" borderId="4" xfId="0" applyBorder="1" applyAlignment="1">
      <alignment horizontal="center"/>
    </xf>
    <xf numFmtId="0" fontId="0" fillId="2" borderId="1" xfId="0" applyFill="1" applyBorder="1" applyAlignment="1">
      <alignment horizontal="center"/>
    </xf>
    <xf numFmtId="0" fontId="0" fillId="3" borderId="0" xfId="0" applyFill="1"/>
    <xf numFmtId="0" fontId="0" fillId="4" borderId="0" xfId="0" applyFill="1"/>
    <xf numFmtId="0" fontId="0" fillId="0" borderId="0" xfId="0" applyAlignment="1">
      <alignment horizontal="center"/>
    </xf>
    <xf numFmtId="0" fontId="0" fillId="5" borderId="0" xfId="0" applyFill="1"/>
    <xf numFmtId="0" fontId="0" fillId="6" borderId="1" xfId="0" applyFill="1" applyBorder="1" applyAlignment="1">
      <alignment horizontal="center"/>
    </xf>
    <xf numFmtId="0" fontId="0" fillId="7" borderId="0" xfId="0" applyFill="1"/>
    <xf numFmtId="0" fontId="3" fillId="0" borderId="1" xfId="0" applyFont="1" applyBorder="1" applyAlignment="1">
      <alignment horizontal="center" vertical="center"/>
    </xf>
    <xf numFmtId="0" fontId="4" fillId="0" borderId="1" xfId="0" applyFont="1" applyBorder="1" applyAlignment="1">
      <alignment horizontal="center" vertical="center"/>
    </xf>
    <xf numFmtId="164" fontId="3" fillId="8" borderId="1" xfId="1" applyNumberFormat="1" applyFont="1" applyFill="1" applyBorder="1" applyAlignment="1">
      <alignment horizontal="center" vertical="center"/>
    </xf>
    <xf numFmtId="164" fontId="3" fillId="0" borderId="0" xfId="1" applyNumberFormat="1" applyFont="1" applyFill="1" applyBorder="1" applyAlignment="1">
      <alignment horizontal="center" vertical="center"/>
    </xf>
    <xf numFmtId="0" fontId="3" fillId="6" borderId="1" xfId="1" applyNumberFormat="1" applyFont="1" applyFill="1" applyBorder="1" applyAlignment="1">
      <alignment horizontal="center" vertical="center"/>
    </xf>
    <xf numFmtId="0" fontId="4" fillId="0" borderId="0" xfId="0" applyFont="1" applyAlignment="1">
      <alignment horizontal="center" vertical="center"/>
    </xf>
    <xf numFmtId="164" fontId="0" fillId="5" borderId="0" xfId="1" applyNumberFormat="1" applyFont="1" applyFill="1"/>
    <xf numFmtId="0" fontId="4" fillId="0" borderId="1" xfId="0" applyFont="1" applyBorder="1" applyAlignment="1">
      <alignment horizontal="center" vertical="center" wrapText="1"/>
    </xf>
    <xf numFmtId="1" fontId="3" fillId="0" borderId="5" xfId="1" applyNumberFormat="1" applyFont="1" applyFill="1" applyBorder="1" applyAlignment="1">
      <alignment horizontal="center" vertical="center"/>
    </xf>
    <xf numFmtId="1" fontId="3" fillId="0" borderId="0" xfId="1" applyNumberFormat="1" applyFont="1" applyFill="1" applyBorder="1" applyAlignment="1">
      <alignment horizontal="center" vertical="center"/>
    </xf>
    <xf numFmtId="0" fontId="5" fillId="9" borderId="1" xfId="0" applyFont="1" applyFill="1" applyBorder="1" applyAlignment="1">
      <alignment horizontal="center"/>
    </xf>
    <xf numFmtId="1" fontId="0" fillId="7" borderId="0" xfId="1" applyNumberFormat="1" applyFont="1" applyFill="1"/>
    <xf numFmtId="0" fontId="5" fillId="6" borderId="1" xfId="0" applyFont="1" applyFill="1" applyBorder="1" applyAlignment="1">
      <alignment horizontal="center"/>
    </xf>
    <xf numFmtId="0" fontId="6" fillId="0" borderId="1" xfId="0" applyFont="1" applyBorder="1" applyAlignment="1">
      <alignment horizontal="center"/>
    </xf>
    <xf numFmtId="0" fontId="0" fillId="9" borderId="1" xfId="0" applyFill="1" applyBorder="1" applyAlignment="1">
      <alignment horizontal="center"/>
    </xf>
    <xf numFmtId="0" fontId="0" fillId="10" borderId="0" xfId="0" applyFill="1"/>
    <xf numFmtId="0" fontId="0" fillId="11" borderId="1" xfId="0" applyFill="1" applyBorder="1" applyAlignment="1">
      <alignment horizontal="center"/>
    </xf>
    <xf numFmtId="44" fontId="0" fillId="0" borderId="1" xfId="1" applyFont="1" applyFill="1" applyBorder="1" applyAlignment="1">
      <alignment horizontal="center"/>
    </xf>
    <xf numFmtId="44" fontId="0" fillId="0" borderId="1" xfId="1" applyFont="1" applyBorder="1" applyAlignment="1">
      <alignment horizontal="center"/>
    </xf>
    <xf numFmtId="164" fontId="0" fillId="7" borderId="0" xfId="1" applyNumberFormat="1" applyFont="1" applyFill="1"/>
    <xf numFmtId="0" fontId="0" fillId="12" borderId="1" xfId="0" applyFill="1" applyBorder="1" applyAlignment="1">
      <alignment horizontal="center"/>
    </xf>
    <xf numFmtId="0" fontId="0" fillId="0" borderId="0" xfId="0" applyAlignment="1">
      <alignment horizontal="center" vertical="center"/>
    </xf>
    <xf numFmtId="0" fontId="0" fillId="0" borderId="0" xfId="0" applyAlignment="1">
      <alignment vertical="center"/>
    </xf>
    <xf numFmtId="0" fontId="3" fillId="0" borderId="0" xfId="0" applyFont="1"/>
    <xf numFmtId="0" fontId="4" fillId="0" borderId="1" xfId="0" applyFont="1" applyBorder="1" applyAlignment="1">
      <alignment horizontal="center"/>
    </xf>
    <xf numFmtId="0" fontId="3" fillId="12" borderId="1" xfId="0" applyFont="1" applyFill="1" applyBorder="1" applyAlignment="1">
      <alignment horizontal="center"/>
    </xf>
    <xf numFmtId="0" fontId="4" fillId="0" borderId="0" xfId="0" applyFont="1" applyAlignment="1">
      <alignment horizontal="center"/>
    </xf>
    <xf numFmtId="0" fontId="3" fillId="0" borderId="0" xfId="0" applyFont="1" applyAlignment="1">
      <alignment horizontal="center"/>
    </xf>
    <xf numFmtId="0" fontId="4" fillId="0" borderId="0" xfId="0" applyFont="1"/>
    <xf numFmtId="0" fontId="3" fillId="6" borderId="1" xfId="0" applyFont="1" applyFill="1" applyBorder="1" applyAlignment="1">
      <alignment horizontal="center"/>
    </xf>
    <xf numFmtId="0" fontId="3" fillId="0" borderId="0" xfId="0" applyFont="1" applyAlignment="1">
      <alignment horizontal="center" vertical="center"/>
    </xf>
    <xf numFmtId="0" fontId="3" fillId="0" borderId="0" xfId="0" applyFont="1" applyAlignment="1">
      <alignment vertical="center"/>
    </xf>
    <xf numFmtId="0" fontId="3" fillId="7" borderId="0" xfId="0" applyFont="1" applyFill="1"/>
    <xf numFmtId="0" fontId="3" fillId="0" borderId="1" xfId="0" applyFont="1" applyBorder="1" applyAlignment="1">
      <alignment horizontal="center"/>
    </xf>
    <xf numFmtId="44" fontId="3" fillId="0" borderId="1" xfId="1" applyFont="1" applyFill="1" applyBorder="1" applyAlignment="1">
      <alignment horizontal="center"/>
    </xf>
    <xf numFmtId="44" fontId="3" fillId="0" borderId="1" xfId="1" applyFont="1" applyBorder="1" applyAlignment="1">
      <alignment horizontal="center"/>
    </xf>
    <xf numFmtId="164" fontId="3" fillId="5" borderId="0" xfId="1" applyNumberFormat="1" applyFont="1" applyFill="1"/>
    <xf numFmtId="164" fontId="3" fillId="7" borderId="0" xfId="1" applyNumberFormat="1" applyFont="1" applyFill="1"/>
    <xf numFmtId="0" fontId="3" fillId="9" borderId="1" xfId="0" applyFont="1" applyFill="1" applyBorder="1" applyAlignment="1">
      <alignment horizontal="center"/>
    </xf>
    <xf numFmtId="0" fontId="1" fillId="0" borderId="2" xfId="0" applyFont="1" applyBorder="1" applyAlignment="1">
      <alignment horizontal="center" vertical="center" textRotation="90"/>
    </xf>
    <xf numFmtId="0" fontId="1" fillId="0" borderId="3" xfId="0" applyFont="1" applyBorder="1" applyAlignment="1">
      <alignment horizontal="center"/>
    </xf>
    <xf numFmtId="0" fontId="0" fillId="0" borderId="0" xfId="0" applyAlignment="1">
      <alignment horizontal="center"/>
    </xf>
    <xf numFmtId="0" fontId="4" fillId="0" borderId="1" xfId="0" applyFont="1" applyBorder="1" applyAlignment="1">
      <alignment horizontal="center"/>
    </xf>
    <xf numFmtId="0" fontId="4" fillId="0" borderId="1" xfId="0" applyFont="1" applyBorder="1" applyAlignment="1">
      <alignment horizontal="center" vertical="center" wrapText="1"/>
    </xf>
    <xf numFmtId="0" fontId="4" fillId="0" borderId="3" xfId="0" applyFont="1"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133350</xdr:colOff>
      <xdr:row>3</xdr:row>
      <xdr:rowOff>0</xdr:rowOff>
    </xdr:from>
    <xdr:to>
      <xdr:col>16</xdr:col>
      <xdr:colOff>368300</xdr:colOff>
      <xdr:row>9</xdr:row>
      <xdr:rowOff>25400</xdr:rowOff>
    </xdr:to>
    <xdr:sp macro="" textlink="">
      <xdr:nvSpPr>
        <xdr:cNvPr id="2" name="TextBox 1">
          <a:extLst>
            <a:ext uri="{FF2B5EF4-FFF2-40B4-BE49-F238E27FC236}">
              <a16:creationId xmlns:a16="http://schemas.microsoft.com/office/drawing/2014/main" id="{2613A567-10AF-7597-C44A-5158C724FE70}"/>
            </a:ext>
          </a:extLst>
        </xdr:cNvPr>
        <xdr:cNvSpPr txBox="1"/>
      </xdr:nvSpPr>
      <xdr:spPr>
        <a:xfrm>
          <a:off x="6210300" y="552450"/>
          <a:ext cx="4718050" cy="1130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i="0">
              <a:solidFill>
                <a:schemeClr val="dk1"/>
              </a:solidFill>
              <a:effectLst/>
              <a:latin typeface="+mn-lt"/>
              <a:ea typeface="+mn-ea"/>
              <a:cs typeface="+mn-cs"/>
            </a:rPr>
            <a:t>The Osbourne Concrete Company has plants in three locations and is currently working on three major construction projects, each located at a different site. The shipping cost per truckload of concrete, daily plant capacities, and daily project requirements are provided in the table below.</a:t>
          </a:r>
          <a:endParaRPr lang="en-US" sz="13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285750</xdr:colOff>
      <xdr:row>0</xdr:row>
      <xdr:rowOff>69850</xdr:rowOff>
    </xdr:from>
    <xdr:to>
      <xdr:col>14</xdr:col>
      <xdr:colOff>444500</xdr:colOff>
      <xdr:row>4</xdr:row>
      <xdr:rowOff>171450</xdr:rowOff>
    </xdr:to>
    <xdr:sp macro="" textlink="">
      <xdr:nvSpPr>
        <xdr:cNvPr id="2" name="TextBox 1">
          <a:extLst>
            <a:ext uri="{FF2B5EF4-FFF2-40B4-BE49-F238E27FC236}">
              <a16:creationId xmlns:a16="http://schemas.microsoft.com/office/drawing/2014/main" id="{1C822923-5CA8-C0C9-A653-49FC5D05F0CC}"/>
            </a:ext>
          </a:extLst>
        </xdr:cNvPr>
        <xdr:cNvSpPr txBox="1"/>
      </xdr:nvSpPr>
      <xdr:spPr>
        <a:xfrm>
          <a:off x="5346700" y="69850"/>
          <a:ext cx="5613400" cy="850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t>A company has three new hires: Jones, Smith, and Wilson. They can be sent to any one of four offices: in Omaha, Dallas, New York, or Miami. </a:t>
          </a:r>
        </a:p>
        <a:p>
          <a:r>
            <a:rPr lang="en-US" sz="1300"/>
            <a:t>Only one candidate can be sent to each office.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57150</xdr:colOff>
      <xdr:row>1</xdr:row>
      <xdr:rowOff>69850</xdr:rowOff>
    </xdr:from>
    <xdr:to>
      <xdr:col>17</xdr:col>
      <xdr:colOff>450850</xdr:colOff>
      <xdr:row>10</xdr:row>
      <xdr:rowOff>158750</xdr:rowOff>
    </xdr:to>
    <xdr:sp macro="" textlink="">
      <xdr:nvSpPr>
        <xdr:cNvPr id="2" name="TextBox 1">
          <a:extLst>
            <a:ext uri="{FF2B5EF4-FFF2-40B4-BE49-F238E27FC236}">
              <a16:creationId xmlns:a16="http://schemas.microsoft.com/office/drawing/2014/main" id="{42C5E2A3-FF7B-5D2C-C446-B67F51EBBAF2}"/>
            </a:ext>
          </a:extLst>
        </xdr:cNvPr>
        <xdr:cNvSpPr txBox="1"/>
      </xdr:nvSpPr>
      <xdr:spPr>
        <a:xfrm>
          <a:off x="5480050" y="254000"/>
          <a:ext cx="5880100" cy="174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i="0">
              <a:solidFill>
                <a:schemeClr val="dk1"/>
              </a:solidFill>
              <a:effectLst/>
              <a:latin typeface="+mn-lt"/>
              <a:ea typeface="+mn-ea"/>
              <a:cs typeface="+mn-cs"/>
            </a:rPr>
            <a:t>Crews of Major League Baseball (MLB) umpires are currently in the cities of Seattle, Arlington, Oakland, and Baltimore. The crews need to get sent to games that are soon beginning in Kansas City, Chicago, Detroit, and Toronto. Estimated travel distances (in miles) between the cities are shown in the table.</a:t>
          </a:r>
        </a:p>
        <a:p>
          <a:r>
            <a:rPr lang="en-US" sz="1300" b="0" i="0">
              <a:solidFill>
                <a:schemeClr val="dk1"/>
              </a:solidFill>
              <a:effectLst/>
              <a:latin typeface="+mn-lt"/>
              <a:ea typeface="+mn-ea"/>
              <a:cs typeface="+mn-cs"/>
            </a:rPr>
            <a:t>Due to a union requirement, the MLB is not allowed to send any crew from Oakland to Toronto.</a:t>
          </a:r>
        </a:p>
        <a:p>
          <a:r>
            <a:rPr lang="en-US" sz="1300" b="0" i="0">
              <a:solidFill>
                <a:schemeClr val="dk1"/>
              </a:solidFill>
              <a:effectLst/>
              <a:latin typeface="+mn-lt"/>
              <a:ea typeface="+mn-ea"/>
              <a:cs typeface="+mn-cs"/>
            </a:rPr>
            <a:t>Assign one umpire crew to each city (only one per city) to minimize the total distance traveled.</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171450</xdr:colOff>
      <xdr:row>0</xdr:row>
      <xdr:rowOff>133350</xdr:rowOff>
    </xdr:from>
    <xdr:to>
      <xdr:col>18</xdr:col>
      <xdr:colOff>279400</xdr:colOff>
      <xdr:row>11</xdr:row>
      <xdr:rowOff>107950</xdr:rowOff>
    </xdr:to>
    <xdr:sp macro="" textlink="">
      <xdr:nvSpPr>
        <xdr:cNvPr id="2" name="TextBox 1">
          <a:extLst>
            <a:ext uri="{FF2B5EF4-FFF2-40B4-BE49-F238E27FC236}">
              <a16:creationId xmlns:a16="http://schemas.microsoft.com/office/drawing/2014/main" id="{5F37A9EC-3582-41CB-27E8-BBA22394AA21}"/>
            </a:ext>
          </a:extLst>
        </xdr:cNvPr>
        <xdr:cNvSpPr txBox="1"/>
      </xdr:nvSpPr>
      <xdr:spPr>
        <a:xfrm>
          <a:off x="5657850" y="133350"/>
          <a:ext cx="5594350" cy="2000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t>Richard Whiteless, chairman of a college’s business department, has decided to apply a new method in assigning professors to courses next semester. As a criterion for judging who should teach each course, Professor Whiteless reviews the past two years’ teaching evaluations (which were filled out by students). Since each of the four professors taught each of the four courses at one time or another during the two-year period, Whiteless is able to record a course rating for each instructor. These ratings are shown in the following table. Find the best assignment of professors to courses to maximize the overall teaching rating.</a:t>
          </a:r>
        </a:p>
      </xdr:txBody>
    </xdr:sp>
    <xdr:clientData/>
  </xdr:twoCellAnchor>
  <xdr:twoCellAnchor>
    <xdr:from>
      <xdr:col>2</xdr:col>
      <xdr:colOff>285750</xdr:colOff>
      <xdr:row>23</xdr:row>
      <xdr:rowOff>127000</xdr:rowOff>
    </xdr:from>
    <xdr:to>
      <xdr:col>9</xdr:col>
      <xdr:colOff>387350</xdr:colOff>
      <xdr:row>32</xdr:row>
      <xdr:rowOff>88900</xdr:rowOff>
    </xdr:to>
    <xdr:sp macro="" textlink="">
      <xdr:nvSpPr>
        <xdr:cNvPr id="3" name="TextBox 2">
          <a:extLst>
            <a:ext uri="{FF2B5EF4-FFF2-40B4-BE49-F238E27FC236}">
              <a16:creationId xmlns:a16="http://schemas.microsoft.com/office/drawing/2014/main" id="{8BC02FFC-EE67-E752-004C-15A9DD41C4B7}"/>
            </a:ext>
          </a:extLst>
        </xdr:cNvPr>
        <xdr:cNvSpPr txBox="1"/>
      </xdr:nvSpPr>
      <xdr:spPr>
        <a:xfrm>
          <a:off x="2108200" y="4362450"/>
          <a:ext cx="5187950" cy="161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dk1"/>
              </a:solidFill>
              <a:effectLst/>
              <a:latin typeface="+mn-lt"/>
              <a:ea typeface="+mn-ea"/>
              <a:cs typeface="+mn-cs"/>
            </a:rPr>
            <a:t>Summary Sentence:</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Bain teaches Finance, Carey teaches Statistics, Dio teaches Economics, and Powell teaches Management using solver.</a:t>
          </a:r>
          <a:r>
            <a:rPr lang="en-US" sz="1200"/>
            <a:t> </a:t>
          </a:r>
          <a:r>
            <a:rPr lang="en-US" sz="1200" b="0" i="0" u="none" strike="noStrike">
              <a:solidFill>
                <a:schemeClr val="dk1"/>
              </a:solidFill>
              <a:effectLst/>
              <a:latin typeface="+mn-lt"/>
              <a:ea typeface="+mn-ea"/>
              <a:cs typeface="+mn-cs"/>
            </a:rPr>
            <a:t>While Bain teaches Finance, Dio teaches Statistics, Carey teaches Economics, and Powell teaches Management using the table above.</a:t>
          </a:r>
          <a:r>
            <a:rPr lang="en-US" sz="1200"/>
            <a:t>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88900</xdr:colOff>
      <xdr:row>0</xdr:row>
      <xdr:rowOff>82550</xdr:rowOff>
    </xdr:from>
    <xdr:to>
      <xdr:col>16</xdr:col>
      <xdr:colOff>82550</xdr:colOff>
      <xdr:row>17</xdr:row>
      <xdr:rowOff>69850</xdr:rowOff>
    </xdr:to>
    <xdr:sp macro="" textlink="">
      <xdr:nvSpPr>
        <xdr:cNvPr id="2" name="TextBox 1">
          <a:extLst>
            <a:ext uri="{FF2B5EF4-FFF2-40B4-BE49-F238E27FC236}">
              <a16:creationId xmlns:a16="http://schemas.microsoft.com/office/drawing/2014/main" id="{AC66CC66-4B26-4D19-8A0C-D9FEA84548FA}"/>
            </a:ext>
          </a:extLst>
        </xdr:cNvPr>
        <xdr:cNvSpPr txBox="1"/>
      </xdr:nvSpPr>
      <xdr:spPr>
        <a:xfrm>
          <a:off x="88900" y="82550"/>
          <a:ext cx="10445750" cy="3117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Part I</a:t>
          </a:r>
        </a:p>
        <a:p>
          <a:endParaRPr lang="en-US" sz="1100"/>
        </a:p>
        <a:p>
          <a:pPr algn="l"/>
          <a:r>
            <a:rPr lang="en-US" sz="1200" b="0" i="0">
              <a:solidFill>
                <a:schemeClr val="dk1"/>
              </a:solidFill>
              <a:effectLst/>
              <a:latin typeface="+mn-lt"/>
              <a:ea typeface="+mn-ea"/>
              <a:cs typeface="+mn-cs"/>
            </a:rPr>
            <a:t>Maxie and Bianca own Umbrella Corporation, LLC, and they are the top producers of high quality Johns Hopkins Basketball jerseys.</a:t>
          </a:r>
        </a:p>
        <a:p>
          <a:pPr algn="l"/>
          <a:r>
            <a:rPr lang="en-US" sz="1200" b="0" i="0">
              <a:solidFill>
                <a:schemeClr val="dk1"/>
              </a:solidFill>
              <a:effectLst/>
              <a:latin typeface="+mn-lt"/>
              <a:ea typeface="+mn-ea"/>
              <a:cs typeface="+mn-cs"/>
            </a:rPr>
            <a:t>Despite prior team records, these jerseys are in hot demand. </a:t>
          </a:r>
        </a:p>
        <a:p>
          <a:pPr algn="l"/>
          <a:endParaRPr lang="en-US" sz="1200" b="0" i="0">
            <a:solidFill>
              <a:schemeClr val="dk1"/>
            </a:solidFill>
            <a:effectLst/>
            <a:latin typeface="+mn-lt"/>
            <a:ea typeface="+mn-ea"/>
            <a:cs typeface="+mn-cs"/>
          </a:endParaRPr>
        </a:p>
        <a:p>
          <a:pPr algn="l"/>
          <a:r>
            <a:rPr lang="en-US" sz="1200" b="0" i="0">
              <a:solidFill>
                <a:schemeClr val="dk1"/>
              </a:solidFill>
              <a:effectLst/>
              <a:latin typeface="+mn-lt"/>
              <a:ea typeface="+mn-ea"/>
              <a:cs typeface="+mn-cs"/>
            </a:rPr>
            <a:t>Maxie and Bianca operate two factories, Factory 1 and Factory 2. They have large orders from retail stores in three locations: Store A, Store B, and Store C.</a:t>
          </a:r>
        </a:p>
        <a:p>
          <a:pPr algn="l"/>
          <a:r>
            <a:rPr lang="en-US" sz="1200" b="0" i="0">
              <a:solidFill>
                <a:schemeClr val="dk1"/>
              </a:solidFill>
              <a:effectLst/>
              <a:latin typeface="+mn-lt"/>
              <a:ea typeface="+mn-ea"/>
              <a:cs typeface="+mn-cs"/>
            </a:rPr>
            <a:t>The transportation costs from Factory 1 to the three stores are $22, 14, and $30 per jersey, respectively. </a:t>
          </a:r>
        </a:p>
        <a:p>
          <a:pPr algn="l"/>
          <a:r>
            <a:rPr lang="en-US" sz="1200" b="0" i="0">
              <a:solidFill>
                <a:schemeClr val="dk1"/>
              </a:solidFill>
              <a:effectLst/>
              <a:latin typeface="+mn-lt"/>
              <a:ea typeface="+mn-ea"/>
              <a:cs typeface="+mn-cs"/>
            </a:rPr>
            <a:t>The transportation costs from Factory 2 to the three stores are $16, $20, and $24 per jerrespectively. </a:t>
          </a:r>
        </a:p>
        <a:p>
          <a:pPr algn="l"/>
          <a:r>
            <a:rPr lang="en-US" sz="1200" b="0" i="0">
              <a:solidFill>
                <a:schemeClr val="dk1"/>
              </a:solidFill>
              <a:effectLst/>
              <a:latin typeface="+mn-lt"/>
              <a:ea typeface="+mn-ea"/>
              <a:cs typeface="+mn-cs"/>
            </a:rPr>
            <a:t>Factory 1 can produce at most 100 jerseys in a week. Factory 2 can produce at most 120 jerseys in a week.</a:t>
          </a:r>
        </a:p>
        <a:p>
          <a:pPr algn="l"/>
          <a:r>
            <a:rPr lang="en-US" sz="1200" b="0" i="0">
              <a:solidFill>
                <a:schemeClr val="dk1"/>
              </a:solidFill>
              <a:effectLst/>
              <a:latin typeface="+mn-lt"/>
              <a:ea typeface="+mn-ea"/>
              <a:cs typeface="+mn-cs"/>
            </a:rPr>
            <a:t>Stores A, B and C demand 80, 60, and 70 jerseys each week. </a:t>
          </a:r>
        </a:p>
        <a:p>
          <a:pPr algn="l"/>
          <a:endParaRPr lang="en-US" sz="1200" b="0" i="0">
            <a:solidFill>
              <a:schemeClr val="dk1"/>
            </a:solidFill>
            <a:effectLst/>
            <a:latin typeface="+mn-lt"/>
            <a:ea typeface="+mn-ea"/>
            <a:cs typeface="+mn-cs"/>
          </a:endParaRPr>
        </a:p>
        <a:p>
          <a:pPr algn="l"/>
          <a:r>
            <a:rPr lang="en-US" sz="1200" b="0" i="0">
              <a:solidFill>
                <a:schemeClr val="dk1"/>
              </a:solidFill>
              <a:effectLst/>
              <a:latin typeface="+mn-lt"/>
              <a:ea typeface="+mn-ea"/>
              <a:cs typeface="+mn-cs"/>
            </a:rPr>
            <a:t>The manufacturing costs are $6.00 per jersey at Factory 1 and $6.25 per jersey at Factory 2.</a:t>
          </a:r>
        </a:p>
        <a:p>
          <a:pPr algn="l"/>
          <a:endParaRPr lang="en-US" sz="1200" b="0" i="0">
            <a:solidFill>
              <a:schemeClr val="dk1"/>
            </a:solidFill>
            <a:effectLst/>
            <a:latin typeface="+mn-lt"/>
            <a:ea typeface="+mn-ea"/>
            <a:cs typeface="+mn-cs"/>
          </a:endParaRPr>
        </a:p>
        <a:p>
          <a:pPr algn="l"/>
          <a:r>
            <a:rPr lang="en-US" sz="1200" b="0" i="0">
              <a:solidFill>
                <a:schemeClr val="dk1"/>
              </a:solidFill>
              <a:effectLst/>
              <a:latin typeface="+mn-lt"/>
              <a:ea typeface="+mn-ea"/>
              <a:cs typeface="+mn-cs"/>
            </a:rPr>
            <a:t>Maxie and Bianca are savvy businesswomen and want to minimize their costs.</a:t>
          </a:r>
        </a:p>
        <a:p>
          <a:pPr algn="l"/>
          <a:r>
            <a:rPr lang="en-US" sz="1200" b="0" i="0">
              <a:solidFill>
                <a:schemeClr val="dk1"/>
              </a:solidFill>
              <a:effectLst/>
              <a:latin typeface="+mn-lt"/>
              <a:ea typeface="+mn-ea"/>
              <a:cs typeface="+mn-cs"/>
            </a:rPr>
            <a:t>Find the number of jerseys that should be shipped from each factory to each store such that the total costs from transportation and manufacturing are minimized.</a:t>
          </a:r>
        </a:p>
        <a:p>
          <a:endParaRPr lang="en-US" sz="1100"/>
        </a:p>
      </xdr:txBody>
    </xdr:sp>
    <xdr:clientData/>
  </xdr:twoCellAnchor>
  <xdr:twoCellAnchor>
    <xdr:from>
      <xdr:col>0</xdr:col>
      <xdr:colOff>69850</xdr:colOff>
      <xdr:row>39</xdr:row>
      <xdr:rowOff>57150</xdr:rowOff>
    </xdr:from>
    <xdr:to>
      <xdr:col>9</xdr:col>
      <xdr:colOff>438150</xdr:colOff>
      <xdr:row>43</xdr:row>
      <xdr:rowOff>31750</xdr:rowOff>
    </xdr:to>
    <xdr:sp macro="" textlink="">
      <xdr:nvSpPr>
        <xdr:cNvPr id="3" name="TextBox 2">
          <a:extLst>
            <a:ext uri="{FF2B5EF4-FFF2-40B4-BE49-F238E27FC236}">
              <a16:creationId xmlns:a16="http://schemas.microsoft.com/office/drawing/2014/main" id="{6B296AA6-5C59-482C-8CCB-79915CB4C67C}"/>
            </a:ext>
          </a:extLst>
        </xdr:cNvPr>
        <xdr:cNvSpPr txBox="1"/>
      </xdr:nvSpPr>
      <xdr:spPr>
        <a:xfrm>
          <a:off x="69850" y="7054850"/>
          <a:ext cx="6553200" cy="711200"/>
        </a:xfrm>
        <a:prstGeom prst="rect">
          <a:avLst/>
        </a:prstGeom>
        <a:solidFill>
          <a:schemeClr val="bg2">
            <a:lumMod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Summary Sentence:</a:t>
          </a:r>
        </a:p>
        <a:p>
          <a:r>
            <a:rPr lang="en-US" sz="1200"/>
            <a:t>The minimal transportation cost is $3,980, and the total</a:t>
          </a:r>
          <a:r>
            <a:rPr lang="en-US" sz="1200" baseline="0"/>
            <a:t> production costs of Factory A and B is $1,350. Therefore the total minimal cost including transfortation and production is  of $5,330.</a:t>
          </a:r>
          <a:endParaRPr lang="en-US" sz="1200"/>
        </a:p>
      </xdr:txBody>
    </xdr:sp>
    <xdr:clientData/>
  </xdr:twoCellAnchor>
  <xdr:twoCellAnchor>
    <xdr:from>
      <xdr:col>0</xdr:col>
      <xdr:colOff>69850</xdr:colOff>
      <xdr:row>47</xdr:row>
      <xdr:rowOff>88900</xdr:rowOff>
    </xdr:from>
    <xdr:to>
      <xdr:col>11</xdr:col>
      <xdr:colOff>38100</xdr:colOff>
      <xdr:row>90</xdr:row>
      <xdr:rowOff>0</xdr:rowOff>
    </xdr:to>
    <xdr:grpSp>
      <xdr:nvGrpSpPr>
        <xdr:cNvPr id="4" name="Group 3">
          <a:extLst>
            <a:ext uri="{FF2B5EF4-FFF2-40B4-BE49-F238E27FC236}">
              <a16:creationId xmlns:a16="http://schemas.microsoft.com/office/drawing/2014/main" id="{9C069E50-F2D9-4FB5-9D3A-D1B886D51D0C}"/>
            </a:ext>
          </a:extLst>
        </xdr:cNvPr>
        <xdr:cNvGrpSpPr/>
      </xdr:nvGrpSpPr>
      <xdr:grpSpPr>
        <a:xfrm>
          <a:off x="69850" y="9010650"/>
          <a:ext cx="7505700" cy="7829550"/>
          <a:chOff x="171450" y="8116207"/>
          <a:chExt cx="7361464" cy="7906657"/>
        </a:xfrm>
      </xdr:grpSpPr>
      <xdr:sp macro="" textlink="">
        <xdr:nvSpPr>
          <xdr:cNvPr id="5" name="TextBox 4">
            <a:extLst>
              <a:ext uri="{FF2B5EF4-FFF2-40B4-BE49-F238E27FC236}">
                <a16:creationId xmlns:a16="http://schemas.microsoft.com/office/drawing/2014/main" id="{25540CA0-3ABF-0BF6-5FD2-D09BCCBD9AF0}"/>
              </a:ext>
            </a:extLst>
          </xdr:cNvPr>
          <xdr:cNvSpPr txBox="1"/>
        </xdr:nvSpPr>
        <xdr:spPr>
          <a:xfrm>
            <a:off x="171450" y="8116207"/>
            <a:ext cx="7361464" cy="7906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a:solidFill>
                  <a:schemeClr val="dk1"/>
                </a:solidFill>
                <a:effectLst/>
                <a:latin typeface="+mn-lt"/>
                <a:ea typeface="+mn-ea"/>
                <a:cs typeface="+mn-cs"/>
              </a:rPr>
              <a:t>Part </a:t>
            </a:r>
            <a:r>
              <a:rPr lang="en-US" sz="1600" b="1" i="0" baseline="0">
                <a:solidFill>
                  <a:schemeClr val="dk1"/>
                </a:solidFill>
                <a:effectLst/>
                <a:latin typeface="+mn-lt"/>
                <a:ea typeface="+mn-ea"/>
                <a:cs typeface="+mn-cs"/>
              </a:rPr>
              <a:t>II</a:t>
            </a:r>
            <a:endParaRPr lang="en-US" sz="1600" b="1"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1200" b="0" i="0">
                <a:solidFill>
                  <a:schemeClr val="dk1"/>
                </a:solidFill>
                <a:effectLst/>
                <a:latin typeface="+mn-lt"/>
                <a:ea typeface="+mn-ea"/>
                <a:cs typeface="+mn-cs"/>
              </a:rPr>
              <a:t>Maxie is leaving the Johns Hopkins Basketball jersey making business and is closing three of her factories. She would like to reassign all 235 of her best workers to Bianca's remaining factories.</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1200" b="0" i="0">
                <a:solidFill>
                  <a:schemeClr val="dk1"/>
                </a:solidFill>
                <a:effectLst/>
                <a:latin typeface="+mn-lt"/>
                <a:ea typeface="+mn-ea"/>
                <a:cs typeface="+mn-cs"/>
              </a:rPr>
              <a:t>However, demand for skilled labor in the basketball jersey making market has decreased. Bianca has three open plants that have openings, but not enough for all 235 employees looking to be transferred. The below table summarizes Bianca's current needs:</a:t>
            </a: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br>
              <a:rPr lang="en-US"/>
            </a:br>
            <a:r>
              <a:rPr lang="en-US" sz="1200" b="0" i="0">
                <a:solidFill>
                  <a:schemeClr val="dk1"/>
                </a:solidFill>
                <a:effectLst/>
                <a:latin typeface="+mn-lt"/>
                <a:ea typeface="+mn-ea"/>
                <a:cs typeface="+mn-cs"/>
              </a:rPr>
              <a:t>Each worker who fills an open position on the assembly line will increase the number of basketball jerseys produced per day at each plant as shown in the following table:</a:t>
            </a: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100"/>
          </a:p>
          <a:p>
            <a:r>
              <a:rPr lang="en-US" sz="1200" b="0" i="0">
                <a:solidFill>
                  <a:schemeClr val="dk1"/>
                </a:solidFill>
                <a:effectLst/>
                <a:latin typeface="+mn-lt"/>
                <a:ea typeface="+mn-ea"/>
                <a:cs typeface="+mn-cs"/>
              </a:rPr>
              <a:t>Determine how to assign workers from the closing plants to the open plants in order to maximize product output.</a:t>
            </a:r>
            <a:endParaRPr lang="en-US" sz="1200" b="0"/>
          </a:p>
        </xdr:txBody>
      </xdr:sp>
      <xdr:pic>
        <xdr:nvPicPr>
          <xdr:cNvPr id="6" name="Picture 5">
            <a:extLst>
              <a:ext uri="{FF2B5EF4-FFF2-40B4-BE49-F238E27FC236}">
                <a16:creationId xmlns:a16="http://schemas.microsoft.com/office/drawing/2014/main" id="{2D775738-0BEB-D839-A70B-05FF2C8C932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47" t="5267" r="2428" b="1805"/>
          <a:stretch/>
        </xdr:blipFill>
        <xdr:spPr>
          <a:xfrm>
            <a:off x="1417863" y="8976046"/>
            <a:ext cx="4079710" cy="1610312"/>
          </a:xfrm>
          <a:prstGeom prst="rect">
            <a:avLst/>
          </a:prstGeom>
          <a:ln>
            <a:solidFill>
              <a:schemeClr val="lt1">
                <a:shade val="50000"/>
              </a:schemeClr>
            </a:solidFill>
          </a:ln>
        </xdr:spPr>
      </xdr:pic>
      <xdr:pic>
        <xdr:nvPicPr>
          <xdr:cNvPr id="7" name="Picture 6">
            <a:extLst>
              <a:ext uri="{FF2B5EF4-FFF2-40B4-BE49-F238E27FC236}">
                <a16:creationId xmlns:a16="http://schemas.microsoft.com/office/drawing/2014/main" id="{2B9D1AEB-3D7D-4447-55B1-E60BAD05729D}"/>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704" t="5574" r="2924" b="9509"/>
          <a:stretch/>
        </xdr:blipFill>
        <xdr:spPr>
          <a:xfrm>
            <a:off x="1195613" y="11420021"/>
            <a:ext cx="4337051" cy="1620158"/>
          </a:xfrm>
          <a:prstGeom prst="rect">
            <a:avLst/>
          </a:prstGeom>
          <a:ln>
            <a:solidFill>
              <a:schemeClr val="lt1">
                <a:shade val="50000"/>
              </a:schemeClr>
            </a:solidFill>
          </a:ln>
        </xdr:spPr>
      </xdr:pic>
      <xdr:pic>
        <xdr:nvPicPr>
          <xdr:cNvPr id="8" name="Picture 7">
            <a:extLst>
              <a:ext uri="{FF2B5EF4-FFF2-40B4-BE49-F238E27FC236}">
                <a16:creationId xmlns:a16="http://schemas.microsoft.com/office/drawing/2014/main" id="{7A1719BC-5FE2-894B-CD08-45AB472EC999}"/>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170" t="6098" r="2313" b="4241"/>
          <a:stretch/>
        </xdr:blipFill>
        <xdr:spPr>
          <a:xfrm>
            <a:off x="1173270" y="13680932"/>
            <a:ext cx="4390258" cy="1643013"/>
          </a:xfrm>
          <a:prstGeom prst="rect">
            <a:avLst/>
          </a:prstGeom>
          <a:ln>
            <a:solidFill>
              <a:schemeClr val="lt1">
                <a:shade val="50000"/>
              </a:schemeClr>
            </a:solidFill>
          </a:ln>
        </xdr:spPr>
      </xdr:pic>
    </xdr:grpSp>
    <xdr:clientData/>
  </xdr:twoCellAnchor>
  <xdr:twoCellAnchor>
    <xdr:from>
      <xdr:col>0</xdr:col>
      <xdr:colOff>95250</xdr:colOff>
      <xdr:row>111</xdr:row>
      <xdr:rowOff>76200</xdr:rowOff>
    </xdr:from>
    <xdr:to>
      <xdr:col>12</xdr:col>
      <xdr:colOff>107950</xdr:colOff>
      <xdr:row>120</xdr:row>
      <xdr:rowOff>12700</xdr:rowOff>
    </xdr:to>
    <xdr:sp macro="" textlink="">
      <xdr:nvSpPr>
        <xdr:cNvPr id="9" name="TextBox 8">
          <a:extLst>
            <a:ext uri="{FF2B5EF4-FFF2-40B4-BE49-F238E27FC236}">
              <a16:creationId xmlns:a16="http://schemas.microsoft.com/office/drawing/2014/main" id="{50612AA3-EE28-E1C6-41C8-A260CA1C21A3}"/>
            </a:ext>
          </a:extLst>
        </xdr:cNvPr>
        <xdr:cNvSpPr txBox="1"/>
      </xdr:nvSpPr>
      <xdr:spPr>
        <a:xfrm>
          <a:off x="95250" y="20885150"/>
          <a:ext cx="8026400" cy="1593850"/>
        </a:xfrm>
        <a:prstGeom prst="rect">
          <a:avLst/>
        </a:prstGeom>
        <a:solidFill>
          <a:schemeClr val="bg2">
            <a:lumMod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dk1"/>
              </a:solidFill>
              <a:effectLst/>
              <a:latin typeface="+mn-lt"/>
              <a:ea typeface="+mn-ea"/>
              <a:cs typeface="+mn-cs"/>
            </a:rPr>
            <a:t>Summary</a:t>
          </a:r>
          <a:r>
            <a:rPr lang="en-US" sz="1200" b="0" i="0" baseline="0">
              <a:solidFill>
                <a:schemeClr val="dk1"/>
              </a:solidFill>
              <a:effectLst/>
              <a:latin typeface="+mn-lt"/>
              <a:ea typeface="+mn-ea"/>
              <a:cs typeface="+mn-cs"/>
            </a:rPr>
            <a:t> Sentence:</a:t>
          </a:r>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Using Solver the maximum product increase is 1610 jerseys per day. This has</a:t>
          </a:r>
          <a:r>
            <a:rPr lang="en-US" sz="1200" b="0" i="0" baseline="0">
              <a:solidFill>
                <a:schemeClr val="dk1"/>
              </a:solidFill>
              <a:effectLst/>
              <a:latin typeface="+mn-lt"/>
              <a:ea typeface="+mn-ea"/>
              <a:cs typeface="+mn-cs"/>
            </a:rPr>
            <a:t> been </a:t>
          </a:r>
          <a:r>
            <a:rPr lang="en-US" sz="1200" b="0" i="0">
              <a:solidFill>
                <a:schemeClr val="dk1"/>
              </a:solidFill>
              <a:effectLst/>
              <a:latin typeface="+mn-lt"/>
              <a:ea typeface="+mn-ea"/>
              <a:cs typeface="+mn-cs"/>
            </a:rPr>
            <a:t>achieved with the following assignments:</a:t>
          </a:r>
        </a:p>
        <a:p>
          <a:r>
            <a:rPr lang="en-US" sz="1200" b="0" i="0">
              <a:solidFill>
                <a:schemeClr val="dk1"/>
              </a:solidFill>
              <a:effectLst/>
              <a:latin typeface="+mn-lt"/>
              <a:ea typeface="+mn-ea"/>
              <a:cs typeface="+mn-cs"/>
            </a:rPr>
            <a:t>All 60 workers from Plant 1 are reassigned to Plant B.</a:t>
          </a:r>
        </a:p>
        <a:p>
          <a:r>
            <a:rPr lang="en-US" sz="1200" b="0" i="0">
              <a:solidFill>
                <a:schemeClr val="dk1"/>
              </a:solidFill>
              <a:effectLst/>
              <a:latin typeface="+mn-lt"/>
              <a:ea typeface="+mn-ea"/>
              <a:cs typeface="+mn-cs"/>
            </a:rPr>
            <a:t>All 105 workers from Plant 2 are reassigned: 45 workers go to Plant A, 30 workers go to Plant B, and 30 workers go to Plant C.</a:t>
          </a:r>
        </a:p>
        <a:p>
          <a:r>
            <a:rPr lang="en-US" sz="1200" b="0" i="0">
              <a:solidFill>
                <a:schemeClr val="dk1"/>
              </a:solidFill>
              <a:effectLst/>
              <a:latin typeface="+mn-lt"/>
              <a:ea typeface="+mn-ea"/>
              <a:cs typeface="+mn-cs"/>
            </a:rPr>
            <a:t>5 workers from Plant 3 are reassigned to Plant C. The rest of the workers from Plant C are dismissed.</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88900</xdr:colOff>
      <xdr:row>0</xdr:row>
      <xdr:rowOff>82550</xdr:rowOff>
    </xdr:from>
    <xdr:to>
      <xdr:col>16</xdr:col>
      <xdr:colOff>82550</xdr:colOff>
      <xdr:row>17</xdr:row>
      <xdr:rowOff>69850</xdr:rowOff>
    </xdr:to>
    <xdr:sp macro="" textlink="">
      <xdr:nvSpPr>
        <xdr:cNvPr id="2" name="TextBox 1">
          <a:extLst>
            <a:ext uri="{FF2B5EF4-FFF2-40B4-BE49-F238E27FC236}">
              <a16:creationId xmlns:a16="http://schemas.microsoft.com/office/drawing/2014/main" id="{220F2549-ECDF-A26E-6DB4-18F8C899FF11}"/>
            </a:ext>
          </a:extLst>
        </xdr:cNvPr>
        <xdr:cNvSpPr txBox="1"/>
      </xdr:nvSpPr>
      <xdr:spPr>
        <a:xfrm>
          <a:off x="88900" y="82550"/>
          <a:ext cx="10445750" cy="274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Part I</a:t>
          </a:r>
        </a:p>
        <a:p>
          <a:endParaRPr lang="en-US" sz="1100"/>
        </a:p>
        <a:p>
          <a:pPr algn="l"/>
          <a:r>
            <a:rPr lang="en-US" sz="1200" b="0" i="0">
              <a:solidFill>
                <a:schemeClr val="dk1"/>
              </a:solidFill>
              <a:effectLst/>
              <a:latin typeface="+mn-lt"/>
              <a:ea typeface="+mn-ea"/>
              <a:cs typeface="+mn-cs"/>
            </a:rPr>
            <a:t>Maxie and Bianca own Umbrella Corporation, LLC, and they are the top producers of high quality Johns Hopkins Basketball jerseys.</a:t>
          </a:r>
        </a:p>
        <a:p>
          <a:pPr algn="l"/>
          <a:r>
            <a:rPr lang="en-US" sz="1200" b="0" i="0">
              <a:solidFill>
                <a:schemeClr val="dk1"/>
              </a:solidFill>
              <a:effectLst/>
              <a:latin typeface="+mn-lt"/>
              <a:ea typeface="+mn-ea"/>
              <a:cs typeface="+mn-cs"/>
            </a:rPr>
            <a:t>Despite prior team records, these jerseys are in hot demand. </a:t>
          </a:r>
        </a:p>
        <a:p>
          <a:pPr algn="l"/>
          <a:endParaRPr lang="en-US" sz="1200" b="0" i="0">
            <a:solidFill>
              <a:schemeClr val="dk1"/>
            </a:solidFill>
            <a:effectLst/>
            <a:latin typeface="+mn-lt"/>
            <a:ea typeface="+mn-ea"/>
            <a:cs typeface="+mn-cs"/>
          </a:endParaRPr>
        </a:p>
        <a:p>
          <a:pPr algn="l"/>
          <a:r>
            <a:rPr lang="en-US" sz="1200" b="0" i="0">
              <a:solidFill>
                <a:schemeClr val="dk1"/>
              </a:solidFill>
              <a:effectLst/>
              <a:latin typeface="+mn-lt"/>
              <a:ea typeface="+mn-ea"/>
              <a:cs typeface="+mn-cs"/>
            </a:rPr>
            <a:t>Maxie and Bianca operate two factories, Factory 1 and Factory 2. They have large orders from retail stores in three locations: Store A, Store B, and Store C.</a:t>
          </a:r>
        </a:p>
        <a:p>
          <a:pPr algn="l"/>
          <a:r>
            <a:rPr lang="en-US" sz="1200" b="0" i="0">
              <a:solidFill>
                <a:schemeClr val="dk1"/>
              </a:solidFill>
              <a:effectLst/>
              <a:latin typeface="+mn-lt"/>
              <a:ea typeface="+mn-ea"/>
              <a:cs typeface="+mn-cs"/>
            </a:rPr>
            <a:t>The transportation costs from Factory 1 to the three stores are $22, 14, and $30 per jersey, respectively. </a:t>
          </a:r>
        </a:p>
        <a:p>
          <a:pPr algn="l"/>
          <a:r>
            <a:rPr lang="en-US" sz="1200" b="0" i="0">
              <a:solidFill>
                <a:schemeClr val="dk1"/>
              </a:solidFill>
              <a:effectLst/>
              <a:latin typeface="+mn-lt"/>
              <a:ea typeface="+mn-ea"/>
              <a:cs typeface="+mn-cs"/>
            </a:rPr>
            <a:t>The transportation costs from Factory 2 to the three stores are $16, $20, and $24 per jerrespectively. </a:t>
          </a:r>
        </a:p>
        <a:p>
          <a:pPr algn="l"/>
          <a:r>
            <a:rPr lang="en-US" sz="1200" b="0" i="0">
              <a:solidFill>
                <a:schemeClr val="dk1"/>
              </a:solidFill>
              <a:effectLst/>
              <a:latin typeface="+mn-lt"/>
              <a:ea typeface="+mn-ea"/>
              <a:cs typeface="+mn-cs"/>
            </a:rPr>
            <a:t>Factory 1 can produce at most 100 jerseys in a week. Factory 2 can produce at most 120 jerseys in a week.</a:t>
          </a:r>
        </a:p>
        <a:p>
          <a:pPr algn="l"/>
          <a:r>
            <a:rPr lang="en-US" sz="1200" b="0" i="0">
              <a:solidFill>
                <a:schemeClr val="dk1"/>
              </a:solidFill>
              <a:effectLst/>
              <a:latin typeface="+mn-lt"/>
              <a:ea typeface="+mn-ea"/>
              <a:cs typeface="+mn-cs"/>
            </a:rPr>
            <a:t>Stores A, B and C demand 80, 60, and 70 jerseys each week. </a:t>
          </a:r>
        </a:p>
        <a:p>
          <a:pPr algn="l"/>
          <a:endParaRPr lang="en-US" sz="1200" b="0" i="0">
            <a:solidFill>
              <a:schemeClr val="dk1"/>
            </a:solidFill>
            <a:effectLst/>
            <a:latin typeface="+mn-lt"/>
            <a:ea typeface="+mn-ea"/>
            <a:cs typeface="+mn-cs"/>
          </a:endParaRPr>
        </a:p>
        <a:p>
          <a:pPr algn="l"/>
          <a:r>
            <a:rPr lang="en-US" sz="1200" b="0" i="0">
              <a:solidFill>
                <a:schemeClr val="dk1"/>
              </a:solidFill>
              <a:effectLst/>
              <a:latin typeface="+mn-lt"/>
              <a:ea typeface="+mn-ea"/>
              <a:cs typeface="+mn-cs"/>
            </a:rPr>
            <a:t>The manufacturing costs are $6.00 per jersey at Factory 1 and $6.25 per jersey at Factory 2.</a:t>
          </a:r>
        </a:p>
        <a:p>
          <a:pPr algn="l"/>
          <a:endParaRPr lang="en-US" sz="1200" b="0" i="0">
            <a:solidFill>
              <a:schemeClr val="dk1"/>
            </a:solidFill>
            <a:effectLst/>
            <a:latin typeface="+mn-lt"/>
            <a:ea typeface="+mn-ea"/>
            <a:cs typeface="+mn-cs"/>
          </a:endParaRPr>
        </a:p>
        <a:p>
          <a:pPr algn="l"/>
          <a:r>
            <a:rPr lang="en-US" sz="1200" b="0" i="0">
              <a:solidFill>
                <a:schemeClr val="dk1"/>
              </a:solidFill>
              <a:effectLst/>
              <a:latin typeface="+mn-lt"/>
              <a:ea typeface="+mn-ea"/>
              <a:cs typeface="+mn-cs"/>
            </a:rPr>
            <a:t>Maxie and Bianca are savvy businesswomen and want to minimize their costs.</a:t>
          </a:r>
        </a:p>
        <a:p>
          <a:pPr algn="l"/>
          <a:r>
            <a:rPr lang="en-US" sz="1200" b="0" i="0">
              <a:solidFill>
                <a:schemeClr val="dk1"/>
              </a:solidFill>
              <a:effectLst/>
              <a:latin typeface="+mn-lt"/>
              <a:ea typeface="+mn-ea"/>
              <a:cs typeface="+mn-cs"/>
            </a:rPr>
            <a:t>Find the number of jerseys that should be shipped from each factory to each store such that the total costs from transportation and manufacturing are minimized.</a:t>
          </a:r>
        </a:p>
        <a:p>
          <a:endParaRPr lang="en-US" sz="1100"/>
        </a:p>
      </xdr:txBody>
    </xdr:sp>
    <xdr:clientData/>
  </xdr:twoCellAnchor>
  <xdr:twoCellAnchor>
    <xdr:from>
      <xdr:col>0</xdr:col>
      <xdr:colOff>69850</xdr:colOff>
      <xdr:row>38</xdr:row>
      <xdr:rowOff>57150</xdr:rowOff>
    </xdr:from>
    <xdr:to>
      <xdr:col>9</xdr:col>
      <xdr:colOff>438150</xdr:colOff>
      <xdr:row>42</xdr:row>
      <xdr:rowOff>31750</xdr:rowOff>
    </xdr:to>
    <xdr:sp macro="" textlink="">
      <xdr:nvSpPr>
        <xdr:cNvPr id="3" name="TextBox 2">
          <a:extLst>
            <a:ext uri="{FF2B5EF4-FFF2-40B4-BE49-F238E27FC236}">
              <a16:creationId xmlns:a16="http://schemas.microsoft.com/office/drawing/2014/main" id="{30398A8C-58BA-632B-6692-7A36591A49B1}"/>
            </a:ext>
          </a:extLst>
        </xdr:cNvPr>
        <xdr:cNvSpPr txBox="1"/>
      </xdr:nvSpPr>
      <xdr:spPr>
        <a:xfrm>
          <a:off x="69850" y="6686550"/>
          <a:ext cx="6553200" cy="711200"/>
        </a:xfrm>
        <a:prstGeom prst="rect">
          <a:avLst/>
        </a:prstGeom>
        <a:solidFill>
          <a:schemeClr val="bg2">
            <a:lumMod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Summary Sentence:</a:t>
          </a:r>
        </a:p>
        <a:p>
          <a:r>
            <a:rPr lang="en-US" sz="1200"/>
            <a:t>The minimal transportation cost is $3,980, and the total</a:t>
          </a:r>
          <a:r>
            <a:rPr lang="en-US" sz="1200" baseline="0"/>
            <a:t> production costs of Factory A and B is $1,350. Therfore the total minimal cost including transfortation and production is  of $5,330.</a:t>
          </a:r>
          <a:endParaRPr lang="en-US" sz="1200"/>
        </a:p>
      </xdr:txBody>
    </xdr:sp>
    <xdr:clientData/>
  </xdr:twoCellAnchor>
  <xdr:twoCellAnchor>
    <xdr:from>
      <xdr:col>0</xdr:col>
      <xdr:colOff>69850</xdr:colOff>
      <xdr:row>46</xdr:row>
      <xdr:rowOff>88900</xdr:rowOff>
    </xdr:from>
    <xdr:to>
      <xdr:col>11</xdr:col>
      <xdr:colOff>38100</xdr:colOff>
      <xdr:row>90</xdr:row>
      <xdr:rowOff>12700</xdr:rowOff>
    </xdr:to>
    <xdr:grpSp>
      <xdr:nvGrpSpPr>
        <xdr:cNvPr id="11" name="Group 10">
          <a:extLst>
            <a:ext uri="{FF2B5EF4-FFF2-40B4-BE49-F238E27FC236}">
              <a16:creationId xmlns:a16="http://schemas.microsoft.com/office/drawing/2014/main" id="{CCBE878F-206C-5496-B209-664230668247}"/>
            </a:ext>
          </a:extLst>
        </xdr:cNvPr>
        <xdr:cNvGrpSpPr/>
      </xdr:nvGrpSpPr>
      <xdr:grpSpPr>
        <a:xfrm>
          <a:off x="69850" y="8559800"/>
          <a:ext cx="7372350" cy="8026400"/>
          <a:chOff x="171450" y="8116207"/>
          <a:chExt cx="7361464" cy="7906657"/>
        </a:xfrm>
      </xdr:grpSpPr>
      <xdr:sp macro="" textlink="">
        <xdr:nvSpPr>
          <xdr:cNvPr id="4" name="TextBox 3">
            <a:extLst>
              <a:ext uri="{FF2B5EF4-FFF2-40B4-BE49-F238E27FC236}">
                <a16:creationId xmlns:a16="http://schemas.microsoft.com/office/drawing/2014/main" id="{FCCEE923-6D10-363A-A2DC-6F5127B026EA}"/>
              </a:ext>
            </a:extLst>
          </xdr:cNvPr>
          <xdr:cNvSpPr txBox="1"/>
        </xdr:nvSpPr>
        <xdr:spPr>
          <a:xfrm>
            <a:off x="171450" y="8116207"/>
            <a:ext cx="7361464" cy="7906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a:solidFill>
                  <a:schemeClr val="dk1"/>
                </a:solidFill>
                <a:effectLst/>
                <a:latin typeface="+mn-lt"/>
                <a:ea typeface="+mn-ea"/>
                <a:cs typeface="+mn-cs"/>
              </a:rPr>
              <a:t>Part </a:t>
            </a:r>
            <a:r>
              <a:rPr lang="en-US" sz="1600" b="1" i="0" baseline="0">
                <a:solidFill>
                  <a:schemeClr val="dk1"/>
                </a:solidFill>
                <a:effectLst/>
                <a:latin typeface="+mn-lt"/>
                <a:ea typeface="+mn-ea"/>
                <a:cs typeface="+mn-cs"/>
              </a:rPr>
              <a:t>II</a:t>
            </a:r>
            <a:endParaRPr lang="en-US" sz="1600" b="1"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1200" b="0" i="0">
                <a:solidFill>
                  <a:schemeClr val="dk1"/>
                </a:solidFill>
                <a:effectLst/>
                <a:latin typeface="+mn-lt"/>
                <a:ea typeface="+mn-ea"/>
                <a:cs typeface="+mn-cs"/>
              </a:rPr>
              <a:t>Maxie is leaving the Johns Hopkins Basketball jersey making business and is closing three of her factories. She would like to reassign all 235 of her best workers to Bianca's remaining factories.</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1200" b="0" i="0">
                <a:solidFill>
                  <a:schemeClr val="dk1"/>
                </a:solidFill>
                <a:effectLst/>
                <a:latin typeface="+mn-lt"/>
                <a:ea typeface="+mn-ea"/>
                <a:cs typeface="+mn-cs"/>
              </a:rPr>
              <a:t>However, demand for skilled labor in the basketball jersey making market has decreased. Bianca has three open plants that have openings, but not enough for all 235 employees looking to be transferred. The below table summarizes Bianca's current needs:</a:t>
            </a: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br>
              <a:rPr lang="en-US"/>
            </a:br>
            <a:r>
              <a:rPr lang="en-US" sz="1200" b="0" i="0">
                <a:solidFill>
                  <a:schemeClr val="dk1"/>
                </a:solidFill>
                <a:effectLst/>
                <a:latin typeface="+mn-lt"/>
                <a:ea typeface="+mn-ea"/>
                <a:cs typeface="+mn-cs"/>
              </a:rPr>
              <a:t>Each worker who fills an open position on the assembly line will increase the number of basketball jerseys produced per day at each plant as shown in the following table:</a:t>
            </a: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endParaRPr lang="en-US" sz="1100"/>
          </a:p>
          <a:p>
            <a:r>
              <a:rPr lang="en-US" sz="1200" b="0" i="0">
                <a:solidFill>
                  <a:schemeClr val="dk1"/>
                </a:solidFill>
                <a:effectLst/>
                <a:latin typeface="+mn-lt"/>
                <a:ea typeface="+mn-ea"/>
                <a:cs typeface="+mn-cs"/>
              </a:rPr>
              <a:t>Determine how to assign workers from the closing plants to the open plants in order to maximize product output.</a:t>
            </a:r>
            <a:endParaRPr lang="en-US" sz="1200" b="0"/>
          </a:p>
        </xdr:txBody>
      </xdr:sp>
      <xdr:pic>
        <xdr:nvPicPr>
          <xdr:cNvPr id="6" name="Picture 5">
            <a:extLst>
              <a:ext uri="{FF2B5EF4-FFF2-40B4-BE49-F238E27FC236}">
                <a16:creationId xmlns:a16="http://schemas.microsoft.com/office/drawing/2014/main" id="{9A6E8836-60D0-3FF8-0E6E-AA1C7463BA4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47" t="5267" r="2428" b="1805"/>
          <a:stretch/>
        </xdr:blipFill>
        <xdr:spPr>
          <a:xfrm>
            <a:off x="1417863" y="8976046"/>
            <a:ext cx="4079710" cy="1610312"/>
          </a:xfrm>
          <a:prstGeom prst="rect">
            <a:avLst/>
          </a:prstGeom>
          <a:ln>
            <a:solidFill>
              <a:schemeClr val="lt1">
                <a:shade val="50000"/>
              </a:schemeClr>
            </a:solidFill>
          </a:ln>
        </xdr:spPr>
      </xdr:pic>
      <xdr:pic>
        <xdr:nvPicPr>
          <xdr:cNvPr id="8" name="Picture 7">
            <a:extLst>
              <a:ext uri="{FF2B5EF4-FFF2-40B4-BE49-F238E27FC236}">
                <a16:creationId xmlns:a16="http://schemas.microsoft.com/office/drawing/2014/main" id="{C65EEB4C-72B1-D3BE-92B8-993022C003B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704" t="5574" r="2924" b="9509"/>
          <a:stretch/>
        </xdr:blipFill>
        <xdr:spPr>
          <a:xfrm>
            <a:off x="1195613" y="11420021"/>
            <a:ext cx="4337051" cy="1620158"/>
          </a:xfrm>
          <a:prstGeom prst="rect">
            <a:avLst/>
          </a:prstGeom>
          <a:ln>
            <a:solidFill>
              <a:schemeClr val="lt1">
                <a:shade val="50000"/>
              </a:schemeClr>
            </a:solidFill>
          </a:ln>
        </xdr:spPr>
      </xdr:pic>
      <xdr:pic>
        <xdr:nvPicPr>
          <xdr:cNvPr id="10" name="Picture 9">
            <a:extLst>
              <a:ext uri="{FF2B5EF4-FFF2-40B4-BE49-F238E27FC236}">
                <a16:creationId xmlns:a16="http://schemas.microsoft.com/office/drawing/2014/main" id="{CB51C92A-CB48-B564-5D08-67D62453B2B6}"/>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170" t="6098" r="2313" b="4241"/>
          <a:stretch/>
        </xdr:blipFill>
        <xdr:spPr>
          <a:xfrm>
            <a:off x="1173270" y="13680932"/>
            <a:ext cx="4390258" cy="1643013"/>
          </a:xfrm>
          <a:prstGeom prst="rect">
            <a:avLst/>
          </a:prstGeom>
          <a:ln>
            <a:solidFill>
              <a:schemeClr val="lt1">
                <a:shade val="50000"/>
              </a:schemeClr>
            </a:solidFill>
          </a:ln>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G23"/>
  <sheetViews>
    <sheetView showGridLines="0" workbookViewId="0">
      <selection activeCell="D28" sqref="D28"/>
    </sheetView>
  </sheetViews>
  <sheetFormatPr defaultRowHeight="14.5" x14ac:dyDescent="0.35"/>
  <cols>
    <col min="1" max="1" width="21.08984375" bestFit="1" customWidth="1"/>
    <col min="2" max="2" width="12.1796875" bestFit="1" customWidth="1"/>
    <col min="3" max="3" width="13.81640625" bestFit="1" customWidth="1"/>
    <col min="4" max="4" width="14.1796875" bestFit="1" customWidth="1"/>
    <col min="5" max="5" width="13.6328125" bestFit="1" customWidth="1"/>
    <col min="7" max="7" width="13.7265625" bestFit="1" customWidth="1"/>
  </cols>
  <sheetData>
    <row r="1" spans="1:7" x14ac:dyDescent="0.35">
      <c r="A1" t="s">
        <v>0</v>
      </c>
    </row>
    <row r="3" spans="1:7" x14ac:dyDescent="0.35">
      <c r="B3" s="53" t="s">
        <v>9</v>
      </c>
      <c r="C3" s="53"/>
      <c r="D3" s="53"/>
      <c r="E3" s="53"/>
    </row>
    <row r="4" spans="1:7" x14ac:dyDescent="0.35">
      <c r="A4" t="s">
        <v>1</v>
      </c>
      <c r="B4" s="2"/>
      <c r="C4" s="2" t="s">
        <v>5</v>
      </c>
      <c r="D4" s="2" t="s">
        <v>6</v>
      </c>
      <c r="E4" s="2" t="s">
        <v>7</v>
      </c>
      <c r="F4" s="2" t="s">
        <v>10</v>
      </c>
    </row>
    <row r="5" spans="1:7" ht="14.5" customHeight="1" x14ac:dyDescent="0.35">
      <c r="A5" s="52" t="s">
        <v>8</v>
      </c>
      <c r="B5" s="2" t="s">
        <v>2</v>
      </c>
      <c r="C5" s="1">
        <v>5</v>
      </c>
      <c r="D5" s="1">
        <v>4</v>
      </c>
      <c r="E5" s="1">
        <v>3</v>
      </c>
      <c r="F5" s="1">
        <v>100</v>
      </c>
    </row>
    <row r="6" spans="1:7" x14ac:dyDescent="0.35">
      <c r="A6" s="52"/>
      <c r="B6" s="2" t="s">
        <v>3</v>
      </c>
      <c r="C6" s="1">
        <v>8</v>
      </c>
      <c r="D6" s="1">
        <v>4</v>
      </c>
      <c r="E6" s="1">
        <v>3</v>
      </c>
      <c r="F6" s="1">
        <v>300</v>
      </c>
    </row>
    <row r="7" spans="1:7" x14ac:dyDescent="0.35">
      <c r="A7" s="52"/>
      <c r="B7" s="2" t="s">
        <v>4</v>
      </c>
      <c r="C7" s="1">
        <v>9</v>
      </c>
      <c r="D7" s="1">
        <v>7</v>
      </c>
      <c r="E7" s="1">
        <v>5</v>
      </c>
      <c r="F7" s="1">
        <v>300</v>
      </c>
    </row>
    <row r="8" spans="1:7" x14ac:dyDescent="0.35">
      <c r="B8" s="4" t="s">
        <v>11</v>
      </c>
      <c r="C8" s="5">
        <v>300</v>
      </c>
      <c r="D8" s="5">
        <v>200</v>
      </c>
      <c r="E8" s="5">
        <v>200</v>
      </c>
    </row>
    <row r="13" spans="1:7" x14ac:dyDescent="0.35">
      <c r="B13" s="53" t="s">
        <v>9</v>
      </c>
      <c r="C13" s="53"/>
      <c r="D13" s="53"/>
      <c r="E13" s="53"/>
    </row>
    <row r="14" spans="1:7" x14ac:dyDescent="0.35">
      <c r="A14" t="s">
        <v>12</v>
      </c>
      <c r="B14" s="2"/>
      <c r="C14" s="2" t="s">
        <v>5</v>
      </c>
      <c r="D14" s="2" t="s">
        <v>6</v>
      </c>
      <c r="E14" s="2" t="s">
        <v>7</v>
      </c>
      <c r="F14" s="2" t="s">
        <v>10</v>
      </c>
    </row>
    <row r="15" spans="1:7" x14ac:dyDescent="0.35">
      <c r="A15" s="52" t="s">
        <v>8</v>
      </c>
      <c r="B15" s="2" t="s">
        <v>2</v>
      </c>
      <c r="C15" s="6">
        <v>100</v>
      </c>
      <c r="D15" s="6">
        <v>0</v>
      </c>
      <c r="E15" s="6">
        <v>0</v>
      </c>
      <c r="F15" s="1">
        <f>SUM(C15:E15)</f>
        <v>100</v>
      </c>
      <c r="G15" s="8" t="str">
        <f ca="1">_xlfn.FORMULATEXT(F15)</f>
        <v>=SUM(C15:E15)</v>
      </c>
    </row>
    <row r="16" spans="1:7" x14ac:dyDescent="0.35">
      <c r="A16" s="52"/>
      <c r="B16" s="2" t="s">
        <v>3</v>
      </c>
      <c r="C16" s="6">
        <v>0</v>
      </c>
      <c r="D16" s="6">
        <v>200</v>
      </c>
      <c r="E16" s="6">
        <v>100</v>
      </c>
      <c r="F16" s="1">
        <f t="shared" ref="F16:F17" si="0">SUM(C16:E16)</f>
        <v>300</v>
      </c>
      <c r="G16" s="8" t="str">
        <f t="shared" ref="G16:G17" ca="1" si="1">_xlfn.FORMULATEXT(F16)</f>
        <v>=SUM(C16:E16)</v>
      </c>
    </row>
    <row r="17" spans="1:7" x14ac:dyDescent="0.35">
      <c r="A17" s="52"/>
      <c r="B17" s="2" t="s">
        <v>4</v>
      </c>
      <c r="C17" s="6">
        <v>200</v>
      </c>
      <c r="D17" s="6">
        <v>0</v>
      </c>
      <c r="E17" s="6">
        <v>100</v>
      </c>
      <c r="F17" s="1">
        <f t="shared" si="0"/>
        <v>300</v>
      </c>
      <c r="G17" s="8" t="str">
        <f t="shared" ca="1" si="1"/>
        <v>=SUM(C17:E17)</v>
      </c>
    </row>
    <row r="18" spans="1:7" x14ac:dyDescent="0.35">
      <c r="B18" s="4" t="s">
        <v>11</v>
      </c>
      <c r="C18" s="5">
        <f>SUM(C15:C17)</f>
        <v>300</v>
      </c>
      <c r="D18" s="5">
        <f t="shared" ref="D18:E18" si="2">SUM(D15:D17)</f>
        <v>200</v>
      </c>
      <c r="E18" s="5">
        <f t="shared" si="2"/>
        <v>200</v>
      </c>
    </row>
    <row r="19" spans="1:7" x14ac:dyDescent="0.35">
      <c r="C19" s="8" t="str">
        <f ca="1">_xlfn.FORMULATEXT(C18)</f>
        <v>=SUM(C15:C17)</v>
      </c>
      <c r="D19" s="8" t="str">
        <f t="shared" ref="D19:E19" ca="1" si="3">_xlfn.FORMULATEXT(D18)</f>
        <v>=SUM(D15:D17)</v>
      </c>
      <c r="E19" s="8" t="str">
        <f t="shared" ca="1" si="3"/>
        <v>=SUM(E15:E17)</v>
      </c>
    </row>
    <row r="22" spans="1:7" x14ac:dyDescent="0.35">
      <c r="A22" s="3" t="s">
        <v>13</v>
      </c>
    </row>
    <row r="23" spans="1:7" x14ac:dyDescent="0.35">
      <c r="B23" s="7">
        <f>SUMPRODUCT($C$5:$E$7,$C$15:$E$17)</f>
        <v>3900</v>
      </c>
      <c r="C23" s="8" t="str">
        <f ca="1">_xlfn.FORMULATEXT(B23)</f>
        <v>=SUMPRODUCT($C$5:$E$7,$C$15:$E$17)</v>
      </c>
      <c r="D23" s="8"/>
      <c r="E23" s="8"/>
    </row>
  </sheetData>
  <mergeCells count="4">
    <mergeCell ref="A5:A7"/>
    <mergeCell ref="B3:E3"/>
    <mergeCell ref="B13:E13"/>
    <mergeCell ref="A15:A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3738C-3C22-4571-A7D5-976996EE1902}">
  <sheetPr>
    <tabColor theme="5" tint="0.59999389629810485"/>
  </sheetPr>
  <dimension ref="A1:F29"/>
  <sheetViews>
    <sheetView showGridLines="0" topLeftCell="A25" workbookViewId="0">
      <selection activeCell="B17" sqref="B17"/>
    </sheetView>
  </sheetViews>
  <sheetFormatPr defaultRowHeight="14.5" x14ac:dyDescent="0.35"/>
  <cols>
    <col min="1" max="1" width="17" bestFit="1" customWidth="1"/>
    <col min="2" max="2" width="16.453125" bestFit="1" customWidth="1"/>
    <col min="4" max="4" width="9.54296875" bestFit="1" customWidth="1"/>
    <col min="6" max="6" width="33" bestFit="1" customWidth="1"/>
  </cols>
  <sheetData>
    <row r="1" spans="1:5" x14ac:dyDescent="0.35">
      <c r="A1" s="54" t="s">
        <v>14</v>
      </c>
      <c r="B1" s="54"/>
      <c r="C1" s="54"/>
      <c r="D1" s="54"/>
      <c r="E1" s="54"/>
    </row>
    <row r="3" spans="1:5" x14ac:dyDescent="0.35">
      <c r="A3" s="1" t="s">
        <v>15</v>
      </c>
      <c r="B3" s="1" t="s">
        <v>16</v>
      </c>
      <c r="C3" s="1" t="s">
        <v>19</v>
      </c>
      <c r="D3" s="1" t="s">
        <v>20</v>
      </c>
    </row>
    <row r="4" spans="1:5" x14ac:dyDescent="0.35">
      <c r="A4" s="1" t="s">
        <v>17</v>
      </c>
      <c r="B4" s="1" t="s">
        <v>5</v>
      </c>
      <c r="C4" s="1">
        <v>5</v>
      </c>
      <c r="D4" s="6">
        <v>100</v>
      </c>
    </row>
    <row r="5" spans="1:5" x14ac:dyDescent="0.35">
      <c r="A5" s="1" t="s">
        <v>17</v>
      </c>
      <c r="B5" s="1" t="s">
        <v>6</v>
      </c>
      <c r="C5" s="1">
        <v>4</v>
      </c>
      <c r="D5" s="6">
        <v>0</v>
      </c>
    </row>
    <row r="6" spans="1:5" x14ac:dyDescent="0.35">
      <c r="A6" s="1" t="s">
        <v>17</v>
      </c>
      <c r="B6" s="1" t="s">
        <v>7</v>
      </c>
      <c r="C6" s="1">
        <v>3</v>
      </c>
      <c r="D6" s="6">
        <v>0</v>
      </c>
    </row>
    <row r="7" spans="1:5" x14ac:dyDescent="0.35">
      <c r="A7" s="1" t="s">
        <v>3</v>
      </c>
      <c r="B7" s="1" t="s">
        <v>5</v>
      </c>
      <c r="C7" s="1">
        <v>8</v>
      </c>
      <c r="D7" s="6">
        <v>0</v>
      </c>
    </row>
    <row r="8" spans="1:5" x14ac:dyDescent="0.35">
      <c r="A8" s="1" t="s">
        <v>3</v>
      </c>
      <c r="B8" s="1" t="s">
        <v>6</v>
      </c>
      <c r="C8" s="1">
        <v>4</v>
      </c>
      <c r="D8" s="6">
        <v>200</v>
      </c>
    </row>
    <row r="9" spans="1:5" x14ac:dyDescent="0.35">
      <c r="A9" s="1" t="s">
        <v>3</v>
      </c>
      <c r="B9" s="1" t="s">
        <v>7</v>
      </c>
      <c r="C9" s="1">
        <v>3</v>
      </c>
      <c r="D9" s="6">
        <v>100</v>
      </c>
    </row>
    <row r="10" spans="1:5" x14ac:dyDescent="0.35">
      <c r="A10" s="1" t="s">
        <v>18</v>
      </c>
      <c r="B10" s="1" t="s">
        <v>5</v>
      </c>
      <c r="C10" s="1">
        <v>9</v>
      </c>
      <c r="D10" s="6">
        <v>200</v>
      </c>
    </row>
    <row r="11" spans="1:5" x14ac:dyDescent="0.35">
      <c r="A11" s="1" t="s">
        <v>18</v>
      </c>
      <c r="B11" s="1" t="s">
        <v>6</v>
      </c>
      <c r="C11" s="1">
        <v>7</v>
      </c>
      <c r="D11" s="6">
        <v>0</v>
      </c>
    </row>
    <row r="12" spans="1:5" x14ac:dyDescent="0.35">
      <c r="A12" s="1" t="s">
        <v>18</v>
      </c>
      <c r="B12" s="1" t="s">
        <v>7</v>
      </c>
      <c r="C12" s="1">
        <v>5</v>
      </c>
      <c r="D12" s="6">
        <v>100</v>
      </c>
    </row>
    <row r="15" spans="1:5" x14ac:dyDescent="0.35">
      <c r="A15" s="9" t="s">
        <v>21</v>
      </c>
    </row>
    <row r="16" spans="1:5" x14ac:dyDescent="0.35">
      <c r="A16" s="1" t="s">
        <v>22</v>
      </c>
      <c r="B16" s="1" t="s">
        <v>23</v>
      </c>
      <c r="C16" s="1" t="s">
        <v>24</v>
      </c>
      <c r="D16" s="1" t="s">
        <v>25</v>
      </c>
    </row>
    <row r="17" spans="1:6" x14ac:dyDescent="0.35">
      <c r="A17" s="1" t="s">
        <v>17</v>
      </c>
      <c r="B17" s="1">
        <f>SUMIF($A$4:$A$12,A17,$D$4:$D$12)</f>
        <v>100</v>
      </c>
      <c r="C17" s="1" t="s">
        <v>26</v>
      </c>
      <c r="D17" s="1">
        <v>100</v>
      </c>
      <c r="F17" s="8" t="str">
        <f ca="1">_xlfn.FORMULATEXT(B17)</f>
        <v>=SUMIF($A$4:$A$12,A17,$D$4:$D$12)</v>
      </c>
    </row>
    <row r="18" spans="1:6" x14ac:dyDescent="0.35">
      <c r="A18" s="1" t="s">
        <v>3</v>
      </c>
      <c r="B18" s="1">
        <f t="shared" ref="B18:B19" si="0">SUMIF($A$4:$A$12,A18,$D$4:$D$12)</f>
        <v>300</v>
      </c>
      <c r="C18" s="1" t="s">
        <v>26</v>
      </c>
      <c r="D18" s="1">
        <v>300</v>
      </c>
      <c r="F18" s="8" t="str">
        <f t="shared" ref="F18:F19" ca="1" si="1">_xlfn.FORMULATEXT(B18)</f>
        <v>=SUMIF($A$4:$A$12,A18,$D$4:$D$12)</v>
      </c>
    </row>
    <row r="19" spans="1:6" x14ac:dyDescent="0.35">
      <c r="A19" s="1" t="s">
        <v>18</v>
      </c>
      <c r="B19" s="1">
        <f t="shared" si="0"/>
        <v>300</v>
      </c>
      <c r="C19" s="1" t="s">
        <v>26</v>
      </c>
      <c r="D19" s="1">
        <v>300</v>
      </c>
      <c r="F19" s="8" t="str">
        <f t="shared" ca="1" si="1"/>
        <v>=SUMIF($A$4:$A$12,A19,$D$4:$D$12)</v>
      </c>
    </row>
    <row r="22" spans="1:6" x14ac:dyDescent="0.35">
      <c r="A22" s="9" t="s">
        <v>27</v>
      </c>
    </row>
    <row r="23" spans="1:6" x14ac:dyDescent="0.35">
      <c r="A23" s="1" t="s">
        <v>28</v>
      </c>
      <c r="B23" s="1" t="s">
        <v>29</v>
      </c>
      <c r="C23" s="1" t="s">
        <v>24</v>
      </c>
      <c r="D23" s="1" t="s">
        <v>11</v>
      </c>
    </row>
    <row r="24" spans="1:6" x14ac:dyDescent="0.35">
      <c r="A24" s="1" t="s">
        <v>5</v>
      </c>
      <c r="B24" s="1">
        <f>SUMIF($B$4:$B$12,A24,$D$4:$D$12)</f>
        <v>300</v>
      </c>
      <c r="C24" s="1" t="s">
        <v>30</v>
      </c>
      <c r="D24" s="1">
        <v>300</v>
      </c>
      <c r="F24" s="8" t="str">
        <f ca="1">_xlfn.FORMULATEXT(B24)</f>
        <v>=SUMIF($B$4:$B$12,A24,$D$4:$D$12)</v>
      </c>
    </row>
    <row r="25" spans="1:6" x14ac:dyDescent="0.35">
      <c r="A25" s="1" t="s">
        <v>6</v>
      </c>
      <c r="B25" s="1">
        <f>SUMIF($B$4:$B$12,A25,$D$4:$D$12)</f>
        <v>200</v>
      </c>
      <c r="C25" s="1" t="s">
        <v>30</v>
      </c>
      <c r="D25" s="1">
        <v>200</v>
      </c>
      <c r="F25" s="8" t="str">
        <f t="shared" ref="F25:F26" ca="1" si="2">_xlfn.FORMULATEXT(B25)</f>
        <v>=SUMIF($B$4:$B$12,A25,$D$4:$D$12)</v>
      </c>
    </row>
    <row r="26" spans="1:6" x14ac:dyDescent="0.35">
      <c r="A26" s="1" t="s">
        <v>7</v>
      </c>
      <c r="B26" s="1">
        <f t="shared" ref="B26" si="3">SUMIF($B$4:$B$12,A26,$D$4:$D$12)</f>
        <v>200</v>
      </c>
      <c r="C26" s="1" t="s">
        <v>30</v>
      </c>
      <c r="D26" s="1">
        <v>200</v>
      </c>
      <c r="F26" s="8" t="str">
        <f t="shared" ca="1" si="2"/>
        <v>=SUMIF($B$4:$B$12,A26,$D$4:$D$12)</v>
      </c>
    </row>
    <row r="29" spans="1:6" x14ac:dyDescent="0.35">
      <c r="A29" s="9" t="s">
        <v>13</v>
      </c>
      <c r="B29" s="10">
        <f>SUMPRODUCT(C4:C12,D4:D12)</f>
        <v>3900</v>
      </c>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64B55-CC06-4CEA-8EED-F0C9BB2D0146}">
  <sheetPr>
    <tabColor rgb="FFFF0000"/>
  </sheetPr>
  <dimension ref="A2:O27"/>
  <sheetViews>
    <sheetView showGridLines="0" topLeftCell="A4" workbookViewId="0">
      <selection activeCell="J23" sqref="J23"/>
    </sheetView>
  </sheetViews>
  <sheetFormatPr defaultRowHeight="14.5" x14ac:dyDescent="0.35"/>
  <cols>
    <col min="1" max="1" width="13.453125" bestFit="1" customWidth="1"/>
    <col min="2" max="2" width="12.453125" bestFit="1" customWidth="1"/>
    <col min="11" max="11" width="12.453125" bestFit="1" customWidth="1"/>
    <col min="14" max="14" width="8.08984375" bestFit="1" customWidth="1"/>
  </cols>
  <sheetData>
    <row r="2" spans="1:15" x14ac:dyDescent="0.35">
      <c r="A2" t="s">
        <v>41</v>
      </c>
    </row>
    <row r="4" spans="1:15" x14ac:dyDescent="0.35">
      <c r="A4" t="s">
        <v>38</v>
      </c>
    </row>
    <row r="5" spans="1:15" x14ac:dyDescent="0.35">
      <c r="B5" s="1"/>
      <c r="C5" s="1" t="s">
        <v>31</v>
      </c>
      <c r="D5" s="1" t="s">
        <v>32</v>
      </c>
      <c r="E5" s="1" t="s">
        <v>33</v>
      </c>
      <c r="F5" s="9" t="s">
        <v>25</v>
      </c>
    </row>
    <row r="6" spans="1:15" x14ac:dyDescent="0.35">
      <c r="B6" s="1" t="s">
        <v>34</v>
      </c>
      <c r="C6" s="1">
        <v>10</v>
      </c>
      <c r="D6" s="1">
        <v>4</v>
      </c>
      <c r="E6" s="1">
        <v>9</v>
      </c>
      <c r="F6" s="9">
        <v>80</v>
      </c>
    </row>
    <row r="7" spans="1:15" x14ac:dyDescent="0.35">
      <c r="B7" s="1" t="s">
        <v>35</v>
      </c>
      <c r="C7" s="1">
        <v>12</v>
      </c>
      <c r="D7" s="1">
        <v>6</v>
      </c>
      <c r="E7" s="1">
        <v>8</v>
      </c>
      <c r="F7" s="9">
        <v>40</v>
      </c>
    </row>
    <row r="8" spans="1:15" x14ac:dyDescent="0.35">
      <c r="B8" s="1" t="s">
        <v>36</v>
      </c>
      <c r="C8" s="1">
        <v>8</v>
      </c>
      <c r="D8" s="1">
        <v>9</v>
      </c>
      <c r="E8" s="1">
        <v>5</v>
      </c>
      <c r="F8" s="9">
        <v>30</v>
      </c>
    </row>
    <row r="9" spans="1:15" x14ac:dyDescent="0.35">
      <c r="B9" s="9" t="s">
        <v>37</v>
      </c>
      <c r="C9" s="9">
        <v>50</v>
      </c>
      <c r="D9" s="9">
        <v>40</v>
      </c>
      <c r="E9" s="9">
        <v>60</v>
      </c>
      <c r="F9" s="9"/>
    </row>
    <row r="10" spans="1:15" x14ac:dyDescent="0.35">
      <c r="K10" s="1"/>
      <c r="L10" s="1" t="s">
        <v>31</v>
      </c>
      <c r="M10" s="1" t="s">
        <v>32</v>
      </c>
      <c r="N10" s="1" t="s">
        <v>33</v>
      </c>
      <c r="O10" s="9" t="s">
        <v>25</v>
      </c>
    </row>
    <row r="11" spans="1:15" x14ac:dyDescent="0.35">
      <c r="K11" s="1" t="s">
        <v>34</v>
      </c>
      <c r="L11" s="1">
        <v>10</v>
      </c>
      <c r="M11" s="1">
        <v>4</v>
      </c>
      <c r="N11" s="1">
        <v>9</v>
      </c>
      <c r="O11" s="9">
        <v>80</v>
      </c>
    </row>
    <row r="12" spans="1:15" x14ac:dyDescent="0.35">
      <c r="K12" s="1" t="s">
        <v>35</v>
      </c>
      <c r="L12" s="1">
        <v>12</v>
      </c>
      <c r="M12" s="1">
        <v>6</v>
      </c>
      <c r="N12" s="1">
        <v>8</v>
      </c>
      <c r="O12" s="9">
        <v>40</v>
      </c>
    </row>
    <row r="13" spans="1:15" x14ac:dyDescent="0.35">
      <c r="A13" t="s">
        <v>39</v>
      </c>
      <c r="K13" s="1" t="s">
        <v>36</v>
      </c>
      <c r="L13" s="1">
        <v>8</v>
      </c>
      <c r="M13" s="1">
        <v>9</v>
      </c>
      <c r="N13" s="1">
        <v>5</v>
      </c>
      <c r="O13" s="9">
        <v>30</v>
      </c>
    </row>
    <row r="14" spans="1:15" x14ac:dyDescent="0.35">
      <c r="B14" s="1"/>
      <c r="C14" s="1" t="s">
        <v>31</v>
      </c>
      <c r="D14" s="1" t="s">
        <v>32</v>
      </c>
      <c r="E14" s="1" t="s">
        <v>33</v>
      </c>
      <c r="F14" s="9" t="s">
        <v>25</v>
      </c>
      <c r="K14" s="9" t="s">
        <v>37</v>
      </c>
      <c r="L14" s="9">
        <v>50</v>
      </c>
      <c r="M14" s="9">
        <v>40</v>
      </c>
      <c r="N14" s="9">
        <v>60</v>
      </c>
      <c r="O14" s="9"/>
    </row>
    <row r="15" spans="1:15" x14ac:dyDescent="0.35">
      <c r="B15" s="1" t="s">
        <v>34</v>
      </c>
      <c r="C15" s="11">
        <v>40</v>
      </c>
      <c r="D15" s="11">
        <v>40</v>
      </c>
      <c r="E15" s="11">
        <v>0</v>
      </c>
      <c r="F15" s="9">
        <f>SUM(C15:E15)</f>
        <v>80</v>
      </c>
    </row>
    <row r="16" spans="1:15" x14ac:dyDescent="0.35">
      <c r="B16" s="1" t="s">
        <v>35</v>
      </c>
      <c r="C16" s="11">
        <v>0</v>
      </c>
      <c r="D16" s="11">
        <v>0</v>
      </c>
      <c r="E16" s="11">
        <v>40</v>
      </c>
      <c r="F16" s="9">
        <f t="shared" ref="F16:F17" si="0">SUM(C16:E16)</f>
        <v>40</v>
      </c>
    </row>
    <row r="17" spans="1:6" x14ac:dyDescent="0.35">
      <c r="B17" s="1" t="s">
        <v>36</v>
      </c>
      <c r="C17" s="11">
        <v>10</v>
      </c>
      <c r="D17" s="11">
        <v>0</v>
      </c>
      <c r="E17" s="11">
        <v>20</v>
      </c>
      <c r="F17" s="9">
        <f t="shared" si="0"/>
        <v>30</v>
      </c>
    </row>
    <row r="18" spans="1:6" x14ac:dyDescent="0.35">
      <c r="B18" s="9" t="s">
        <v>37</v>
      </c>
      <c r="C18" s="9">
        <f>SUM(C15:C17)</f>
        <v>50</v>
      </c>
      <c r="D18" s="9">
        <f t="shared" ref="D18:E18" si="1">SUM(D15:D17)</f>
        <v>40</v>
      </c>
      <c r="E18" s="9">
        <f t="shared" si="1"/>
        <v>60</v>
      </c>
      <c r="F18" s="9"/>
    </row>
    <row r="22" spans="1:6" x14ac:dyDescent="0.35">
      <c r="A22" t="s">
        <v>40</v>
      </c>
      <c r="B22" s="12">
        <f>SUMPRODUCT($C$6:$E$8,$C$15:$E$17)</f>
        <v>1060</v>
      </c>
    </row>
    <row r="27" spans="1:6" x14ac:dyDescent="0.35">
      <c r="A27" t="s">
        <v>42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34C1C-BB6F-4DF3-BC5F-D40C28A37002}">
  <sheetPr>
    <tabColor theme="4" tint="0.79998168889431442"/>
  </sheetPr>
  <dimension ref="A1:H24"/>
  <sheetViews>
    <sheetView showGridLines="0" topLeftCell="A16" workbookViewId="0">
      <selection activeCell="F15" sqref="F15"/>
    </sheetView>
  </sheetViews>
  <sheetFormatPr defaultRowHeight="14.5" x14ac:dyDescent="0.35"/>
  <cols>
    <col min="1" max="1" width="26.54296875" bestFit="1" customWidth="1"/>
    <col min="2" max="2" width="10.08984375" bestFit="1" customWidth="1"/>
    <col min="5" max="5" width="9.6328125" bestFit="1" customWidth="1"/>
    <col min="8" max="8" width="12.81640625" customWidth="1"/>
    <col min="11" max="11" width="8.81640625" bestFit="1" customWidth="1"/>
    <col min="12" max="14" width="10.08984375" bestFit="1" customWidth="1"/>
    <col min="16" max="16" width="9.6328125" bestFit="1" customWidth="1"/>
  </cols>
  <sheetData>
    <row r="1" spans="1:8" x14ac:dyDescent="0.35">
      <c r="A1" s="3" t="s">
        <v>50</v>
      </c>
    </row>
    <row r="3" spans="1:8" x14ac:dyDescent="0.35">
      <c r="A3" s="3" t="s">
        <v>51</v>
      </c>
      <c r="B3" s="53" t="s">
        <v>52</v>
      </c>
      <c r="C3" s="53"/>
      <c r="D3" s="53"/>
      <c r="E3" s="53"/>
    </row>
    <row r="4" spans="1:8" ht="15.5" x14ac:dyDescent="0.35">
      <c r="A4" s="13"/>
      <c r="B4" s="14" t="s">
        <v>43</v>
      </c>
      <c r="C4" s="14" t="s">
        <v>44</v>
      </c>
      <c r="D4" s="14" t="s">
        <v>45</v>
      </c>
      <c r="E4" s="14" t="s">
        <v>46</v>
      </c>
    </row>
    <row r="5" spans="1:8" ht="15.5" x14ac:dyDescent="0.35">
      <c r="A5" s="14" t="s">
        <v>47</v>
      </c>
      <c r="B5" s="15">
        <v>800</v>
      </c>
      <c r="C5" s="15">
        <v>1100</v>
      </c>
      <c r="D5" s="15">
        <v>1200</v>
      </c>
      <c r="E5" s="15">
        <v>1000</v>
      </c>
      <c r="F5" s="21"/>
    </row>
    <row r="6" spans="1:8" ht="15.5" x14ac:dyDescent="0.35">
      <c r="A6" s="14" t="s">
        <v>48</v>
      </c>
      <c r="B6" s="15">
        <v>500</v>
      </c>
      <c r="C6" s="15">
        <v>1600</v>
      </c>
      <c r="D6" s="15">
        <v>1300</v>
      </c>
      <c r="E6" s="15">
        <v>800</v>
      </c>
      <c r="F6" s="21"/>
    </row>
    <row r="7" spans="1:8" ht="15.5" x14ac:dyDescent="0.35">
      <c r="A7" s="14" t="s">
        <v>49</v>
      </c>
      <c r="B7" s="15">
        <v>500</v>
      </c>
      <c r="C7" s="15">
        <v>1000</v>
      </c>
      <c r="D7" s="15">
        <v>2300</v>
      </c>
      <c r="E7" s="15">
        <v>1500</v>
      </c>
      <c r="F7" s="21"/>
    </row>
    <row r="8" spans="1:8" ht="15.5" x14ac:dyDescent="0.35">
      <c r="B8" s="22"/>
      <c r="C8" s="22"/>
      <c r="D8" s="22"/>
      <c r="E8" s="22"/>
      <c r="F8" s="16"/>
    </row>
    <row r="13" spans="1:8" x14ac:dyDescent="0.35">
      <c r="A13" s="3" t="s">
        <v>53</v>
      </c>
      <c r="B13" s="53" t="s">
        <v>52</v>
      </c>
      <c r="C13" s="53"/>
      <c r="D13" s="53"/>
      <c r="E13" s="53"/>
    </row>
    <row r="14" spans="1:8" ht="77.5" x14ac:dyDescent="0.35">
      <c r="A14" s="13"/>
      <c r="B14" s="14" t="s">
        <v>43</v>
      </c>
      <c r="C14" s="14" t="s">
        <v>44</v>
      </c>
      <c r="D14" s="14" t="s">
        <v>45</v>
      </c>
      <c r="E14" s="14" t="s">
        <v>46</v>
      </c>
      <c r="F14" s="14" t="s">
        <v>55</v>
      </c>
      <c r="G14" s="14" t="s">
        <v>24</v>
      </c>
      <c r="H14" s="20" t="s">
        <v>54</v>
      </c>
    </row>
    <row r="15" spans="1:8" ht="15.5" x14ac:dyDescent="0.35">
      <c r="A15" s="14" t="s">
        <v>47</v>
      </c>
      <c r="B15" s="17">
        <v>0</v>
      </c>
      <c r="C15" s="17">
        <v>1</v>
      </c>
      <c r="D15" s="17">
        <v>0</v>
      </c>
      <c r="E15" s="17">
        <v>0</v>
      </c>
      <c r="F15" s="1">
        <f>SUM(B15:E15)</f>
        <v>1</v>
      </c>
      <c r="G15" s="1" t="s">
        <v>56</v>
      </c>
      <c r="H15" s="1">
        <v>1</v>
      </c>
    </row>
    <row r="16" spans="1:8" ht="15.5" x14ac:dyDescent="0.35">
      <c r="A16" s="14" t="s">
        <v>48</v>
      </c>
      <c r="B16" s="17">
        <v>0</v>
      </c>
      <c r="C16" s="17">
        <v>0</v>
      </c>
      <c r="D16" s="17">
        <v>0</v>
      </c>
      <c r="E16" s="17">
        <v>1</v>
      </c>
      <c r="F16" s="1">
        <f t="shared" ref="F16:F17" si="0">SUM(B16:E16)</f>
        <v>1</v>
      </c>
      <c r="G16" s="1" t="s">
        <v>56</v>
      </c>
      <c r="H16" s="1">
        <v>1</v>
      </c>
    </row>
    <row r="17" spans="1:8" ht="15.5" x14ac:dyDescent="0.35">
      <c r="A17" s="14" t="s">
        <v>49</v>
      </c>
      <c r="B17" s="17">
        <v>1</v>
      </c>
      <c r="C17" s="17">
        <v>0</v>
      </c>
      <c r="D17" s="17">
        <v>0</v>
      </c>
      <c r="E17" s="17">
        <v>0</v>
      </c>
      <c r="F17" s="1">
        <f t="shared" si="0"/>
        <v>1</v>
      </c>
      <c r="G17" s="1" t="s">
        <v>56</v>
      </c>
      <c r="H17" s="1">
        <v>1</v>
      </c>
    </row>
    <row r="18" spans="1:8" ht="15.5" x14ac:dyDescent="0.35">
      <c r="A18" s="18" t="s">
        <v>57</v>
      </c>
      <c r="B18" s="1">
        <f>SUM(B15:B17)</f>
        <v>1</v>
      </c>
      <c r="C18" s="1">
        <f t="shared" ref="C18:E18" si="1">SUM(C15:C17)</f>
        <v>1</v>
      </c>
      <c r="D18" s="1">
        <f t="shared" si="1"/>
        <v>0</v>
      </c>
      <c r="E18" s="1">
        <f t="shared" si="1"/>
        <v>1</v>
      </c>
    </row>
    <row r="19" spans="1:8" x14ac:dyDescent="0.35">
      <c r="B19" s="1" t="s">
        <v>26</v>
      </c>
      <c r="C19" s="1" t="s">
        <v>26</v>
      </c>
      <c r="D19" s="1" t="s">
        <v>26</v>
      </c>
      <c r="E19" s="1" t="s">
        <v>26</v>
      </c>
    </row>
    <row r="20" spans="1:8" x14ac:dyDescent="0.35">
      <c r="B20" s="1">
        <v>1</v>
      </c>
      <c r="C20" s="1">
        <v>1</v>
      </c>
      <c r="D20" s="1">
        <v>1</v>
      </c>
      <c r="E20" s="1">
        <v>1</v>
      </c>
    </row>
    <row r="23" spans="1:8" x14ac:dyDescent="0.35">
      <c r="D23" t="s">
        <v>58</v>
      </c>
    </row>
    <row r="24" spans="1:8" x14ac:dyDescent="0.35">
      <c r="A24" t="s">
        <v>13</v>
      </c>
      <c r="B24" s="19">
        <f>SUMPRODUCT($B$5:$E$7,$B$15:$E$17)</f>
        <v>2400</v>
      </c>
      <c r="D24" t="s">
        <v>59</v>
      </c>
    </row>
  </sheetData>
  <mergeCells count="2">
    <mergeCell ref="B3:E3"/>
    <mergeCell ref="B13:E1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A9A5F-A18A-4966-BA8D-3D71A84213AF}">
  <sheetPr>
    <tabColor theme="4" tint="0.59999389629810485"/>
  </sheetPr>
  <dimension ref="A2:H27"/>
  <sheetViews>
    <sheetView showGridLines="0" topLeftCell="A10" workbookViewId="0">
      <selection activeCell="F22" sqref="F21:F22"/>
    </sheetView>
  </sheetViews>
  <sheetFormatPr defaultRowHeight="14.5" x14ac:dyDescent="0.35"/>
  <cols>
    <col min="1" max="1" width="13.08984375" bestFit="1" customWidth="1"/>
    <col min="2" max="5" width="10.6328125" customWidth="1"/>
    <col min="8" max="8" width="12.36328125" bestFit="1" customWidth="1"/>
  </cols>
  <sheetData>
    <row r="2" spans="1:8" x14ac:dyDescent="0.35">
      <c r="A2" s="3" t="s">
        <v>71</v>
      </c>
    </row>
    <row r="3" spans="1:8" x14ac:dyDescent="0.35">
      <c r="B3" s="3" t="s">
        <v>69</v>
      </c>
    </row>
    <row r="4" spans="1:8" x14ac:dyDescent="0.35">
      <c r="A4" s="2" t="s">
        <v>70</v>
      </c>
      <c r="B4" s="2" t="s">
        <v>60</v>
      </c>
      <c r="C4" s="2" t="s">
        <v>61</v>
      </c>
      <c r="D4" s="2" t="s">
        <v>62</v>
      </c>
      <c r="E4" s="2" t="s">
        <v>63</v>
      </c>
    </row>
    <row r="5" spans="1:8" x14ac:dyDescent="0.35">
      <c r="A5" s="2" t="s">
        <v>64</v>
      </c>
      <c r="B5" s="23">
        <v>1500</v>
      </c>
      <c r="C5" s="23">
        <v>1730</v>
      </c>
      <c r="D5" s="23">
        <v>1940</v>
      </c>
      <c r="E5" s="23">
        <v>2070</v>
      </c>
    </row>
    <row r="6" spans="1:8" x14ac:dyDescent="0.35">
      <c r="A6" s="2" t="s">
        <v>65</v>
      </c>
      <c r="B6" s="23">
        <v>460</v>
      </c>
      <c r="C6" s="23">
        <v>810</v>
      </c>
      <c r="D6" s="23">
        <v>1020</v>
      </c>
      <c r="E6" s="23">
        <v>1270</v>
      </c>
    </row>
    <row r="7" spans="1:8" x14ac:dyDescent="0.35">
      <c r="A7" s="2" t="s">
        <v>66</v>
      </c>
      <c r="B7" s="23">
        <v>1500</v>
      </c>
      <c r="C7" s="23">
        <v>1850</v>
      </c>
      <c r="D7" s="23">
        <v>2080</v>
      </c>
      <c r="E7" s="23" t="s">
        <v>68</v>
      </c>
    </row>
    <row r="8" spans="1:8" x14ac:dyDescent="0.35">
      <c r="A8" s="2" t="s">
        <v>67</v>
      </c>
      <c r="B8" s="23">
        <v>960</v>
      </c>
      <c r="C8" s="23">
        <v>610</v>
      </c>
      <c r="D8" s="23">
        <v>400</v>
      </c>
      <c r="E8" s="23">
        <v>330</v>
      </c>
    </row>
    <row r="14" spans="1:8" x14ac:dyDescent="0.35">
      <c r="A14" s="3" t="s">
        <v>72</v>
      </c>
    </row>
    <row r="15" spans="1:8" x14ac:dyDescent="0.35">
      <c r="B15" s="3" t="s">
        <v>69</v>
      </c>
    </row>
    <row r="16" spans="1:8" x14ac:dyDescent="0.35">
      <c r="A16" s="2" t="s">
        <v>70</v>
      </c>
      <c r="B16" s="2" t="s">
        <v>60</v>
      </c>
      <c r="C16" s="2" t="s">
        <v>61</v>
      </c>
      <c r="D16" s="2" t="s">
        <v>62</v>
      </c>
      <c r="E16" s="2" t="s">
        <v>63</v>
      </c>
      <c r="F16" s="2" t="s">
        <v>55</v>
      </c>
      <c r="G16" s="2" t="s">
        <v>24</v>
      </c>
      <c r="H16" s="2" t="s">
        <v>73</v>
      </c>
    </row>
    <row r="17" spans="1:8" x14ac:dyDescent="0.35">
      <c r="A17" s="2" t="s">
        <v>64</v>
      </c>
      <c r="B17" s="25">
        <v>0</v>
      </c>
      <c r="C17" s="25">
        <v>0</v>
      </c>
      <c r="D17" s="25">
        <v>1</v>
      </c>
      <c r="E17" s="25">
        <v>0</v>
      </c>
      <c r="F17" s="1">
        <f>SUM(B17:E17)</f>
        <v>1</v>
      </c>
      <c r="G17" s="1" t="s">
        <v>56</v>
      </c>
      <c r="H17" s="1">
        <v>1</v>
      </c>
    </row>
    <row r="18" spans="1:8" x14ac:dyDescent="0.35">
      <c r="A18" s="2" t="s">
        <v>65</v>
      </c>
      <c r="B18" s="25">
        <v>0</v>
      </c>
      <c r="C18" s="25">
        <v>1</v>
      </c>
      <c r="D18" s="25">
        <v>0</v>
      </c>
      <c r="E18" s="25">
        <v>0</v>
      </c>
      <c r="F18" s="1">
        <f t="shared" ref="F18:F20" si="0">SUM(B18:E18)</f>
        <v>1</v>
      </c>
      <c r="G18" s="1" t="s">
        <v>56</v>
      </c>
      <c r="H18" s="1">
        <v>1</v>
      </c>
    </row>
    <row r="19" spans="1:8" x14ac:dyDescent="0.35">
      <c r="A19" s="2" t="s">
        <v>66</v>
      </c>
      <c r="B19" s="25">
        <v>1</v>
      </c>
      <c r="C19" s="25">
        <v>0</v>
      </c>
      <c r="D19" s="25">
        <v>0</v>
      </c>
      <c r="E19" s="25">
        <v>0</v>
      </c>
      <c r="F19" s="1">
        <f t="shared" si="0"/>
        <v>1</v>
      </c>
      <c r="G19" s="1" t="s">
        <v>56</v>
      </c>
      <c r="H19" s="1">
        <v>1</v>
      </c>
    </row>
    <row r="20" spans="1:8" x14ac:dyDescent="0.35">
      <c r="A20" s="2" t="s">
        <v>67</v>
      </c>
      <c r="B20" s="25">
        <v>0</v>
      </c>
      <c r="C20" s="25">
        <v>0</v>
      </c>
      <c r="D20" s="25">
        <v>0</v>
      </c>
      <c r="E20" s="25">
        <v>1</v>
      </c>
      <c r="F20" s="1">
        <f t="shared" si="0"/>
        <v>1</v>
      </c>
      <c r="G20" s="1" t="s">
        <v>56</v>
      </c>
      <c r="H20" s="1">
        <v>1</v>
      </c>
    </row>
    <row r="21" spans="1:8" x14ac:dyDescent="0.35">
      <c r="A21" s="2" t="s">
        <v>55</v>
      </c>
      <c r="B21" s="1">
        <f>SUM(B17:B20)</f>
        <v>1</v>
      </c>
      <c r="C21" s="1">
        <f t="shared" ref="C21:E21" si="1">SUM(C17:C20)</f>
        <v>1</v>
      </c>
      <c r="D21" s="1">
        <f t="shared" si="1"/>
        <v>1</v>
      </c>
      <c r="E21" s="1">
        <f t="shared" si="1"/>
        <v>1</v>
      </c>
    </row>
    <row r="22" spans="1:8" x14ac:dyDescent="0.35">
      <c r="A22" s="2" t="s">
        <v>24</v>
      </c>
      <c r="B22" s="1" t="s">
        <v>56</v>
      </c>
      <c r="C22" s="1" t="s">
        <v>56</v>
      </c>
      <c r="D22" s="1" t="s">
        <v>56</v>
      </c>
      <c r="E22" s="1" t="s">
        <v>56</v>
      </c>
    </row>
    <row r="23" spans="1:8" x14ac:dyDescent="0.35">
      <c r="A23" s="2" t="s">
        <v>73</v>
      </c>
      <c r="B23" s="1">
        <v>1</v>
      </c>
      <c r="C23" s="1">
        <v>1</v>
      </c>
      <c r="D23" s="1">
        <v>1</v>
      </c>
      <c r="E23" s="1">
        <v>1</v>
      </c>
    </row>
    <row r="27" spans="1:8" x14ac:dyDescent="0.35">
      <c r="A27" t="s">
        <v>13</v>
      </c>
      <c r="B27" s="24">
        <f>SUMPRODUCT($B$5:$E$8,$B$17:$E$20)</f>
        <v>4580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AAEE7-895A-4791-A106-691D5D09086C}">
  <sheetPr>
    <tabColor rgb="FFFF0000"/>
  </sheetPr>
  <dimension ref="A3:H25"/>
  <sheetViews>
    <sheetView showGridLines="0" topLeftCell="A13" workbookViewId="0">
      <selection activeCell="F15" sqref="F15"/>
    </sheetView>
  </sheetViews>
  <sheetFormatPr defaultRowHeight="14.5" x14ac:dyDescent="0.35"/>
  <cols>
    <col min="1" max="1" width="13.453125" bestFit="1" customWidth="1"/>
    <col min="2" max="5" width="12.6328125" customWidth="1"/>
  </cols>
  <sheetData>
    <row r="3" spans="1:8" x14ac:dyDescent="0.35">
      <c r="A3" s="2"/>
      <c r="B3" s="2" t="s">
        <v>78</v>
      </c>
      <c r="C3" s="2" t="s">
        <v>79</v>
      </c>
      <c r="D3" s="2" t="s">
        <v>80</v>
      </c>
      <c r="E3" s="2" t="s">
        <v>81</v>
      </c>
    </row>
    <row r="4" spans="1:8" x14ac:dyDescent="0.35">
      <c r="A4" s="26" t="s">
        <v>74</v>
      </c>
      <c r="B4" s="27">
        <v>80</v>
      </c>
      <c r="C4" s="27">
        <v>85</v>
      </c>
      <c r="D4" s="27">
        <v>95</v>
      </c>
      <c r="E4" s="27">
        <v>40</v>
      </c>
    </row>
    <row r="5" spans="1:8" x14ac:dyDescent="0.35">
      <c r="A5" s="26" t="s">
        <v>75</v>
      </c>
      <c r="B5" s="27">
        <v>85</v>
      </c>
      <c r="C5" s="27">
        <v>30</v>
      </c>
      <c r="D5" s="27">
        <v>75</v>
      </c>
      <c r="E5" s="27">
        <v>65</v>
      </c>
    </row>
    <row r="6" spans="1:8" x14ac:dyDescent="0.35">
      <c r="A6" s="26" t="s">
        <v>76</v>
      </c>
      <c r="B6" s="27">
        <v>90</v>
      </c>
      <c r="C6" s="27">
        <v>55</v>
      </c>
      <c r="D6" s="27">
        <v>80</v>
      </c>
      <c r="E6" s="27">
        <v>70</v>
      </c>
    </row>
    <row r="7" spans="1:8" x14ac:dyDescent="0.35">
      <c r="A7" s="26" t="s">
        <v>77</v>
      </c>
      <c r="B7" s="27">
        <v>55</v>
      </c>
      <c r="C7" s="27">
        <v>80</v>
      </c>
      <c r="D7" s="27">
        <v>65</v>
      </c>
      <c r="E7" s="27">
        <v>50</v>
      </c>
    </row>
    <row r="14" spans="1:8" x14ac:dyDescent="0.35">
      <c r="A14" s="2"/>
      <c r="B14" s="2" t="s">
        <v>78</v>
      </c>
      <c r="C14" s="2" t="s">
        <v>79</v>
      </c>
      <c r="D14" s="2" t="s">
        <v>80</v>
      </c>
      <c r="E14" s="2" t="s">
        <v>81</v>
      </c>
    </row>
    <row r="15" spans="1:8" x14ac:dyDescent="0.35">
      <c r="A15" s="26" t="s">
        <v>74</v>
      </c>
      <c r="B15" s="6">
        <v>0</v>
      </c>
      <c r="C15" s="6">
        <v>0</v>
      </c>
      <c r="D15" s="6">
        <v>1</v>
      </c>
      <c r="E15" s="6">
        <v>0</v>
      </c>
      <c r="F15" s="9">
        <f>SUM(B15:E15)</f>
        <v>1</v>
      </c>
      <c r="G15" s="9" t="s">
        <v>56</v>
      </c>
      <c r="H15" s="9">
        <v>1</v>
      </c>
    </row>
    <row r="16" spans="1:8" x14ac:dyDescent="0.35">
      <c r="A16" s="26" t="s">
        <v>75</v>
      </c>
      <c r="B16" s="6">
        <v>1</v>
      </c>
      <c r="C16" s="6">
        <v>0</v>
      </c>
      <c r="D16" s="6">
        <v>0</v>
      </c>
      <c r="E16" s="6">
        <v>0</v>
      </c>
      <c r="F16" s="9">
        <f t="shared" ref="F16:F18" si="0">SUM(B16:E16)</f>
        <v>1</v>
      </c>
      <c r="G16" s="9" t="s">
        <v>56</v>
      </c>
      <c r="H16" s="9">
        <v>1</v>
      </c>
    </row>
    <row r="17" spans="1:8" x14ac:dyDescent="0.35">
      <c r="A17" s="26" t="s">
        <v>76</v>
      </c>
      <c r="B17" s="6">
        <v>0</v>
      </c>
      <c r="C17" s="6">
        <v>0</v>
      </c>
      <c r="D17" s="6">
        <v>0</v>
      </c>
      <c r="E17" s="6">
        <v>1</v>
      </c>
      <c r="F17" s="9">
        <f t="shared" si="0"/>
        <v>1</v>
      </c>
      <c r="G17" s="9" t="s">
        <v>56</v>
      </c>
      <c r="H17" s="9">
        <v>1</v>
      </c>
    </row>
    <row r="18" spans="1:8" x14ac:dyDescent="0.35">
      <c r="A18" s="26" t="s">
        <v>77</v>
      </c>
      <c r="B18" s="6">
        <v>0</v>
      </c>
      <c r="C18" s="6">
        <v>1</v>
      </c>
      <c r="D18" s="6">
        <v>0</v>
      </c>
      <c r="E18" s="6">
        <v>0</v>
      </c>
      <c r="F18" s="9">
        <f t="shared" si="0"/>
        <v>1</v>
      </c>
      <c r="G18" s="9" t="s">
        <v>56</v>
      </c>
      <c r="H18" s="9">
        <v>1</v>
      </c>
    </row>
    <row r="19" spans="1:8" x14ac:dyDescent="0.35">
      <c r="B19" s="9">
        <f>SUM(B15:B18)</f>
        <v>1</v>
      </c>
      <c r="C19" s="9">
        <f t="shared" ref="C19:E19" si="1">SUM(C15:C18)</f>
        <v>1</v>
      </c>
      <c r="D19" s="9">
        <f t="shared" si="1"/>
        <v>1</v>
      </c>
      <c r="E19" s="9">
        <f t="shared" si="1"/>
        <v>1</v>
      </c>
    </row>
    <row r="20" spans="1:8" x14ac:dyDescent="0.35">
      <c r="B20" s="9" t="s">
        <v>56</v>
      </c>
      <c r="C20" s="9" t="s">
        <v>56</v>
      </c>
      <c r="D20" s="9" t="s">
        <v>56</v>
      </c>
      <c r="E20" s="9" t="s">
        <v>56</v>
      </c>
    </row>
    <row r="21" spans="1:8" x14ac:dyDescent="0.35">
      <c r="B21" s="9">
        <v>1</v>
      </c>
      <c r="C21" s="9">
        <v>1</v>
      </c>
      <c r="D21" s="9">
        <v>1</v>
      </c>
      <c r="E21" s="9">
        <v>1</v>
      </c>
    </row>
    <row r="25" spans="1:8" x14ac:dyDescent="0.35">
      <c r="A25" t="s">
        <v>82</v>
      </c>
      <c r="B25" s="28">
        <f>SUMPRODUCT(B4:E7,B15:E18)</f>
        <v>330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CC7D7-99CF-4ACD-A41B-ECBAA051A211}">
  <sheetPr>
    <tabColor rgb="FFFFFF00"/>
  </sheetPr>
  <dimension ref="A19:I111"/>
  <sheetViews>
    <sheetView showGridLines="0" tabSelected="1" topLeftCell="A87" zoomScaleNormal="100" workbookViewId="0">
      <selection activeCell="I102" sqref="I102"/>
    </sheetView>
  </sheetViews>
  <sheetFormatPr defaultRowHeight="14.5" x14ac:dyDescent="0.35"/>
  <cols>
    <col min="1" max="1" width="15.90625" bestFit="1" customWidth="1"/>
    <col min="2" max="2" width="10.08984375" bestFit="1" customWidth="1"/>
    <col min="7" max="7" width="11.453125" bestFit="1" customWidth="1"/>
    <col min="8" max="8" width="9.36328125" bestFit="1" customWidth="1"/>
  </cols>
  <sheetData>
    <row r="19" spans="1:9" ht="15.5" x14ac:dyDescent="0.35">
      <c r="A19" s="41" t="s">
        <v>38</v>
      </c>
      <c r="B19" s="36"/>
      <c r="C19" s="55" t="s">
        <v>9</v>
      </c>
      <c r="D19" s="55"/>
      <c r="E19" s="55"/>
      <c r="F19" s="36"/>
      <c r="G19" s="36"/>
      <c r="H19" s="36"/>
      <c r="I19" s="36"/>
    </row>
    <row r="20" spans="1:9" ht="15.5" x14ac:dyDescent="0.35">
      <c r="A20" s="36"/>
      <c r="B20" s="46"/>
      <c r="C20" s="37" t="s">
        <v>83</v>
      </c>
      <c r="D20" s="37" t="s">
        <v>84</v>
      </c>
      <c r="E20" s="37" t="s">
        <v>85</v>
      </c>
      <c r="F20" s="46" t="s">
        <v>10</v>
      </c>
      <c r="G20" s="46" t="s">
        <v>86</v>
      </c>
      <c r="H20" s="46" t="s">
        <v>90</v>
      </c>
      <c r="I20" s="36"/>
    </row>
    <row r="21" spans="1:9" ht="15.5" x14ac:dyDescent="0.35">
      <c r="A21" s="56" t="s">
        <v>8</v>
      </c>
      <c r="B21" s="37" t="s">
        <v>87</v>
      </c>
      <c r="C21" s="51">
        <v>22</v>
      </c>
      <c r="D21" s="51">
        <v>14</v>
      </c>
      <c r="E21" s="51">
        <v>30</v>
      </c>
      <c r="F21" s="46">
        <v>100</v>
      </c>
      <c r="G21" s="47">
        <v>6</v>
      </c>
      <c r="H21" s="48">
        <f>F21*G21</f>
        <v>600</v>
      </c>
      <c r="I21" s="36"/>
    </row>
    <row r="22" spans="1:9" ht="15.5" x14ac:dyDescent="0.35">
      <c r="A22" s="56"/>
      <c r="B22" s="37" t="s">
        <v>88</v>
      </c>
      <c r="C22" s="51">
        <v>16</v>
      </c>
      <c r="D22" s="51">
        <v>20</v>
      </c>
      <c r="E22" s="51">
        <v>24</v>
      </c>
      <c r="F22" s="46">
        <v>120</v>
      </c>
      <c r="G22" s="47">
        <v>6.25</v>
      </c>
      <c r="H22" s="48">
        <f>F22*G22</f>
        <v>750</v>
      </c>
      <c r="I22" s="36"/>
    </row>
    <row r="23" spans="1:9" ht="15.5" x14ac:dyDescent="0.35">
      <c r="A23" s="36"/>
      <c r="B23" s="40" t="s">
        <v>11</v>
      </c>
      <c r="C23" s="40">
        <v>80</v>
      </c>
      <c r="D23" s="40">
        <v>60</v>
      </c>
      <c r="E23" s="40">
        <v>70</v>
      </c>
      <c r="F23" s="40"/>
      <c r="G23" s="40"/>
      <c r="H23" s="36"/>
      <c r="I23" s="36"/>
    </row>
    <row r="24" spans="1:9" ht="15.5" x14ac:dyDescent="0.35">
      <c r="A24" s="36"/>
      <c r="B24" s="36"/>
      <c r="C24" s="36"/>
      <c r="D24" s="36"/>
      <c r="E24" s="36"/>
      <c r="F24" s="36"/>
      <c r="G24" s="36"/>
      <c r="H24" s="36"/>
      <c r="I24" s="36"/>
    </row>
    <row r="25" spans="1:9" ht="15.5" x14ac:dyDescent="0.35">
      <c r="A25" s="36"/>
      <c r="B25" s="36"/>
      <c r="C25" s="36"/>
      <c r="D25" s="36"/>
      <c r="E25" s="36"/>
      <c r="F25" s="36"/>
      <c r="G25" s="36"/>
      <c r="H25" s="36"/>
      <c r="I25" s="36"/>
    </row>
    <row r="26" spans="1:9" ht="15.5" x14ac:dyDescent="0.35">
      <c r="A26" s="36"/>
      <c r="B26" s="36"/>
      <c r="C26" s="36"/>
      <c r="D26" s="36"/>
      <c r="E26" s="36"/>
      <c r="F26" s="36"/>
      <c r="G26" s="36"/>
      <c r="H26" s="36"/>
      <c r="I26" s="36"/>
    </row>
    <row r="27" spans="1:9" ht="15.5" x14ac:dyDescent="0.35">
      <c r="A27" s="41" t="s">
        <v>89</v>
      </c>
      <c r="B27" s="36"/>
      <c r="C27" s="55" t="s">
        <v>9</v>
      </c>
      <c r="D27" s="55"/>
      <c r="E27" s="55"/>
      <c r="F27" s="36"/>
      <c r="G27" s="36"/>
      <c r="H27" s="36"/>
      <c r="I27" s="36"/>
    </row>
    <row r="28" spans="1:9" ht="15.5" x14ac:dyDescent="0.35">
      <c r="A28" s="36"/>
      <c r="B28" s="46"/>
      <c r="C28" s="37" t="s">
        <v>83</v>
      </c>
      <c r="D28" s="37" t="s">
        <v>84</v>
      </c>
      <c r="E28" s="37" t="s">
        <v>85</v>
      </c>
      <c r="F28" s="40" t="s">
        <v>55</v>
      </c>
      <c r="G28" s="36"/>
      <c r="H28" s="36" t="s">
        <v>10</v>
      </c>
      <c r="I28" s="36"/>
    </row>
    <row r="29" spans="1:9" ht="15.5" x14ac:dyDescent="0.35">
      <c r="A29" s="56" t="s">
        <v>8</v>
      </c>
      <c r="B29" s="37" t="s">
        <v>87</v>
      </c>
      <c r="C29" s="42">
        <v>30</v>
      </c>
      <c r="D29" s="42">
        <v>60</v>
      </c>
      <c r="E29" s="42">
        <v>0</v>
      </c>
      <c r="F29" s="40">
        <f>SUM(C29:E29)</f>
        <v>90</v>
      </c>
      <c r="G29" s="40" t="s">
        <v>26</v>
      </c>
      <c r="H29" s="40">
        <v>100</v>
      </c>
      <c r="I29" s="36"/>
    </row>
    <row r="30" spans="1:9" ht="15.5" x14ac:dyDescent="0.35">
      <c r="A30" s="56"/>
      <c r="B30" s="37" t="s">
        <v>88</v>
      </c>
      <c r="C30" s="42">
        <v>50</v>
      </c>
      <c r="D30" s="42">
        <v>0</v>
      </c>
      <c r="E30" s="42">
        <v>70</v>
      </c>
      <c r="F30" s="40">
        <f>SUM(C30:E30)</f>
        <v>120</v>
      </c>
      <c r="G30" s="40" t="s">
        <v>26</v>
      </c>
      <c r="H30" s="40">
        <v>120</v>
      </c>
      <c r="I30" s="36"/>
    </row>
    <row r="31" spans="1:9" ht="15.5" x14ac:dyDescent="0.35">
      <c r="A31" s="36"/>
      <c r="B31" s="40" t="s">
        <v>55</v>
      </c>
      <c r="C31" s="40">
        <f>SUM(C29:C30)</f>
        <v>80</v>
      </c>
      <c r="D31" s="40">
        <f t="shared" ref="D31:E31" si="0">SUM(D29:D30)</f>
        <v>60</v>
      </c>
      <c r="E31" s="40">
        <f t="shared" si="0"/>
        <v>70</v>
      </c>
      <c r="F31" s="40"/>
      <c r="G31" s="36"/>
      <c r="H31" s="36"/>
      <c r="I31" s="36"/>
    </row>
    <row r="32" spans="1:9" ht="15.5" x14ac:dyDescent="0.35">
      <c r="A32" s="36"/>
      <c r="B32" s="36"/>
      <c r="C32" s="40" t="s">
        <v>56</v>
      </c>
      <c r="D32" s="40" t="s">
        <v>56</v>
      </c>
      <c r="E32" s="40" t="s">
        <v>56</v>
      </c>
      <c r="F32" s="36"/>
      <c r="G32" s="36"/>
      <c r="H32" s="36"/>
      <c r="I32" s="36"/>
    </row>
    <row r="33" spans="1:9" ht="15.5" x14ac:dyDescent="0.35">
      <c r="A33" s="36"/>
      <c r="B33" s="36" t="s">
        <v>11</v>
      </c>
      <c r="C33" s="40">
        <v>80</v>
      </c>
      <c r="D33" s="40">
        <v>60</v>
      </c>
      <c r="E33" s="40">
        <v>70</v>
      </c>
      <c r="F33" s="36"/>
      <c r="G33" s="36"/>
      <c r="H33" s="36"/>
      <c r="I33" s="36"/>
    </row>
    <row r="34" spans="1:9" ht="15.5" x14ac:dyDescent="0.35">
      <c r="A34" s="36"/>
      <c r="B34" s="36"/>
      <c r="C34" s="40"/>
      <c r="D34" s="40"/>
      <c r="E34" s="40"/>
      <c r="F34" s="36"/>
      <c r="G34" s="36"/>
      <c r="H34" s="36"/>
      <c r="I34" s="36"/>
    </row>
    <row r="35" spans="1:9" ht="15.5" x14ac:dyDescent="0.35">
      <c r="A35" s="36"/>
      <c r="B35" s="36"/>
      <c r="C35" s="36"/>
      <c r="D35" s="36"/>
      <c r="E35" s="36"/>
      <c r="F35" s="36"/>
      <c r="G35" s="36"/>
      <c r="H35" s="36"/>
      <c r="I35" s="36"/>
    </row>
    <row r="36" spans="1:9" ht="15.5" x14ac:dyDescent="0.35">
      <c r="A36" s="36" t="s">
        <v>13</v>
      </c>
      <c r="B36" s="49">
        <f>SUMPRODUCT(C21:E22,C29:E30)</f>
        <v>3980</v>
      </c>
      <c r="C36" s="36" t="s">
        <v>93</v>
      </c>
      <c r="D36" s="36"/>
      <c r="E36" s="36"/>
      <c r="F36" s="36"/>
      <c r="G36" s="36"/>
      <c r="H36" s="36"/>
      <c r="I36" s="36"/>
    </row>
    <row r="37" spans="1:9" ht="15.5" x14ac:dyDescent="0.35">
      <c r="A37" s="36"/>
      <c r="B37" s="49">
        <f>SUMPRODUCT(F21:F22,G21:G22)</f>
        <v>1350</v>
      </c>
      <c r="C37" s="36" t="s">
        <v>92</v>
      </c>
      <c r="D37" s="36"/>
      <c r="E37" s="36"/>
      <c r="F37" s="36"/>
      <c r="G37" s="36"/>
      <c r="H37" s="36"/>
      <c r="I37" s="36"/>
    </row>
    <row r="38" spans="1:9" ht="15.5" x14ac:dyDescent="0.35">
      <c r="A38" s="36"/>
      <c r="B38" s="50">
        <f>SUM(B36:B37)</f>
        <v>5330</v>
      </c>
      <c r="C38" s="36" t="s">
        <v>91</v>
      </c>
      <c r="D38" s="36"/>
      <c r="E38" s="36"/>
      <c r="F38" s="36"/>
      <c r="G38" s="36"/>
      <c r="H38" s="36"/>
      <c r="I38" s="36"/>
    </row>
    <row r="39" spans="1:9" ht="15.5" x14ac:dyDescent="0.35">
      <c r="A39" s="36"/>
      <c r="B39" s="36"/>
      <c r="C39" s="36"/>
      <c r="D39" s="36"/>
      <c r="E39" s="36"/>
      <c r="F39" s="36"/>
      <c r="G39" s="36"/>
      <c r="H39" s="36"/>
      <c r="I39" s="36"/>
    </row>
    <row r="93" spans="1:7" ht="15.5" x14ac:dyDescent="0.35">
      <c r="A93" s="36"/>
      <c r="B93" s="57" t="s">
        <v>98</v>
      </c>
      <c r="C93" s="57"/>
      <c r="D93" s="57"/>
      <c r="E93" s="36"/>
      <c r="F93" s="36"/>
      <c r="G93" s="36"/>
    </row>
    <row r="94" spans="1:7" ht="15.5" x14ac:dyDescent="0.35">
      <c r="A94" s="37" t="s">
        <v>97</v>
      </c>
      <c r="B94" s="37" t="s">
        <v>94</v>
      </c>
      <c r="C94" s="37" t="s">
        <v>95</v>
      </c>
      <c r="D94" s="37" t="s">
        <v>96</v>
      </c>
      <c r="E94" s="36"/>
      <c r="F94" s="36"/>
      <c r="G94" s="36"/>
    </row>
    <row r="95" spans="1:7" ht="15.5" x14ac:dyDescent="0.35">
      <c r="A95" s="37">
        <v>1</v>
      </c>
      <c r="B95" s="38">
        <v>5</v>
      </c>
      <c r="C95" s="38">
        <v>8</v>
      </c>
      <c r="D95" s="38">
        <v>6</v>
      </c>
      <c r="E95" s="36"/>
      <c r="F95" s="36"/>
      <c r="G95" s="36"/>
    </row>
    <row r="96" spans="1:7" ht="15.5" x14ac:dyDescent="0.35">
      <c r="A96" s="37">
        <v>2</v>
      </c>
      <c r="B96" s="38">
        <v>10</v>
      </c>
      <c r="C96" s="38">
        <v>9</v>
      </c>
      <c r="D96" s="38">
        <v>12</v>
      </c>
      <c r="E96" s="36"/>
      <c r="F96" s="36"/>
      <c r="G96" s="36"/>
    </row>
    <row r="97" spans="1:8" ht="15.5" x14ac:dyDescent="0.35">
      <c r="A97" s="37">
        <v>3</v>
      </c>
      <c r="B97" s="38">
        <v>7</v>
      </c>
      <c r="C97" s="38">
        <v>6</v>
      </c>
      <c r="D97" s="38">
        <v>10</v>
      </c>
      <c r="E97" s="36"/>
      <c r="F97" s="36"/>
      <c r="G97" s="36"/>
    </row>
    <row r="98" spans="1:8" ht="15.5" x14ac:dyDescent="0.35">
      <c r="A98" s="39"/>
      <c r="B98" s="40"/>
      <c r="C98" s="40"/>
      <c r="D98" s="40"/>
      <c r="E98" s="36"/>
      <c r="F98" s="36"/>
      <c r="G98" s="36"/>
    </row>
    <row r="99" spans="1:8" ht="15.5" x14ac:dyDescent="0.35">
      <c r="A99" s="36"/>
      <c r="B99" s="36"/>
      <c r="C99" s="36"/>
      <c r="D99" s="36"/>
      <c r="E99" s="36"/>
      <c r="F99" s="36"/>
      <c r="G99" s="36"/>
    </row>
    <row r="100" spans="1:8" ht="15.5" x14ac:dyDescent="0.35">
      <c r="A100" s="41"/>
      <c r="B100" s="57" t="s">
        <v>98</v>
      </c>
      <c r="C100" s="57"/>
      <c r="D100" s="57"/>
      <c r="E100" s="36"/>
      <c r="F100" s="36"/>
      <c r="G100" s="36"/>
    </row>
    <row r="101" spans="1:8" ht="15.5" x14ac:dyDescent="0.35">
      <c r="A101" s="37" t="s">
        <v>97</v>
      </c>
      <c r="B101" s="37" t="s">
        <v>94</v>
      </c>
      <c r="C101" s="37" t="s">
        <v>95</v>
      </c>
      <c r="D101" s="37" t="s">
        <v>96</v>
      </c>
      <c r="E101" s="40" t="s">
        <v>55</v>
      </c>
      <c r="F101" s="40"/>
      <c r="G101" s="36" t="s">
        <v>103</v>
      </c>
      <c r="H101" s="36"/>
    </row>
    <row r="102" spans="1:8" ht="15.5" x14ac:dyDescent="0.35">
      <c r="A102" s="37">
        <v>1</v>
      </c>
      <c r="B102" s="42">
        <v>0</v>
      </c>
      <c r="C102" s="42">
        <v>60</v>
      </c>
      <c r="D102" s="42">
        <v>0</v>
      </c>
      <c r="E102" s="43">
        <f>SUM(B102,C102,D102)</f>
        <v>60</v>
      </c>
      <c r="F102" s="43" t="s">
        <v>26</v>
      </c>
      <c r="G102" s="43">
        <v>60</v>
      </c>
    </row>
    <row r="103" spans="1:8" ht="15.5" x14ac:dyDescent="0.35">
      <c r="A103" s="37">
        <v>2</v>
      </c>
      <c r="B103" s="42">
        <v>45</v>
      </c>
      <c r="C103" s="42">
        <v>30</v>
      </c>
      <c r="D103" s="42">
        <v>30</v>
      </c>
      <c r="E103" s="43">
        <f t="shared" ref="E103:E104" si="1">SUM(B103,C103,D103)</f>
        <v>105</v>
      </c>
      <c r="F103" s="43" t="s">
        <v>26</v>
      </c>
      <c r="G103" s="43">
        <v>105</v>
      </c>
    </row>
    <row r="104" spans="1:8" ht="15.5" x14ac:dyDescent="0.35">
      <c r="A104" s="37">
        <v>3</v>
      </c>
      <c r="B104" s="42">
        <v>0</v>
      </c>
      <c r="C104" s="42">
        <v>0</v>
      </c>
      <c r="D104" s="42">
        <v>5</v>
      </c>
      <c r="E104" s="43">
        <f t="shared" si="1"/>
        <v>5</v>
      </c>
      <c r="F104" s="43" t="s">
        <v>26</v>
      </c>
      <c r="G104" s="43">
        <v>70</v>
      </c>
    </row>
    <row r="105" spans="1:8" ht="15.5" x14ac:dyDescent="0.35">
      <c r="A105" s="40" t="s">
        <v>55</v>
      </c>
      <c r="B105" s="40">
        <f>SUM(B102:B104)</f>
        <v>45</v>
      </c>
      <c r="C105" s="40">
        <f t="shared" ref="C105:D105" si="2">SUM(C102:C104)</f>
        <v>90</v>
      </c>
      <c r="D105" s="40">
        <f t="shared" si="2"/>
        <v>35</v>
      </c>
      <c r="E105" s="44"/>
      <c r="F105" s="44"/>
      <c r="G105" s="44"/>
    </row>
    <row r="106" spans="1:8" ht="15.5" x14ac:dyDescent="0.35">
      <c r="A106" s="40"/>
      <c r="B106" s="40" t="s">
        <v>56</v>
      </c>
      <c r="C106" s="40" t="s">
        <v>56</v>
      </c>
      <c r="D106" s="40" t="s">
        <v>56</v>
      </c>
      <c r="E106" s="36"/>
      <c r="F106" s="36"/>
      <c r="G106" s="36"/>
    </row>
    <row r="107" spans="1:8" ht="15.5" x14ac:dyDescent="0.35">
      <c r="A107" s="40" t="s">
        <v>102</v>
      </c>
      <c r="B107" s="40">
        <v>45</v>
      </c>
      <c r="C107" s="40">
        <v>90</v>
      </c>
      <c r="D107" s="40">
        <v>35</v>
      </c>
      <c r="E107" s="36"/>
      <c r="F107" s="36"/>
      <c r="G107" s="36"/>
    </row>
    <row r="108" spans="1:8" ht="15.5" x14ac:dyDescent="0.35">
      <c r="A108" s="36"/>
      <c r="B108" s="36"/>
      <c r="C108" s="36"/>
      <c r="D108" s="36"/>
      <c r="E108" s="36"/>
      <c r="F108" s="36"/>
      <c r="G108" s="36"/>
    </row>
    <row r="109" spans="1:8" ht="15.5" x14ac:dyDescent="0.35">
      <c r="A109" s="36"/>
      <c r="B109" s="36"/>
      <c r="C109" s="36"/>
      <c r="D109" s="36"/>
      <c r="E109" s="36"/>
      <c r="F109" s="36"/>
      <c r="G109" s="36"/>
    </row>
    <row r="110" spans="1:8" ht="15.5" x14ac:dyDescent="0.35">
      <c r="A110" s="36" t="s">
        <v>100</v>
      </c>
      <c r="B110" s="45">
        <f>SUMPRODUCT(B95:D97,B102:D104)</f>
        <v>1610</v>
      </c>
      <c r="C110" s="36" t="s">
        <v>101</v>
      </c>
      <c r="D110" s="36"/>
      <c r="E110" s="36"/>
      <c r="F110" s="36"/>
      <c r="G110" s="36"/>
    </row>
    <row r="111" spans="1:8" ht="15.5" x14ac:dyDescent="0.35">
      <c r="A111" s="36"/>
      <c r="B111" s="36"/>
      <c r="C111" s="36"/>
      <c r="D111" s="36"/>
      <c r="E111" s="36"/>
      <c r="F111" s="36"/>
      <c r="G111" s="36"/>
    </row>
  </sheetData>
  <mergeCells count="6">
    <mergeCell ref="C19:E19"/>
    <mergeCell ref="A21:A22"/>
    <mergeCell ref="C27:E27"/>
    <mergeCell ref="A29:A30"/>
    <mergeCell ref="B100:D100"/>
    <mergeCell ref="B93:D9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A1C69-2887-4138-84A6-42CEC0698A75}">
  <sheetPr>
    <tabColor rgb="FFFFFF00"/>
  </sheetPr>
  <dimension ref="A19:H112"/>
  <sheetViews>
    <sheetView showGridLines="0" topLeftCell="A59" zoomScaleNormal="100" workbookViewId="0">
      <selection activeCell="L96" sqref="L96"/>
    </sheetView>
  </sheetViews>
  <sheetFormatPr defaultRowHeight="14.5" x14ac:dyDescent="0.35"/>
  <cols>
    <col min="1" max="1" width="14" bestFit="1" customWidth="1"/>
    <col min="2" max="2" width="10.08984375" bestFit="1" customWidth="1"/>
    <col min="7" max="7" width="11.453125" bestFit="1" customWidth="1"/>
    <col min="8" max="8" width="9.36328125" bestFit="1" customWidth="1"/>
  </cols>
  <sheetData>
    <row r="19" spans="1:8" x14ac:dyDescent="0.35">
      <c r="A19" s="3" t="s">
        <v>38</v>
      </c>
      <c r="C19" s="59" t="s">
        <v>9</v>
      </c>
      <c r="D19" s="59"/>
      <c r="E19" s="59"/>
    </row>
    <row r="20" spans="1:8" x14ac:dyDescent="0.35">
      <c r="B20" s="1"/>
      <c r="C20" s="2" t="s">
        <v>83</v>
      </c>
      <c r="D20" s="2" t="s">
        <v>84</v>
      </c>
      <c r="E20" s="2" t="s">
        <v>85</v>
      </c>
      <c r="F20" s="1" t="s">
        <v>10</v>
      </c>
      <c r="G20" s="1" t="s">
        <v>86</v>
      </c>
      <c r="H20" s="1" t="s">
        <v>90</v>
      </c>
    </row>
    <row r="21" spans="1:8" x14ac:dyDescent="0.35">
      <c r="A21" s="58" t="s">
        <v>8</v>
      </c>
      <c r="B21" s="2" t="s">
        <v>87</v>
      </c>
      <c r="C21" s="29">
        <v>22</v>
      </c>
      <c r="D21" s="29">
        <v>14</v>
      </c>
      <c r="E21" s="29">
        <v>30</v>
      </c>
      <c r="F21" s="1">
        <v>100</v>
      </c>
      <c r="G21" s="30">
        <v>6</v>
      </c>
      <c r="H21" s="31">
        <f>F21*G21</f>
        <v>600</v>
      </c>
    </row>
    <row r="22" spans="1:8" x14ac:dyDescent="0.35">
      <c r="A22" s="58"/>
      <c r="B22" s="2" t="s">
        <v>88</v>
      </c>
      <c r="C22" s="29">
        <v>16</v>
      </c>
      <c r="D22" s="29">
        <v>20</v>
      </c>
      <c r="E22" s="29">
        <v>24</v>
      </c>
      <c r="F22" s="1">
        <v>120</v>
      </c>
      <c r="G22" s="30">
        <v>6.25</v>
      </c>
      <c r="H22" s="31">
        <f>F22*G22</f>
        <v>750</v>
      </c>
    </row>
    <row r="23" spans="1:8" x14ac:dyDescent="0.35">
      <c r="B23" s="9" t="s">
        <v>11</v>
      </c>
      <c r="C23" s="9">
        <v>80</v>
      </c>
      <c r="D23" s="9">
        <v>60</v>
      </c>
      <c r="E23" s="9">
        <v>70</v>
      </c>
      <c r="F23" s="9"/>
      <c r="G23" s="9"/>
    </row>
    <row r="27" spans="1:8" x14ac:dyDescent="0.35">
      <c r="A27" s="3" t="s">
        <v>89</v>
      </c>
      <c r="C27" s="59" t="s">
        <v>9</v>
      </c>
      <c r="D27" s="59"/>
      <c r="E27" s="59"/>
    </row>
    <row r="28" spans="1:8" x14ac:dyDescent="0.35">
      <c r="B28" s="1"/>
      <c r="C28" s="2" t="s">
        <v>83</v>
      </c>
      <c r="D28" s="2" t="s">
        <v>84</v>
      </c>
      <c r="E28" s="2" t="s">
        <v>85</v>
      </c>
      <c r="F28" s="1" t="s">
        <v>55</v>
      </c>
    </row>
    <row r="29" spans="1:8" x14ac:dyDescent="0.35">
      <c r="A29" s="58" t="s">
        <v>8</v>
      </c>
      <c r="B29" s="2" t="s">
        <v>87</v>
      </c>
      <c r="C29" s="6">
        <v>30</v>
      </c>
      <c r="D29" s="6">
        <v>60</v>
      </c>
      <c r="E29" s="6">
        <v>0</v>
      </c>
      <c r="F29" s="1">
        <f>SUM(C29:E29)</f>
        <v>90</v>
      </c>
      <c r="G29" s="9" t="s">
        <v>26</v>
      </c>
      <c r="H29" s="9">
        <v>100</v>
      </c>
    </row>
    <row r="30" spans="1:8" x14ac:dyDescent="0.35">
      <c r="A30" s="58"/>
      <c r="B30" s="2" t="s">
        <v>88</v>
      </c>
      <c r="C30" s="6">
        <v>50</v>
      </c>
      <c r="D30" s="6">
        <v>0</v>
      </c>
      <c r="E30" s="6">
        <v>70</v>
      </c>
      <c r="F30" s="1">
        <f>SUM(C30:E30)</f>
        <v>120</v>
      </c>
      <c r="G30" s="9" t="s">
        <v>26</v>
      </c>
      <c r="H30" s="9">
        <v>120</v>
      </c>
    </row>
    <row r="31" spans="1:8" x14ac:dyDescent="0.35">
      <c r="B31" s="9" t="s">
        <v>55</v>
      </c>
      <c r="C31" s="9">
        <f>SUM(C29:C30)</f>
        <v>80</v>
      </c>
      <c r="D31" s="9">
        <f t="shared" ref="D31:E31" si="0">SUM(D29:D30)</f>
        <v>60</v>
      </c>
      <c r="E31" s="9">
        <f t="shared" si="0"/>
        <v>70</v>
      </c>
      <c r="F31" s="9"/>
    </row>
    <row r="32" spans="1:8" x14ac:dyDescent="0.35">
      <c r="C32" s="9" t="s">
        <v>56</v>
      </c>
      <c r="D32" s="9" t="s">
        <v>56</v>
      </c>
      <c r="E32" s="9" t="s">
        <v>56</v>
      </c>
    </row>
    <row r="33" spans="1:5" x14ac:dyDescent="0.35">
      <c r="C33" s="9">
        <v>80</v>
      </c>
      <c r="D33" s="9">
        <v>60</v>
      </c>
      <c r="E33" s="9">
        <v>70</v>
      </c>
    </row>
    <row r="35" spans="1:5" x14ac:dyDescent="0.35">
      <c r="A35" t="s">
        <v>13</v>
      </c>
      <c r="B35" s="19">
        <f>SUMPRODUCT(C21:E22,C29:E30)</f>
        <v>3980</v>
      </c>
      <c r="C35" t="s">
        <v>93</v>
      </c>
    </row>
    <row r="36" spans="1:5" x14ac:dyDescent="0.35">
      <c r="B36" s="19">
        <f>SUMPRODUCT(F21:F22,G21:G22)</f>
        <v>1350</v>
      </c>
      <c r="C36" t="s">
        <v>92</v>
      </c>
    </row>
    <row r="37" spans="1:5" x14ac:dyDescent="0.35">
      <c r="B37" s="32">
        <f>SUM(B35:B36)</f>
        <v>5330</v>
      </c>
      <c r="C37" t="s">
        <v>91</v>
      </c>
    </row>
    <row r="94" spans="1:7" x14ac:dyDescent="0.35">
      <c r="A94" s="3"/>
      <c r="B94" s="53" t="s">
        <v>98</v>
      </c>
      <c r="C94" s="53"/>
      <c r="D94" s="53"/>
    </row>
    <row r="95" spans="1:7" x14ac:dyDescent="0.35">
      <c r="A95" s="2" t="s">
        <v>97</v>
      </c>
      <c r="B95" s="2" t="s">
        <v>94</v>
      </c>
      <c r="C95" s="2" t="s">
        <v>95</v>
      </c>
      <c r="D95" s="2" t="s">
        <v>96</v>
      </c>
    </row>
    <row r="96" spans="1:7" x14ac:dyDescent="0.35">
      <c r="A96" s="2">
        <v>1</v>
      </c>
      <c r="B96" s="11">
        <v>5</v>
      </c>
      <c r="C96" s="11">
        <v>7</v>
      </c>
      <c r="D96" s="11">
        <v>6</v>
      </c>
      <c r="E96" s="34">
        <f>SUM(B96:D96)</f>
        <v>18</v>
      </c>
      <c r="F96" s="34" t="s">
        <v>99</v>
      </c>
      <c r="G96" s="34">
        <v>60</v>
      </c>
    </row>
    <row r="97" spans="1:7" x14ac:dyDescent="0.35">
      <c r="A97" s="2">
        <v>2</v>
      </c>
      <c r="B97" s="11">
        <v>8</v>
      </c>
      <c r="C97" s="11">
        <v>6</v>
      </c>
      <c r="D97" s="11">
        <v>5</v>
      </c>
      <c r="E97" s="34">
        <f t="shared" ref="E97:E98" si="1">SUM(B97:D97)</f>
        <v>19</v>
      </c>
      <c r="F97" s="34" t="s">
        <v>99</v>
      </c>
      <c r="G97" s="34">
        <v>105</v>
      </c>
    </row>
    <row r="98" spans="1:7" x14ac:dyDescent="0.35">
      <c r="A98" s="2">
        <v>3</v>
      </c>
      <c r="B98" s="11">
        <v>9</v>
      </c>
      <c r="C98" s="11">
        <v>2</v>
      </c>
      <c r="D98" s="11">
        <v>1</v>
      </c>
      <c r="E98" s="34">
        <f t="shared" si="1"/>
        <v>12</v>
      </c>
      <c r="F98" s="34" t="s">
        <v>99</v>
      </c>
      <c r="G98" s="34">
        <v>70</v>
      </c>
    </row>
    <row r="99" spans="1:7" x14ac:dyDescent="0.35">
      <c r="B99" s="9">
        <f>SUM(B96:B98)</f>
        <v>22</v>
      </c>
      <c r="C99" s="9">
        <f t="shared" ref="C99:D99" si="2">SUM(C96:C98)</f>
        <v>15</v>
      </c>
      <c r="D99" s="9">
        <f t="shared" si="2"/>
        <v>12</v>
      </c>
      <c r="E99" s="35"/>
      <c r="F99" s="35"/>
      <c r="G99" s="35"/>
    </row>
    <row r="100" spans="1:7" x14ac:dyDescent="0.35">
      <c r="B100" s="9" t="s">
        <v>56</v>
      </c>
      <c r="C100" s="9" t="s">
        <v>56</v>
      </c>
      <c r="D100" s="9" t="s">
        <v>56</v>
      </c>
    </row>
    <row r="101" spans="1:7" x14ac:dyDescent="0.35">
      <c r="B101" s="9">
        <v>45</v>
      </c>
      <c r="C101" s="9">
        <v>90</v>
      </c>
      <c r="D101" s="9">
        <v>35</v>
      </c>
    </row>
    <row r="104" spans="1:7" x14ac:dyDescent="0.35">
      <c r="B104" s="53" t="s">
        <v>98</v>
      </c>
      <c r="C104" s="53"/>
      <c r="D104" s="53"/>
    </row>
    <row r="105" spans="1:7" x14ac:dyDescent="0.35">
      <c r="A105" s="2" t="s">
        <v>97</v>
      </c>
      <c r="B105" s="2" t="s">
        <v>94</v>
      </c>
      <c r="C105" s="2" t="s">
        <v>95</v>
      </c>
      <c r="D105" s="2" t="s">
        <v>96</v>
      </c>
    </row>
    <row r="106" spans="1:7" x14ac:dyDescent="0.35">
      <c r="A106" s="2">
        <v>1</v>
      </c>
      <c r="B106" s="33">
        <v>5</v>
      </c>
      <c r="C106" s="33">
        <v>8</v>
      </c>
      <c r="D106" s="33">
        <v>6</v>
      </c>
    </row>
    <row r="107" spans="1:7" x14ac:dyDescent="0.35">
      <c r="A107" s="2">
        <v>2</v>
      </c>
      <c r="B107" s="33">
        <v>10</v>
      </c>
      <c r="C107" s="33">
        <v>9</v>
      </c>
      <c r="D107" s="33">
        <v>12</v>
      </c>
    </row>
    <row r="108" spans="1:7" x14ac:dyDescent="0.35">
      <c r="A108" s="2">
        <v>3</v>
      </c>
      <c r="B108" s="33">
        <v>7</v>
      </c>
      <c r="C108" s="33">
        <v>6</v>
      </c>
      <c r="D108" s="33">
        <v>10</v>
      </c>
    </row>
    <row r="112" spans="1:7" x14ac:dyDescent="0.35">
      <c r="A112" t="s">
        <v>100</v>
      </c>
      <c r="B112" s="10">
        <f>SUMPRODUCT(B106:D108,B96:D98)</f>
        <v>396</v>
      </c>
    </row>
  </sheetData>
  <mergeCells count="6">
    <mergeCell ref="B104:D104"/>
    <mergeCell ref="A21:A22"/>
    <mergeCell ref="C19:E19"/>
    <mergeCell ref="C27:E27"/>
    <mergeCell ref="A29:A30"/>
    <mergeCell ref="B94:D9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Transportation Template</vt:lpstr>
      <vt:lpstr>Alternative</vt:lpstr>
      <vt:lpstr>Practice 1 </vt:lpstr>
      <vt:lpstr>New Hires</vt:lpstr>
      <vt:lpstr>MLB</vt:lpstr>
      <vt:lpstr>Practice 2</vt:lpstr>
      <vt:lpstr>Module Quiz</vt:lpstr>
      <vt:lpstr>Quiz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abegail calawagan</dc:creator>
  <cp:lastModifiedBy>abegail calawagan</cp:lastModifiedBy>
  <dcterms:created xsi:type="dcterms:W3CDTF">2015-06-05T18:17:20Z</dcterms:created>
  <dcterms:modified xsi:type="dcterms:W3CDTF">2024-04-10T13:53:23Z</dcterms:modified>
</cp:coreProperties>
</file>