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abegail calawagan\Desktop\Coursera\Business Analytics Excel Course\Week6 Integer and Non-linear Programming\"/>
    </mc:Choice>
  </mc:AlternateContent>
  <xr:revisionPtr revIDLastSave="0" documentId="13_ncr:1_{D30EDB84-D1A3-4291-A04F-CE4D163D3634}" xr6:coauthVersionLast="47" xr6:coauthVersionMax="47" xr10:uidLastSave="{00000000-0000-0000-0000-000000000000}"/>
  <bookViews>
    <workbookView xWindow="-110" yWindow="-110" windowWidth="19420" windowHeight="10300" activeTab="9" xr2:uid="{00000000-000D-0000-FFFF-FFFF00000000}"/>
  </bookViews>
  <sheets>
    <sheet name="Princess Brides" sheetId="1" r:id="rId1"/>
    <sheet name="Bolsa de Cafe" sheetId="2" r:id="rId2"/>
    <sheet name="Practice1_Art Posters" sheetId="3" r:id="rId3"/>
    <sheet name="Binary Decision" sheetId="4" r:id="rId4"/>
    <sheet name="Practice2_Horizon Wireless" sheetId="5" r:id="rId5"/>
    <sheet name="Portfolio Variance" sheetId="6" r:id="rId6"/>
    <sheet name="Motorcross Snowmobile" sheetId="7" r:id="rId7"/>
    <sheet name="Practice3_Baseball Stadium" sheetId="8" r:id="rId8"/>
    <sheet name="Quiz_Part1" sheetId="9" r:id="rId9"/>
    <sheet name="Quiz_Part2" sheetId="10" r:id="rId10"/>
  </sheets>
  <definedNames>
    <definedName name="solver_adj" localSheetId="3" hidden="1">'Binary Decision'!$B$33:$H$33</definedName>
    <definedName name="solver_adj" localSheetId="1" hidden="1">'Bolsa de Cafe'!$B$22:$C$22</definedName>
    <definedName name="solver_adj" localSheetId="6" hidden="1">'Motorcross Snowmobile'!$B$15:$C$15</definedName>
    <definedName name="solver_adj" localSheetId="5" hidden="1">'Portfolio Variance'!$B$19:$C$19</definedName>
    <definedName name="solver_adj" localSheetId="2" hidden="1">'Practice1_Art Posters'!$B$16:$C$16</definedName>
    <definedName name="solver_adj" localSheetId="4" hidden="1">'Practice2_Horizon Wireless'!$B$29:$G$29</definedName>
    <definedName name="solver_adj" localSheetId="7" hidden="1">'Practice3_Baseball Stadium'!$B$12</definedName>
    <definedName name="solver_adj" localSheetId="0" hidden="1">'Princess Brides'!$B$12:$C$12</definedName>
    <definedName name="solver_adj" localSheetId="8" hidden="1">Quiz_Part1!$B$13:$C$13</definedName>
    <definedName name="solver_adj" localSheetId="9" hidden="1">Quiz_Part2!$B$10</definedName>
    <definedName name="solver_cvg" localSheetId="3" hidden="1">0.0001</definedName>
    <definedName name="solver_cvg" localSheetId="1" hidden="1">0.0001</definedName>
    <definedName name="solver_cvg" localSheetId="6" hidden="1">0.0001</definedName>
    <definedName name="solver_cvg" localSheetId="5" hidden="1">0.0001</definedName>
    <definedName name="solver_cvg" localSheetId="2" hidden="1">0.0001</definedName>
    <definedName name="solver_cvg" localSheetId="4" hidden="1">0.0001</definedName>
    <definedName name="solver_cvg" localSheetId="7" hidden="1">0.0001</definedName>
    <definedName name="solver_cvg" localSheetId="0" hidden="1">0.0001</definedName>
    <definedName name="solver_cvg" localSheetId="8" hidden="1">0.0001</definedName>
    <definedName name="solver_cvg" localSheetId="9" hidden="1">0.0001</definedName>
    <definedName name="solver_drv" localSheetId="3" hidden="1">1</definedName>
    <definedName name="solver_drv" localSheetId="1" hidden="1">1</definedName>
    <definedName name="solver_drv" localSheetId="6" hidden="1">1</definedName>
    <definedName name="solver_drv" localSheetId="5" hidden="1">1</definedName>
    <definedName name="solver_drv" localSheetId="2" hidden="1">1</definedName>
    <definedName name="solver_drv" localSheetId="4" hidden="1">1</definedName>
    <definedName name="solver_drv" localSheetId="7" hidden="1">1</definedName>
    <definedName name="solver_drv" localSheetId="0" hidden="1">1</definedName>
    <definedName name="solver_drv" localSheetId="8" hidden="1">1</definedName>
    <definedName name="solver_drv" localSheetId="9" hidden="1">1</definedName>
    <definedName name="solver_eng" localSheetId="3" hidden="1">2</definedName>
    <definedName name="solver_eng" localSheetId="1" hidden="1">2</definedName>
    <definedName name="solver_eng" localSheetId="6" hidden="1">1</definedName>
    <definedName name="solver_eng" localSheetId="5" hidden="1">1</definedName>
    <definedName name="solver_eng" localSheetId="2" hidden="1">2</definedName>
    <definedName name="solver_eng" localSheetId="4" hidden="1">2</definedName>
    <definedName name="solver_eng" localSheetId="7" hidden="1">1</definedName>
    <definedName name="solver_eng" localSheetId="0" hidden="1">2</definedName>
    <definedName name="solver_eng" localSheetId="8" hidden="1">2</definedName>
    <definedName name="solver_eng" localSheetId="9" hidden="1">1</definedName>
    <definedName name="solver_est" localSheetId="3" hidden="1">1</definedName>
    <definedName name="solver_est" localSheetId="1" hidden="1">1</definedName>
    <definedName name="solver_est" localSheetId="6" hidden="1">1</definedName>
    <definedName name="solver_est" localSheetId="5" hidden="1">1</definedName>
    <definedName name="solver_est" localSheetId="2" hidden="1">1</definedName>
    <definedName name="solver_est" localSheetId="4" hidden="1">1</definedName>
    <definedName name="solver_est" localSheetId="7" hidden="1">1</definedName>
    <definedName name="solver_est" localSheetId="0" hidden="1">1</definedName>
    <definedName name="solver_est" localSheetId="8" hidden="1">1</definedName>
    <definedName name="solver_est" localSheetId="9" hidden="1">1</definedName>
    <definedName name="solver_itr" localSheetId="3" hidden="1">2147483647</definedName>
    <definedName name="solver_itr" localSheetId="1" hidden="1">2147483647</definedName>
    <definedName name="solver_itr" localSheetId="6" hidden="1">2147483647</definedName>
    <definedName name="solver_itr" localSheetId="5" hidden="1">2147483647</definedName>
    <definedName name="solver_itr" localSheetId="2" hidden="1">2147483647</definedName>
    <definedName name="solver_itr" localSheetId="4" hidden="1">2147483647</definedName>
    <definedName name="solver_itr" localSheetId="7" hidden="1">2147483647</definedName>
    <definedName name="solver_itr" localSheetId="0" hidden="1">2147483647</definedName>
    <definedName name="solver_itr" localSheetId="8" hidden="1">2147483647</definedName>
    <definedName name="solver_itr" localSheetId="9" hidden="1">2147483647</definedName>
    <definedName name="solver_lhs1" localSheetId="3" hidden="1">'Binary Decision'!$B$33:$H$33</definedName>
    <definedName name="solver_lhs1" localSheetId="1" hidden="1">'Bolsa de Cafe'!$B$22</definedName>
    <definedName name="solver_lhs1" localSheetId="6" hidden="1">'Motorcross Snowmobile'!$B$15:$C$15</definedName>
    <definedName name="solver_lhs1" localSheetId="5" hidden="1">'Portfolio Variance'!$D$33</definedName>
    <definedName name="solver_lhs1" localSheetId="2" hidden="1">'Practice1_Art Posters'!$B$16:$C$16</definedName>
    <definedName name="solver_lhs1" localSheetId="4" hidden="1">'Practice2_Horizon Wireless'!$B$29:$G$29</definedName>
    <definedName name="solver_lhs1" localSheetId="0" hidden="1">'Princess Brides'!$B$12:$C$12</definedName>
    <definedName name="solver_lhs1" localSheetId="8" hidden="1">Quiz_Part1!$B$13:$C$13</definedName>
    <definedName name="solver_lhs2" localSheetId="3" hidden="1">'Binary Decision'!$I$40</definedName>
    <definedName name="solver_lhs2" localSheetId="1" hidden="1">'Bolsa de Cafe'!$D$29:$D$31</definedName>
    <definedName name="solver_lhs2" localSheetId="6" hidden="1">'Motorcross Snowmobile'!$D$26</definedName>
    <definedName name="solver_lhs2" localSheetId="5" hidden="1">'Portfolio Variance'!$D$34</definedName>
    <definedName name="solver_lhs2" localSheetId="2" hidden="1">'Practice1_Art Posters'!$D$23:$D$25</definedName>
    <definedName name="solver_lhs2" localSheetId="4" hidden="1">'Practice2_Horizon Wireless'!$H$36:$H$43</definedName>
    <definedName name="solver_lhs2" localSheetId="0" hidden="1">'Princess Brides'!$D$18</definedName>
    <definedName name="solver_lhs2" localSheetId="8" hidden="1">Quiz_Part1!$D$22:$D$23</definedName>
    <definedName name="solver_lhs3" localSheetId="3" hidden="1">'Binary Decision'!$I$41</definedName>
    <definedName name="solver_lhs3" localSheetId="5" hidden="1">'Portfolio Variance'!$D$34</definedName>
    <definedName name="solver_lhs3" localSheetId="0" hidden="1">'Princess Brides'!$D$19</definedName>
    <definedName name="solver_lhs4" localSheetId="3" hidden="1">'Binary Decision'!$I$42</definedName>
    <definedName name="solver_lhs4" localSheetId="0" hidden="1">'Princess Brides'!$D$20</definedName>
    <definedName name="solver_lhs5" localSheetId="3" hidden="1">'Binary Decision'!$I$43</definedName>
    <definedName name="solver_mip" localSheetId="3" hidden="1">2147483647</definedName>
    <definedName name="solver_mip" localSheetId="1" hidden="1">2147483647</definedName>
    <definedName name="solver_mip" localSheetId="6" hidden="1">2147483647</definedName>
    <definedName name="solver_mip" localSheetId="5" hidden="1">2147483647</definedName>
    <definedName name="solver_mip" localSheetId="2" hidden="1">2147483647</definedName>
    <definedName name="solver_mip" localSheetId="4" hidden="1">2147483647</definedName>
    <definedName name="solver_mip" localSheetId="7" hidden="1">2147483647</definedName>
    <definedName name="solver_mip" localSheetId="0" hidden="1">2147483647</definedName>
    <definedName name="solver_mip" localSheetId="8" hidden="1">2147483647</definedName>
    <definedName name="solver_mip" localSheetId="9" hidden="1">2147483647</definedName>
    <definedName name="solver_mni" localSheetId="3" hidden="1">30</definedName>
    <definedName name="solver_mni" localSheetId="1" hidden="1">30</definedName>
    <definedName name="solver_mni" localSheetId="6" hidden="1">30</definedName>
    <definedName name="solver_mni" localSheetId="5" hidden="1">30</definedName>
    <definedName name="solver_mni" localSheetId="2" hidden="1">30</definedName>
    <definedName name="solver_mni" localSheetId="4" hidden="1">30</definedName>
    <definedName name="solver_mni" localSheetId="7" hidden="1">30</definedName>
    <definedName name="solver_mni" localSheetId="0" hidden="1">30</definedName>
    <definedName name="solver_mni" localSheetId="8" hidden="1">30</definedName>
    <definedName name="solver_mni" localSheetId="9" hidden="1">30</definedName>
    <definedName name="solver_mrt" localSheetId="3" hidden="1">0.075</definedName>
    <definedName name="solver_mrt" localSheetId="1" hidden="1">0.075</definedName>
    <definedName name="solver_mrt" localSheetId="6" hidden="1">0.075</definedName>
    <definedName name="solver_mrt" localSheetId="5" hidden="1">0.075</definedName>
    <definedName name="solver_mrt" localSheetId="2" hidden="1">0.075</definedName>
    <definedName name="solver_mrt" localSheetId="4" hidden="1">0.075</definedName>
    <definedName name="solver_mrt" localSheetId="7" hidden="1">0.075</definedName>
    <definedName name="solver_mrt" localSheetId="0" hidden="1">0.075</definedName>
    <definedName name="solver_mrt" localSheetId="8" hidden="1">0.075</definedName>
    <definedName name="solver_mrt" localSheetId="9" hidden="1">0.075</definedName>
    <definedName name="solver_msl" localSheetId="3" hidden="1">2</definedName>
    <definedName name="solver_msl" localSheetId="1" hidden="1">2</definedName>
    <definedName name="solver_msl" localSheetId="6" hidden="1">2</definedName>
    <definedName name="solver_msl" localSheetId="5" hidden="1">2</definedName>
    <definedName name="solver_msl" localSheetId="2" hidden="1">2</definedName>
    <definedName name="solver_msl" localSheetId="4" hidden="1">2</definedName>
    <definedName name="solver_msl" localSheetId="7" hidden="1">2</definedName>
    <definedName name="solver_msl" localSheetId="0" hidden="1">2</definedName>
    <definedName name="solver_msl" localSheetId="8" hidden="1">2</definedName>
    <definedName name="solver_msl" localSheetId="9" hidden="1">2</definedName>
    <definedName name="solver_neg" localSheetId="3" hidden="1">1</definedName>
    <definedName name="solver_neg" localSheetId="1" hidden="1">1</definedName>
    <definedName name="solver_neg" localSheetId="6" hidden="1">1</definedName>
    <definedName name="solver_neg" localSheetId="5" hidden="1">1</definedName>
    <definedName name="solver_neg" localSheetId="2" hidden="1">1</definedName>
    <definedName name="solver_neg" localSheetId="4" hidden="1">1</definedName>
    <definedName name="solver_neg" localSheetId="7" hidden="1">1</definedName>
    <definedName name="solver_neg" localSheetId="0" hidden="1">1</definedName>
    <definedName name="solver_neg" localSheetId="8" hidden="1">1</definedName>
    <definedName name="solver_neg" localSheetId="9" hidden="1">1</definedName>
    <definedName name="solver_nod" localSheetId="3" hidden="1">2147483647</definedName>
    <definedName name="solver_nod" localSheetId="1" hidden="1">2147483647</definedName>
    <definedName name="solver_nod" localSheetId="6" hidden="1">2147483647</definedName>
    <definedName name="solver_nod" localSheetId="5" hidden="1">2147483647</definedName>
    <definedName name="solver_nod" localSheetId="2" hidden="1">2147483647</definedName>
    <definedName name="solver_nod" localSheetId="4" hidden="1">2147483647</definedName>
    <definedName name="solver_nod" localSheetId="7" hidden="1">2147483647</definedName>
    <definedName name="solver_nod" localSheetId="0" hidden="1">2147483647</definedName>
    <definedName name="solver_nod" localSheetId="8" hidden="1">2147483647</definedName>
    <definedName name="solver_nod" localSheetId="9" hidden="1">2147483647</definedName>
    <definedName name="solver_num" localSheetId="3" hidden="1">5</definedName>
    <definedName name="solver_num" localSheetId="1" hidden="1">2</definedName>
    <definedName name="solver_num" localSheetId="6" hidden="1">2</definedName>
    <definedName name="solver_num" localSheetId="5" hidden="1">2</definedName>
    <definedName name="solver_num" localSheetId="2" hidden="1">2</definedName>
    <definedName name="solver_num" localSheetId="4" hidden="1">2</definedName>
    <definedName name="solver_num" localSheetId="7" hidden="1">0</definedName>
    <definedName name="solver_num" localSheetId="0" hidden="1">4</definedName>
    <definedName name="solver_num" localSheetId="8" hidden="1">2</definedName>
    <definedName name="solver_num" localSheetId="9" hidden="1">0</definedName>
    <definedName name="solver_nwt" localSheetId="3" hidden="1">1</definedName>
    <definedName name="solver_nwt" localSheetId="1" hidden="1">1</definedName>
    <definedName name="solver_nwt" localSheetId="6" hidden="1">1</definedName>
    <definedName name="solver_nwt" localSheetId="5" hidden="1">1</definedName>
    <definedName name="solver_nwt" localSheetId="2" hidden="1">1</definedName>
    <definedName name="solver_nwt" localSheetId="4" hidden="1">1</definedName>
    <definedName name="solver_nwt" localSheetId="7" hidden="1">1</definedName>
    <definedName name="solver_nwt" localSheetId="0" hidden="1">1</definedName>
    <definedName name="solver_nwt" localSheetId="8" hidden="1">1</definedName>
    <definedName name="solver_nwt" localSheetId="9" hidden="1">1</definedName>
    <definedName name="solver_opt" localSheetId="3" hidden="1">'Binary Decision'!$B$37</definedName>
    <definedName name="solver_opt" localSheetId="1" hidden="1">'Bolsa de Cafe'!$B$26</definedName>
    <definedName name="solver_opt" localSheetId="6" hidden="1">'Motorcross Snowmobile'!$B$19</definedName>
    <definedName name="solver_opt" localSheetId="5" hidden="1">'Portfolio Variance'!$B$30</definedName>
    <definedName name="solver_opt" localSheetId="2" hidden="1">'Practice1_Art Posters'!$B$20</definedName>
    <definedName name="solver_opt" localSheetId="4" hidden="1">'Practice2_Horizon Wireless'!$B$32</definedName>
    <definedName name="solver_opt" localSheetId="7" hidden="1">'Practice3_Baseball Stadium'!$B$28</definedName>
    <definedName name="solver_opt" localSheetId="0" hidden="1">'Princess Brides'!$B$15</definedName>
    <definedName name="solver_opt" localSheetId="8" hidden="1">Quiz_Part1!$B$18</definedName>
    <definedName name="solver_opt" localSheetId="9" hidden="1">Quiz_Part2!$B$28</definedName>
    <definedName name="solver_pre" localSheetId="3" hidden="1">0.000001</definedName>
    <definedName name="solver_pre" localSheetId="1" hidden="1">0.000001</definedName>
    <definedName name="solver_pre" localSheetId="6" hidden="1">0.000001</definedName>
    <definedName name="solver_pre" localSheetId="5" hidden="1">0.000001</definedName>
    <definedName name="solver_pre" localSheetId="2" hidden="1">0.000001</definedName>
    <definedName name="solver_pre" localSheetId="4" hidden="1">0.000001</definedName>
    <definedName name="solver_pre" localSheetId="7" hidden="1">0.000001</definedName>
    <definedName name="solver_pre" localSheetId="0" hidden="1">0.000001</definedName>
    <definedName name="solver_pre" localSheetId="8" hidden="1">0.000001</definedName>
    <definedName name="solver_pre" localSheetId="9" hidden="1">0.000001</definedName>
    <definedName name="solver_rbv" localSheetId="3" hidden="1">1</definedName>
    <definedName name="solver_rbv" localSheetId="1" hidden="1">1</definedName>
    <definedName name="solver_rbv" localSheetId="6" hidden="1">1</definedName>
    <definedName name="solver_rbv" localSheetId="5" hidden="1">1</definedName>
    <definedName name="solver_rbv" localSheetId="2" hidden="1">1</definedName>
    <definedName name="solver_rbv" localSheetId="4" hidden="1">1</definedName>
    <definedName name="solver_rbv" localSheetId="7" hidden="1">1</definedName>
    <definedName name="solver_rbv" localSheetId="0" hidden="1">1</definedName>
    <definedName name="solver_rbv" localSheetId="8" hidden="1">1</definedName>
    <definedName name="solver_rbv" localSheetId="9" hidden="1">1</definedName>
    <definedName name="solver_rel1" localSheetId="3" hidden="1">5</definedName>
    <definedName name="solver_rel1" localSheetId="1" hidden="1">4</definedName>
    <definedName name="solver_rel1" localSheetId="6" hidden="1">4</definedName>
    <definedName name="solver_rel1" localSheetId="5" hidden="1">2</definedName>
    <definedName name="solver_rel1" localSheetId="2" hidden="1">4</definedName>
    <definedName name="solver_rel1" localSheetId="4" hidden="1">5</definedName>
    <definedName name="solver_rel1" localSheetId="0" hidden="1">4</definedName>
    <definedName name="solver_rel1" localSheetId="8" hidden="1">4</definedName>
    <definedName name="solver_rel2" localSheetId="3" hidden="1">3</definedName>
    <definedName name="solver_rel2" localSheetId="1" hidden="1">1</definedName>
    <definedName name="solver_rel2" localSheetId="6" hidden="1">1</definedName>
    <definedName name="solver_rel2" localSheetId="5" hidden="1">3</definedName>
    <definedName name="solver_rel2" localSheetId="2" hidden="1">1</definedName>
    <definedName name="solver_rel2" localSheetId="4" hidden="1">3</definedName>
    <definedName name="solver_rel2" localSheetId="0" hidden="1">1</definedName>
    <definedName name="solver_rel2" localSheetId="8" hidden="1">1</definedName>
    <definedName name="solver_rel3" localSheetId="3" hidden="1">1</definedName>
    <definedName name="solver_rel3" localSheetId="5" hidden="1">3</definedName>
    <definedName name="solver_rel3" localSheetId="0" hidden="1">3</definedName>
    <definedName name="solver_rel4" localSheetId="3" hidden="1">2</definedName>
    <definedName name="solver_rel4" localSheetId="0" hidden="1">1</definedName>
    <definedName name="solver_rel5" localSheetId="3" hidden="1">1</definedName>
    <definedName name="solver_rhs1" localSheetId="3" hidden="1">"binary"</definedName>
    <definedName name="solver_rhs1" localSheetId="1" hidden="1">"integer"</definedName>
    <definedName name="solver_rhs1" localSheetId="6" hidden="1">"integer"</definedName>
    <definedName name="solver_rhs1" localSheetId="5" hidden="1">'Portfolio Variance'!$F$33</definedName>
    <definedName name="solver_rhs1" localSheetId="2" hidden="1">"integer"</definedName>
    <definedName name="solver_rhs1" localSheetId="4" hidden="1">"binary"</definedName>
    <definedName name="solver_rhs1" localSheetId="0" hidden="1">"integer"</definedName>
    <definedName name="solver_rhs1" localSheetId="8" hidden="1">"integer"</definedName>
    <definedName name="solver_rhs2" localSheetId="3" hidden="1">'Binary Decision'!$K$40</definedName>
    <definedName name="solver_rhs2" localSheetId="1" hidden="1">'Bolsa de Cafe'!$F$29:$F$31</definedName>
    <definedName name="solver_rhs2" localSheetId="6" hidden="1">'Motorcross Snowmobile'!$F$26</definedName>
    <definedName name="solver_rhs2" localSheetId="5" hidden="1">'Portfolio Variance'!$F$34</definedName>
    <definedName name="solver_rhs2" localSheetId="2" hidden="1">'Practice1_Art Posters'!$F$23:$F$25</definedName>
    <definedName name="solver_rhs2" localSheetId="4" hidden="1">'Practice2_Horizon Wireless'!$J$36:$J$43</definedName>
    <definedName name="solver_rhs2" localSheetId="0" hidden="1">'Princess Brides'!$F$18</definedName>
    <definedName name="solver_rhs2" localSheetId="8" hidden="1">Quiz_Part1!$F$22:$F$23</definedName>
    <definedName name="solver_rhs3" localSheetId="3" hidden="1">'Binary Decision'!$K$41</definedName>
    <definedName name="solver_rhs3" localSheetId="5" hidden="1">'Portfolio Variance'!$F$34</definedName>
    <definedName name="solver_rhs3" localSheetId="0" hidden="1">'Princess Brides'!$F$19</definedName>
    <definedName name="solver_rhs4" localSheetId="3" hidden="1">'Binary Decision'!$K$42</definedName>
    <definedName name="solver_rhs4" localSheetId="0" hidden="1">'Princess Brides'!$F$20</definedName>
    <definedName name="solver_rhs5" localSheetId="3" hidden="1">'Binary Decision'!$K$43</definedName>
    <definedName name="solver_rlx" localSheetId="3" hidden="1">2</definedName>
    <definedName name="solver_rlx" localSheetId="1" hidden="1">2</definedName>
    <definedName name="solver_rlx" localSheetId="6" hidden="1">2</definedName>
    <definedName name="solver_rlx" localSheetId="5" hidden="1">2</definedName>
    <definedName name="solver_rlx" localSheetId="2" hidden="1">2</definedName>
    <definedName name="solver_rlx" localSheetId="4" hidden="1">2</definedName>
    <definedName name="solver_rlx" localSheetId="7" hidden="1">2</definedName>
    <definedName name="solver_rlx" localSheetId="0" hidden="1">2</definedName>
    <definedName name="solver_rlx" localSheetId="8" hidden="1">2</definedName>
    <definedName name="solver_rlx" localSheetId="9" hidden="1">2</definedName>
    <definedName name="solver_rsd" localSheetId="3" hidden="1">0</definedName>
    <definedName name="solver_rsd" localSheetId="1" hidden="1">0</definedName>
    <definedName name="solver_rsd" localSheetId="6" hidden="1">0</definedName>
    <definedName name="solver_rsd" localSheetId="5" hidden="1">0</definedName>
    <definedName name="solver_rsd" localSheetId="2" hidden="1">0</definedName>
    <definedName name="solver_rsd" localSheetId="4" hidden="1">0</definedName>
    <definedName name="solver_rsd" localSheetId="7" hidden="1">0</definedName>
    <definedName name="solver_rsd" localSheetId="0" hidden="1">0</definedName>
    <definedName name="solver_rsd" localSheetId="8" hidden="1">0</definedName>
    <definedName name="solver_rsd" localSheetId="9" hidden="1">0</definedName>
    <definedName name="solver_scl" localSheetId="3" hidden="1">1</definedName>
    <definedName name="solver_scl" localSheetId="1" hidden="1">1</definedName>
    <definedName name="solver_scl" localSheetId="6" hidden="1">1</definedName>
    <definedName name="solver_scl" localSheetId="5" hidden="1">1</definedName>
    <definedName name="solver_scl" localSheetId="2" hidden="1">1</definedName>
    <definedName name="solver_scl" localSheetId="4" hidden="1">1</definedName>
    <definedName name="solver_scl" localSheetId="7" hidden="1">1</definedName>
    <definedName name="solver_scl" localSheetId="0" hidden="1">1</definedName>
    <definedName name="solver_scl" localSheetId="8" hidden="1">1</definedName>
    <definedName name="solver_scl" localSheetId="9" hidden="1">1</definedName>
    <definedName name="solver_sho" localSheetId="3" hidden="1">2</definedName>
    <definedName name="solver_sho" localSheetId="1" hidden="1">2</definedName>
    <definedName name="solver_sho" localSheetId="6" hidden="1">2</definedName>
    <definedName name="solver_sho" localSheetId="5" hidden="1">2</definedName>
    <definedName name="solver_sho" localSheetId="2" hidden="1">2</definedName>
    <definedName name="solver_sho" localSheetId="4" hidden="1">2</definedName>
    <definedName name="solver_sho" localSheetId="7" hidden="1">2</definedName>
    <definedName name="solver_sho" localSheetId="0" hidden="1">2</definedName>
    <definedName name="solver_sho" localSheetId="8" hidden="1">2</definedName>
    <definedName name="solver_sho" localSheetId="9" hidden="1">2</definedName>
    <definedName name="solver_ssz" localSheetId="3" hidden="1">100</definedName>
    <definedName name="solver_ssz" localSheetId="1" hidden="1">100</definedName>
    <definedName name="solver_ssz" localSheetId="6" hidden="1">100</definedName>
    <definedName name="solver_ssz" localSheetId="5" hidden="1">100</definedName>
    <definedName name="solver_ssz" localSheetId="2" hidden="1">100</definedName>
    <definedName name="solver_ssz" localSheetId="4" hidden="1">100</definedName>
    <definedName name="solver_ssz" localSheetId="7" hidden="1">100</definedName>
    <definedName name="solver_ssz" localSheetId="0" hidden="1">100</definedName>
    <definedName name="solver_ssz" localSheetId="8" hidden="1">100</definedName>
    <definedName name="solver_ssz" localSheetId="9" hidden="1">100</definedName>
    <definedName name="solver_tim" localSheetId="3" hidden="1">2147483647</definedName>
    <definedName name="solver_tim" localSheetId="1" hidden="1">2147483647</definedName>
    <definedName name="solver_tim" localSheetId="6" hidden="1">2147483647</definedName>
    <definedName name="solver_tim" localSheetId="5" hidden="1">2147483647</definedName>
    <definedName name="solver_tim" localSheetId="2" hidden="1">2147483647</definedName>
    <definedName name="solver_tim" localSheetId="4" hidden="1">2147483647</definedName>
    <definedName name="solver_tim" localSheetId="7" hidden="1">2147483647</definedName>
    <definedName name="solver_tim" localSheetId="0" hidden="1">2147483647</definedName>
    <definedName name="solver_tim" localSheetId="8" hidden="1">2147483647</definedName>
    <definedName name="solver_tim" localSheetId="9" hidden="1">2147483647</definedName>
    <definedName name="solver_tol" localSheetId="3" hidden="1">0.01</definedName>
    <definedName name="solver_tol" localSheetId="1" hidden="1">0.01</definedName>
    <definedName name="solver_tol" localSheetId="6" hidden="1">0.01</definedName>
    <definedName name="solver_tol" localSheetId="5" hidden="1">0.01</definedName>
    <definedName name="solver_tol" localSheetId="2" hidden="1">0.01</definedName>
    <definedName name="solver_tol" localSheetId="4" hidden="1">0.01</definedName>
    <definedName name="solver_tol" localSheetId="7" hidden="1">0.01</definedName>
    <definedName name="solver_tol" localSheetId="0" hidden="1">0.01</definedName>
    <definedName name="solver_tol" localSheetId="8" hidden="1">0.01</definedName>
    <definedName name="solver_tol" localSheetId="9" hidden="1">0.01</definedName>
    <definedName name="solver_typ" localSheetId="3" hidden="1">1</definedName>
    <definedName name="solver_typ" localSheetId="1" hidden="1">1</definedName>
    <definedName name="solver_typ" localSheetId="6" hidden="1">1</definedName>
    <definedName name="solver_typ" localSheetId="5" hidden="1">2</definedName>
    <definedName name="solver_typ" localSheetId="2" hidden="1">1</definedName>
    <definedName name="solver_typ" localSheetId="4" hidden="1">2</definedName>
    <definedName name="solver_typ" localSheetId="7" hidden="1">1</definedName>
    <definedName name="solver_typ" localSheetId="0" hidden="1">1</definedName>
    <definedName name="solver_typ" localSheetId="8" hidden="1">1</definedName>
    <definedName name="solver_typ" localSheetId="9" hidden="1">1</definedName>
    <definedName name="solver_val" localSheetId="3" hidden="1">0</definedName>
    <definedName name="solver_val" localSheetId="1" hidden="1">0</definedName>
    <definedName name="solver_val" localSheetId="6" hidden="1">0</definedName>
    <definedName name="solver_val" localSheetId="5" hidden="1">0</definedName>
    <definedName name="solver_val" localSheetId="2" hidden="1">0</definedName>
    <definedName name="solver_val" localSheetId="4" hidden="1">0</definedName>
    <definedName name="solver_val" localSheetId="7" hidden="1">0</definedName>
    <definedName name="solver_val" localSheetId="0" hidden="1">0</definedName>
    <definedName name="solver_val" localSheetId="8" hidden="1">0</definedName>
    <definedName name="solver_val" localSheetId="9" hidden="1">0</definedName>
    <definedName name="solver_ver" localSheetId="3" hidden="1">3</definedName>
    <definedName name="solver_ver" localSheetId="1" hidden="1">3</definedName>
    <definedName name="solver_ver" localSheetId="6" hidden="1">3</definedName>
    <definedName name="solver_ver" localSheetId="5" hidden="1">3</definedName>
    <definedName name="solver_ver" localSheetId="2" hidden="1">3</definedName>
    <definedName name="solver_ver" localSheetId="4" hidden="1">3</definedName>
    <definedName name="solver_ver" localSheetId="7" hidden="1">3</definedName>
    <definedName name="solver_ver" localSheetId="0" hidden="1">3</definedName>
    <definedName name="solver_ver" localSheetId="8" hidden="1">3</definedName>
    <definedName name="solver_ver" localSheetId="9" hidden="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6" i="10" l="1"/>
  <c r="B11" i="10"/>
  <c r="B21" i="10" s="1"/>
  <c r="B22" i="10" s="1"/>
  <c r="B13" i="8"/>
  <c r="B16" i="10"/>
  <c r="C17" i="8"/>
  <c r="D23" i="9"/>
  <c r="D22" i="9"/>
  <c r="B18" i="9"/>
  <c r="B17" i="8"/>
  <c r="B25" i="8"/>
  <c r="B20" i="8"/>
  <c r="B30" i="6"/>
  <c r="D26" i="7"/>
  <c r="D15" i="7"/>
  <c r="E15" i="7"/>
  <c r="D34" i="6"/>
  <c r="D33" i="6"/>
  <c r="D24" i="6"/>
  <c r="C24" i="6"/>
  <c r="B24" i="6"/>
  <c r="B32" i="5"/>
  <c r="H37" i="5"/>
  <c r="H38" i="5"/>
  <c r="H39" i="5"/>
  <c r="H40" i="5"/>
  <c r="H41" i="5"/>
  <c r="H42" i="5"/>
  <c r="H43" i="5"/>
  <c r="H36" i="5"/>
  <c r="I43" i="4"/>
  <c r="I42" i="4"/>
  <c r="I41" i="4"/>
  <c r="I40" i="4"/>
  <c r="B37" i="4"/>
  <c r="D25" i="3"/>
  <c r="B20" i="3"/>
  <c r="D24" i="3"/>
  <c r="D23" i="3"/>
  <c r="B26" i="2"/>
  <c r="D30" i="2"/>
  <c r="D31" i="2"/>
  <c r="D29" i="2"/>
  <c r="D18" i="1"/>
  <c r="D20" i="1"/>
  <c r="D19" i="1"/>
  <c r="B15" i="1"/>
  <c r="E22" i="10"/>
  <c r="G18" i="1"/>
  <c r="G20" i="1"/>
  <c r="C30" i="6"/>
  <c r="K38" i="5"/>
  <c r="E21" i="10"/>
  <c r="E16" i="10"/>
  <c r="K40" i="5"/>
  <c r="L40" i="4"/>
  <c r="E13" i="8"/>
  <c r="D25" i="6"/>
  <c r="L41" i="4"/>
  <c r="E15" i="10"/>
  <c r="K39" i="5"/>
  <c r="E28" i="8"/>
  <c r="G25" i="3"/>
  <c r="E11" i="10"/>
  <c r="C25" i="6"/>
  <c r="E25" i="8"/>
  <c r="L42" i="4"/>
  <c r="E17" i="8"/>
  <c r="K41" i="5"/>
  <c r="E20" i="8"/>
  <c r="L37" i="4"/>
  <c r="L43" i="4"/>
  <c r="E16" i="8"/>
  <c r="G31" i="2"/>
  <c r="K37" i="5"/>
  <c r="B25" i="6"/>
  <c r="G24" i="3"/>
  <c r="G30" i="2"/>
  <c r="H23" i="9"/>
  <c r="K36" i="5"/>
  <c r="G15" i="1"/>
  <c r="G29" i="2"/>
  <c r="G20" i="3"/>
  <c r="H22" i="9"/>
  <c r="G23" i="3"/>
  <c r="K42" i="5"/>
  <c r="H18" i="9"/>
  <c r="E28" i="10"/>
  <c r="G19" i="1"/>
  <c r="G26" i="2"/>
  <c r="K43" i="5"/>
  <c r="E25" i="10"/>
  <c r="K32" i="5"/>
  <c r="B25" i="10" l="1"/>
  <c r="B28" i="10" s="1"/>
  <c r="B28" i="8"/>
  <c r="B19" i="7"/>
</calcChain>
</file>

<file path=xl/sharedStrings.xml><?xml version="1.0" encoding="utf-8"?>
<sst xmlns="http://schemas.openxmlformats.org/spreadsheetml/2006/main" count="197" uniqueCount="115">
  <si>
    <t>Off-Peak</t>
  </si>
  <si>
    <t>Prime Time</t>
  </si>
  <si>
    <t>&lt;=</t>
  </si>
  <si>
    <t>Constraints:</t>
  </si>
  <si>
    <t>Objective(max)</t>
  </si>
  <si>
    <t>Budget</t>
  </si>
  <si>
    <t>LHS</t>
  </si>
  <si>
    <t>Sign</t>
  </si>
  <si>
    <t>RHS</t>
  </si>
  <si>
    <t>&gt;=</t>
  </si>
  <si>
    <t>At least 2 Prime time</t>
  </si>
  <si>
    <t>No more than 6 Off Peak</t>
  </si>
  <si>
    <t>Constraints</t>
  </si>
  <si>
    <t>Variables:</t>
  </si>
  <si>
    <t>No.of 20lb bags</t>
  </si>
  <si>
    <t>No. Ground beans</t>
  </si>
  <si>
    <t>Profit</t>
  </si>
  <si>
    <t>A</t>
  </si>
  <si>
    <t>B</t>
  </si>
  <si>
    <t>C</t>
  </si>
  <si>
    <t>Summary Sentence</t>
  </si>
  <si>
    <t>2 Prime time ads and 4 off-peak ads to have a maximum of 38,075 people reach</t>
  </si>
  <si>
    <t>&lt;-- using simplex lp solver</t>
  </si>
  <si>
    <t>4 Prime time ads and 1 off-peak ads to have a maximum of 37,900 of people reach</t>
  </si>
  <si>
    <t>&lt;-- by adding the integer constraints in the solver</t>
  </si>
  <si>
    <t>Recommend producing 44 20lb and 20 ground mix</t>
  </si>
  <si>
    <t>Large Poster</t>
  </si>
  <si>
    <t>Small Poster</t>
  </si>
  <si>
    <t>Sale Price</t>
  </si>
  <si>
    <t>15 hrs spent</t>
  </si>
  <si>
    <t>at most 4 large poster</t>
  </si>
  <si>
    <t>at most 6 small poster</t>
  </si>
  <si>
    <t xml:space="preserve"> Variables</t>
  </si>
  <si>
    <t xml:space="preserve"> People Reach</t>
  </si>
  <si>
    <t>Binary = 0 or 1</t>
  </si>
  <si>
    <t>0 = No</t>
  </si>
  <si>
    <t>1 = Yes</t>
  </si>
  <si>
    <t>S1</t>
  </si>
  <si>
    <t>S2</t>
  </si>
  <si>
    <t>S3</t>
  </si>
  <si>
    <t>S4</t>
  </si>
  <si>
    <t>S5</t>
  </si>
  <si>
    <t>S6</t>
  </si>
  <si>
    <t>S7</t>
  </si>
  <si>
    <t>(0,1)</t>
  </si>
  <si>
    <t>Objective(max):</t>
  </si>
  <si>
    <t>Return</t>
  </si>
  <si>
    <t>(000s)</t>
  </si>
  <si>
    <t>at least 2 TX</t>
  </si>
  <si>
    <t>no more 1 foreign</t>
  </si>
  <si>
    <t xml:space="preserve">CA </t>
  </si>
  <si>
    <t>=</t>
  </si>
  <si>
    <t>L1</t>
  </si>
  <si>
    <t>L2</t>
  </si>
  <si>
    <t>L3</t>
  </si>
  <si>
    <t>L4</t>
  </si>
  <si>
    <t>L5</t>
  </si>
  <si>
    <t>L6</t>
  </si>
  <si>
    <t>Area A</t>
  </si>
  <si>
    <t>Area C</t>
  </si>
  <si>
    <t>Area B</t>
  </si>
  <si>
    <t>Area D</t>
  </si>
  <si>
    <t>Area E</t>
  </si>
  <si>
    <t>Area F</t>
  </si>
  <si>
    <t>Area G</t>
  </si>
  <si>
    <t>Area H</t>
  </si>
  <si>
    <t>Objective(min)</t>
  </si>
  <si>
    <t>&lt;--tower location</t>
  </si>
  <si>
    <t>&lt;--no.of towers</t>
  </si>
  <si>
    <t>X</t>
  </si>
  <si>
    <t>Y</t>
  </si>
  <si>
    <t>Objective</t>
  </si>
  <si>
    <t>Variance</t>
  </si>
  <si>
    <t>Non-linear Var:</t>
  </si>
  <si>
    <t>X^2</t>
  </si>
  <si>
    <t>XY</t>
  </si>
  <si>
    <t>Y^2</t>
  </si>
  <si>
    <t>Formulas:</t>
  </si>
  <si>
    <t>all funds invested</t>
  </si>
  <si>
    <t>Exp. Return 9%</t>
  </si>
  <si>
    <t>Hours</t>
  </si>
  <si>
    <t>X = XJ6</t>
  </si>
  <si>
    <t>Y = XJ8</t>
  </si>
  <si>
    <t>4-.1X</t>
  </si>
  <si>
    <t>5-.02Y</t>
  </si>
  <si>
    <t>Revenue</t>
  </si>
  <si>
    <t>Hotdogs</t>
  </si>
  <si>
    <t>Fixed Cost</t>
  </si>
  <si>
    <t>Variable Cost</t>
  </si>
  <si>
    <t>Total Cost:</t>
  </si>
  <si>
    <t>Total Profit</t>
  </si>
  <si>
    <t>Costs:</t>
  </si>
  <si>
    <t>Demand</t>
  </si>
  <si>
    <t>Non-linear Var</t>
  </si>
  <si>
    <t>Formulas</t>
  </si>
  <si>
    <t>Sale Price(Demand) = -0.0001x+4</t>
  </si>
  <si>
    <t>&lt;--equation used</t>
  </si>
  <si>
    <t>Geometry</t>
  </si>
  <si>
    <t>Calculus</t>
  </si>
  <si>
    <t>360 assembly hrs per month</t>
  </si>
  <si>
    <t>240 proofing hrs per month</t>
  </si>
  <si>
    <t>Profit:</t>
  </si>
  <si>
    <t>Variable:</t>
  </si>
  <si>
    <t>Total Costs</t>
  </si>
  <si>
    <t>Revenue:</t>
  </si>
  <si>
    <t>Price</t>
  </si>
  <si>
    <t>Demand:</t>
  </si>
  <si>
    <t>&lt;--cell B16</t>
  </si>
  <si>
    <t>&lt;--cell C16</t>
  </si>
  <si>
    <t>&lt;--demand formula</t>
  </si>
  <si>
    <t>Total Var Cost</t>
  </si>
  <si>
    <t>&lt;--fixed cost + total variable cost</t>
  </si>
  <si>
    <t>&lt;--variable cost * demand</t>
  </si>
  <si>
    <t>&lt;--demand*price</t>
  </si>
  <si>
    <t>&lt;--profit - total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</si>
</sst>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_(* #,##0.0_);_(* \(#,##0.0\);_(* &quot;-&quot;??_);_(@_)"/>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8"/>
      <name val="Calibri"/>
      <family val="2"/>
      <scheme val="minor"/>
    </font>
  </fonts>
  <fills count="9">
    <fill>
      <patternFill patternType="none"/>
    </fill>
    <fill>
      <patternFill patternType="gray125"/>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2" tint="-0.499984740745262"/>
        <bgColor indexed="64"/>
      </patternFill>
    </fill>
    <fill>
      <patternFill patternType="solid">
        <fgColor theme="2"/>
        <bgColor indexed="64"/>
      </patternFill>
    </fill>
    <fill>
      <patternFill patternType="solid">
        <fgColor theme="2" tint="-9.9978637043366805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s>
  <cellStyleXfs count="4">
    <xf numFmtId="0" fontId="0" fillId="0" borderId="0"/>
    <xf numFmtId="44"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cellStyleXfs>
  <cellXfs count="50">
    <xf numFmtId="0" fontId="0" fillId="0" borderId="0" xfId="0"/>
    <xf numFmtId="0" fontId="0" fillId="0" borderId="0" xfId="0" applyAlignment="1">
      <alignment horizontal="center"/>
    </xf>
    <xf numFmtId="0" fontId="1" fillId="0" borderId="0" xfId="0" applyFont="1" applyAlignment="1">
      <alignment horizontal="center"/>
    </xf>
    <xf numFmtId="0" fontId="0" fillId="2" borderId="0" xfId="0" applyFill="1" applyAlignment="1">
      <alignment horizontal="center"/>
    </xf>
    <xf numFmtId="0" fontId="0" fillId="3" borderId="0" xfId="0" applyFill="1" applyAlignment="1">
      <alignment horizontal="center"/>
    </xf>
    <xf numFmtId="0" fontId="0" fillId="0" borderId="0" xfId="0" applyAlignment="1">
      <alignment horizontal="right"/>
    </xf>
    <xf numFmtId="0" fontId="1" fillId="0" borderId="0" xfId="0" applyFont="1" applyAlignment="1">
      <alignment horizontal="right"/>
    </xf>
    <xf numFmtId="0" fontId="1" fillId="0" borderId="1" xfId="0" applyFont="1" applyBorder="1" applyAlignment="1">
      <alignment horizontal="right"/>
    </xf>
    <xf numFmtId="0" fontId="0" fillId="0" borderId="1" xfId="0" applyBorder="1" applyAlignment="1">
      <alignment horizontal="center"/>
    </xf>
    <xf numFmtId="0" fontId="0" fillId="0" borderId="1" xfId="0" applyBorder="1" applyAlignment="1">
      <alignment horizontal="right"/>
    </xf>
    <xf numFmtId="0" fontId="0" fillId="0" borderId="2" xfId="0" applyBorder="1" applyAlignment="1">
      <alignment horizontal="center"/>
    </xf>
    <xf numFmtId="0" fontId="0" fillId="0" borderId="3" xfId="0" applyBorder="1" applyAlignment="1">
      <alignment horizontal="center"/>
    </xf>
    <xf numFmtId="0" fontId="0" fillId="0" borderId="1" xfId="0" applyBorder="1"/>
    <xf numFmtId="0" fontId="1" fillId="0" borderId="0" xfId="0" applyFont="1"/>
    <xf numFmtId="2" fontId="0" fillId="0" borderId="0" xfId="1" applyNumberFormat="1" applyFont="1" applyAlignment="1">
      <alignment horizontal="center"/>
    </xf>
    <xf numFmtId="0" fontId="0" fillId="4" borderId="0" xfId="0" applyFill="1" applyAlignment="1">
      <alignment horizontal="center" vertical="center"/>
    </xf>
    <xf numFmtId="1" fontId="0" fillId="0" borderId="0" xfId="1" applyNumberFormat="1" applyFont="1" applyAlignment="1">
      <alignment horizontal="center" vertical="center"/>
    </xf>
    <xf numFmtId="0" fontId="1" fillId="0" borderId="1" xfId="0" applyFont="1" applyBorder="1"/>
    <xf numFmtId="0" fontId="0" fillId="5" borderId="0" xfId="0" applyFill="1"/>
    <xf numFmtId="44" fontId="0" fillId="3" borderId="0" xfId="1" applyFont="1" applyFill="1"/>
    <xf numFmtId="0" fontId="0" fillId="3" borderId="0" xfId="0" applyFill="1" applyAlignment="1">
      <alignment horizontal="right"/>
    </xf>
    <xf numFmtId="0" fontId="1" fillId="0" borderId="4" xfId="0" applyFont="1" applyBorder="1"/>
    <xf numFmtId="0" fontId="0" fillId="2" borderId="1" xfId="0" applyFill="1" applyBorder="1" applyAlignment="1">
      <alignment horizontal="center"/>
    </xf>
    <xf numFmtId="0" fontId="1" fillId="0" borderId="1" xfId="0" applyFont="1" applyBorder="1" applyAlignment="1">
      <alignment horizontal="center"/>
    </xf>
    <xf numFmtId="0" fontId="0" fillId="3" borderId="0" xfId="0" applyFill="1"/>
    <xf numFmtId="0" fontId="0" fillId="5" borderId="1" xfId="0" applyFill="1" applyBorder="1"/>
    <xf numFmtId="9" fontId="0" fillId="2" borderId="0" xfId="2" applyFont="1" applyFill="1" applyAlignment="1">
      <alignment horizontal="center"/>
    </xf>
    <xf numFmtId="9" fontId="0" fillId="0" borderId="1" xfId="2" applyFont="1" applyBorder="1" applyAlignment="1">
      <alignment horizontal="center"/>
    </xf>
    <xf numFmtId="9" fontId="0" fillId="0" borderId="1" xfId="0" applyNumberFormat="1" applyBorder="1" applyAlignment="1">
      <alignment horizontal="center"/>
    </xf>
    <xf numFmtId="9" fontId="0" fillId="3" borderId="0" xfId="2" applyFont="1" applyFill="1"/>
    <xf numFmtId="0" fontId="0" fillId="6" borderId="0" xfId="0" applyFill="1"/>
    <xf numFmtId="44" fontId="0" fillId="0" borderId="0" xfId="1" applyFont="1" applyFill="1"/>
    <xf numFmtId="44" fontId="0" fillId="0" borderId="0" xfId="1" applyFont="1"/>
    <xf numFmtId="44" fontId="0" fillId="7" borderId="0" xfId="1" applyFont="1" applyFill="1"/>
    <xf numFmtId="164" fontId="0" fillId="2" borderId="0" xfId="3" applyNumberFormat="1" applyFont="1" applyFill="1"/>
    <xf numFmtId="0" fontId="0" fillId="2" borderId="0" xfId="0" applyFill="1"/>
    <xf numFmtId="0" fontId="1" fillId="0" borderId="0" xfId="0" applyFont="1" applyAlignment="1">
      <alignment horizontal="left"/>
    </xf>
    <xf numFmtId="0" fontId="0" fillId="0" borderId="0" xfId="0" applyAlignment="1">
      <alignment horizontal="left"/>
    </xf>
    <xf numFmtId="0" fontId="0" fillId="0" borderId="0" xfId="0" applyAlignment="1">
      <alignment horizontal="left" indent="1"/>
    </xf>
    <xf numFmtId="165" fontId="0" fillId="3" borderId="0" xfId="1" applyNumberFormat="1" applyFont="1" applyFill="1" applyAlignment="1">
      <alignment horizontal="center"/>
    </xf>
    <xf numFmtId="165" fontId="0" fillId="0" borderId="0" xfId="1" applyNumberFormat="1" applyFont="1" applyAlignment="1">
      <alignment horizontal="center"/>
    </xf>
    <xf numFmtId="0" fontId="0" fillId="0" borderId="0" xfId="0" applyAlignment="1">
      <alignment horizontal="right" indent="1"/>
    </xf>
    <xf numFmtId="0" fontId="0" fillId="8" borderId="0" xfId="0" applyFill="1"/>
    <xf numFmtId="166" fontId="0" fillId="0" borderId="0" xfId="3" applyNumberFormat="1" applyFont="1"/>
    <xf numFmtId="164" fontId="0" fillId="0" borderId="0" xfId="3" applyNumberFormat="1" applyFont="1"/>
    <xf numFmtId="164" fontId="1" fillId="0" borderId="0" xfId="3" applyNumberFormat="1" applyFont="1"/>
    <xf numFmtId="164" fontId="1" fillId="3" borderId="0" xfId="3" applyNumberFormat="1" applyFont="1" applyFill="1"/>
    <xf numFmtId="0" fontId="0" fillId="3" borderId="0" xfId="0" applyFill="1" applyAlignment="1">
      <alignment horizontal="left"/>
    </xf>
    <xf numFmtId="0" fontId="0" fillId="3" borderId="0" xfId="0" applyFill="1" applyAlignment="1">
      <alignment horizontal="center"/>
    </xf>
    <xf numFmtId="0" fontId="0" fillId="5" borderId="1" xfId="0" applyFill="1" applyBorder="1" applyAlignment="1">
      <alignment horizontal="center"/>
    </xf>
  </cellXfs>
  <cellStyles count="4">
    <cellStyle name="Comma" xfId="3" builtinId="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127000</xdr:colOff>
      <xdr:row>0</xdr:row>
      <xdr:rowOff>107950</xdr:rowOff>
    </xdr:from>
    <xdr:to>
      <xdr:col>11</xdr:col>
      <xdr:colOff>241300</xdr:colOff>
      <xdr:row>6</xdr:row>
      <xdr:rowOff>171450</xdr:rowOff>
    </xdr:to>
    <xdr:sp macro="" textlink="">
      <xdr:nvSpPr>
        <xdr:cNvPr id="2" name="TextBox 1">
          <a:extLst>
            <a:ext uri="{FF2B5EF4-FFF2-40B4-BE49-F238E27FC236}">
              <a16:creationId xmlns:a16="http://schemas.microsoft.com/office/drawing/2014/main" id="{3ACFBE03-8BBA-F058-D111-4C47C061B958}"/>
            </a:ext>
          </a:extLst>
        </xdr:cNvPr>
        <xdr:cNvSpPr txBox="1"/>
      </xdr:nvSpPr>
      <xdr:spPr>
        <a:xfrm>
          <a:off x="127000" y="107950"/>
          <a:ext cx="7708900" cy="1168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a:solidFill>
                <a:schemeClr val="dk1"/>
              </a:solidFill>
              <a:effectLst/>
              <a:latin typeface="+mn-lt"/>
              <a:ea typeface="+mn-ea"/>
              <a:cs typeface="+mn-cs"/>
            </a:rPr>
            <a:t>Liz Bailey is the owner of Princess Brides, a wedding dress retailer. She uses radio to market and two types of ads are available – those during prime time and those at other times. Each prime time ad costs $390 and reaches 8,200 people on average. Off-peak ads cost $240 and reach 5,100 people on average. Bailey has a budget of $1800 per week for advertising. She wants at least 2 prime time ads and no more than 6 off-peak ads. Find the best mix of ads to purchase so the most people are reached.</a:t>
          </a:r>
          <a:endParaRPr lang="en-US" sz="1200"/>
        </a:p>
      </xdr:txBody>
    </xdr:sp>
    <xdr:clientData/>
  </xdr:twoCellAnchor>
  <xdr:twoCellAnchor>
    <xdr:from>
      <xdr:col>12</xdr:col>
      <xdr:colOff>184150</xdr:colOff>
      <xdr:row>10</xdr:row>
      <xdr:rowOff>146050</xdr:rowOff>
    </xdr:from>
    <xdr:to>
      <xdr:col>17</xdr:col>
      <xdr:colOff>177800</xdr:colOff>
      <xdr:row>21</xdr:row>
      <xdr:rowOff>158750</xdr:rowOff>
    </xdr:to>
    <xdr:sp macro="" textlink="">
      <xdr:nvSpPr>
        <xdr:cNvPr id="3" name="TextBox 2">
          <a:extLst>
            <a:ext uri="{FF2B5EF4-FFF2-40B4-BE49-F238E27FC236}">
              <a16:creationId xmlns:a16="http://schemas.microsoft.com/office/drawing/2014/main" id="{30FD71C1-142D-B0CC-7DC5-75C6C39D072B}"/>
            </a:ext>
          </a:extLst>
        </xdr:cNvPr>
        <xdr:cNvSpPr txBox="1"/>
      </xdr:nvSpPr>
      <xdr:spPr>
        <a:xfrm>
          <a:off x="8496300" y="1987550"/>
          <a:ext cx="3041650" cy="2038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 : </a:t>
          </a:r>
        </a:p>
        <a:p>
          <a:r>
            <a:rPr lang="en-US" sz="1100"/>
            <a:t>Using</a:t>
          </a:r>
          <a:r>
            <a:rPr lang="en-US" sz="1100" baseline="0"/>
            <a:t> solver, solve the problem with the simplexp. If the solver returns an answer with decimal  point, never round the answer. Instead, add another constraints by selecting the cell reference and int as condition. And also don't forget to check the option if the integer checkbox was uncheck.</a:t>
          </a:r>
        </a:p>
        <a:p>
          <a:endParaRPr lang="en-US" sz="1100" baseline="0"/>
        </a:p>
        <a:p>
          <a:r>
            <a:rPr lang="en-US" sz="1100" b="1" baseline="0"/>
            <a:t>Pure integer programming</a:t>
          </a:r>
          <a:r>
            <a:rPr lang="en-US" sz="1100" b="0" baseline="0"/>
            <a:t> all the decision variables had to be whole number.</a:t>
          </a:r>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228600</xdr:colOff>
      <xdr:row>1</xdr:row>
      <xdr:rowOff>0</xdr:rowOff>
    </xdr:from>
    <xdr:to>
      <xdr:col>14</xdr:col>
      <xdr:colOff>234950</xdr:colOff>
      <xdr:row>6</xdr:row>
      <xdr:rowOff>19050</xdr:rowOff>
    </xdr:to>
    <xdr:sp macro="" textlink="">
      <xdr:nvSpPr>
        <xdr:cNvPr id="2" name="TextBox 1">
          <a:extLst>
            <a:ext uri="{FF2B5EF4-FFF2-40B4-BE49-F238E27FC236}">
              <a16:creationId xmlns:a16="http://schemas.microsoft.com/office/drawing/2014/main" id="{08E52C57-81C6-11B5-E58B-CA66268EAD69}"/>
            </a:ext>
          </a:extLst>
        </xdr:cNvPr>
        <xdr:cNvSpPr txBox="1"/>
      </xdr:nvSpPr>
      <xdr:spPr>
        <a:xfrm>
          <a:off x="228600" y="184150"/>
          <a:ext cx="8540750" cy="939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a:solidFill>
                <a:schemeClr val="accent5">
                  <a:lumMod val="75000"/>
                </a:schemeClr>
              </a:solidFill>
            </a:rPr>
            <a:t>The demand for hamburgers sold at M&amp;T Stadium (home of the Baltimore Ravens) depends on the price. If p is the price of a hamburger, then the demand is given by</a:t>
          </a:r>
          <a:r>
            <a:rPr lang="en-US" sz="1300" baseline="0">
              <a:solidFill>
                <a:schemeClr val="accent5">
                  <a:lumMod val="75000"/>
                </a:schemeClr>
              </a:solidFill>
            </a:rPr>
            <a:t> -</a:t>
          </a:r>
          <a:r>
            <a:rPr lang="en-US" sz="1300">
              <a:solidFill>
                <a:schemeClr val="accent5">
                  <a:lumMod val="75000"/>
                </a:schemeClr>
              </a:solidFill>
            </a:rPr>
            <a:t>10000p+70000. If the vendor’s fixed costs are $2,500 and variable costs are $0.60 per hamburger, find the price of a hamburger that will maximize the profit.</a:t>
          </a:r>
        </a:p>
      </xdr:txBody>
    </xdr:sp>
    <xdr:clientData/>
  </xdr:twoCellAnchor>
  <xdr:twoCellAnchor>
    <xdr:from>
      <xdr:col>0</xdr:col>
      <xdr:colOff>88900</xdr:colOff>
      <xdr:row>29</xdr:row>
      <xdr:rowOff>152400</xdr:rowOff>
    </xdr:from>
    <xdr:to>
      <xdr:col>10</xdr:col>
      <xdr:colOff>590550</xdr:colOff>
      <xdr:row>35</xdr:row>
      <xdr:rowOff>19050</xdr:rowOff>
    </xdr:to>
    <xdr:sp macro="" textlink="">
      <xdr:nvSpPr>
        <xdr:cNvPr id="3" name="TextBox 2">
          <a:extLst>
            <a:ext uri="{FF2B5EF4-FFF2-40B4-BE49-F238E27FC236}">
              <a16:creationId xmlns:a16="http://schemas.microsoft.com/office/drawing/2014/main" id="{34368E8C-DB11-41E6-2726-233007F7F383}"/>
            </a:ext>
          </a:extLst>
        </xdr:cNvPr>
        <xdr:cNvSpPr txBox="1"/>
      </xdr:nvSpPr>
      <xdr:spPr>
        <a:xfrm>
          <a:off x="88900" y="5492750"/>
          <a:ext cx="7473950" cy="971550"/>
        </a:xfrm>
        <a:prstGeom prst="rect">
          <a:avLst/>
        </a:prstGeom>
        <a:solidFill>
          <a:schemeClr val="bg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Summary</a:t>
          </a:r>
          <a:r>
            <a:rPr lang="en-US" sz="1200" baseline="0"/>
            <a:t> Sentence:</a:t>
          </a:r>
        </a:p>
        <a:p>
          <a:endParaRPr lang="en-US" sz="1200" b="0" i="0" baseline="0">
            <a:solidFill>
              <a:schemeClr val="dk1"/>
            </a:solidFill>
            <a:effectLst/>
            <a:latin typeface="+mn-lt"/>
            <a:ea typeface="+mn-ea"/>
            <a:cs typeface="+mn-cs"/>
          </a:endParaRPr>
        </a:p>
        <a:p>
          <a:r>
            <a:rPr lang="en-US" sz="1200" b="0" i="0">
              <a:solidFill>
                <a:schemeClr val="dk1"/>
              </a:solidFill>
              <a:effectLst/>
              <a:latin typeface="+mn-lt"/>
              <a:ea typeface="+mn-ea"/>
              <a:cs typeface="+mn-cs"/>
            </a:rPr>
            <a:t>Solver finds that the maximum profit of $99,900 is achieved when the price is $3.80 per hamburger. At this price, the demand is approximately 32,000 hamburgers.</a:t>
          </a:r>
          <a:endParaRPr lang="en-US"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177800</xdr:colOff>
      <xdr:row>1</xdr:row>
      <xdr:rowOff>12700</xdr:rowOff>
    </xdr:from>
    <xdr:to>
      <xdr:col>12</xdr:col>
      <xdr:colOff>317500</xdr:colOff>
      <xdr:row>17</xdr:row>
      <xdr:rowOff>76200</xdr:rowOff>
    </xdr:to>
    <xdr:grpSp>
      <xdr:nvGrpSpPr>
        <xdr:cNvPr id="5" name="Group 4">
          <a:extLst>
            <a:ext uri="{FF2B5EF4-FFF2-40B4-BE49-F238E27FC236}">
              <a16:creationId xmlns:a16="http://schemas.microsoft.com/office/drawing/2014/main" id="{7D76DA41-B068-059F-0528-FE529AE204EB}"/>
            </a:ext>
          </a:extLst>
        </xdr:cNvPr>
        <xdr:cNvGrpSpPr/>
      </xdr:nvGrpSpPr>
      <xdr:grpSpPr>
        <a:xfrm>
          <a:off x="177800" y="196850"/>
          <a:ext cx="10388600" cy="3009900"/>
          <a:chOff x="228600" y="228600"/>
          <a:chExt cx="7454900" cy="3009900"/>
        </a:xfrm>
      </xdr:grpSpPr>
      <xdr:sp macro="" textlink="">
        <xdr:nvSpPr>
          <xdr:cNvPr id="2" name="TextBox 1">
            <a:extLst>
              <a:ext uri="{FF2B5EF4-FFF2-40B4-BE49-F238E27FC236}">
                <a16:creationId xmlns:a16="http://schemas.microsoft.com/office/drawing/2014/main" id="{7D3B578D-51D7-B7C9-85D4-DDF6B37D3BA9}"/>
              </a:ext>
            </a:extLst>
          </xdr:cNvPr>
          <xdr:cNvSpPr txBox="1"/>
        </xdr:nvSpPr>
        <xdr:spPr>
          <a:xfrm>
            <a:off x="228600" y="228600"/>
            <a:ext cx="7454900" cy="300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0" i="0">
                <a:solidFill>
                  <a:schemeClr val="dk1"/>
                </a:solidFill>
                <a:effectLst/>
                <a:latin typeface="+mn-lt"/>
                <a:ea typeface="+mn-ea"/>
                <a:cs typeface="+mn-cs"/>
              </a:rPr>
              <a:t>Bolsa de Café is a specialty coffee shop selling custom blends of coffee using 3 types of beans.  They sell two products: 20 lb bags of blended coffee beans (whole) and individual bags of ground beans sold by the pound in bulk.  The ground beans can be produced in any quantity.  Both bags are composed of three different beans.  The 20lb bags sell for $85 and bags of ground beans sell for $1.50/lb.  Find the number of 20lb bags and number of pounds of ground beans to produce subject to the constraints in the table below so that profit is maximized</a:t>
            </a:r>
            <a:r>
              <a:rPr lang="en-US" sz="1200" b="0" i="0">
                <a:solidFill>
                  <a:schemeClr val="dk1"/>
                </a:solidFill>
                <a:effectLst/>
                <a:latin typeface="+mn-lt"/>
                <a:ea typeface="+mn-ea"/>
                <a:cs typeface="+mn-cs"/>
              </a:rPr>
              <a:t>.</a:t>
            </a:r>
            <a:endParaRPr lang="en-US" sz="1200"/>
          </a:p>
        </xdr:txBody>
      </xdr:sp>
      <xdr:pic>
        <xdr:nvPicPr>
          <xdr:cNvPr id="4" name="Picture 3">
            <a:extLst>
              <a:ext uri="{FF2B5EF4-FFF2-40B4-BE49-F238E27FC236}">
                <a16:creationId xmlns:a16="http://schemas.microsoft.com/office/drawing/2014/main" id="{C7FEF11F-BDDD-991A-ACBC-3AE35FD0B1A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868" t="13060" r="7705" b="14698"/>
          <a:stretch/>
        </xdr:blipFill>
        <xdr:spPr>
          <a:xfrm>
            <a:off x="1117600" y="1663700"/>
            <a:ext cx="5353050" cy="1123950"/>
          </a:xfrm>
          <a:prstGeom prst="rect">
            <a:avLst/>
          </a:prstGeom>
          <a:ln>
            <a:solidFill>
              <a:schemeClr val="tx1"/>
            </a:solidFill>
          </a:ln>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69850</xdr:colOff>
      <xdr:row>0</xdr:row>
      <xdr:rowOff>120650</xdr:rowOff>
    </xdr:from>
    <xdr:to>
      <xdr:col>11</xdr:col>
      <xdr:colOff>520700</xdr:colOff>
      <xdr:row>10</xdr:row>
      <xdr:rowOff>177800</xdr:rowOff>
    </xdr:to>
    <xdr:sp macro="" textlink="">
      <xdr:nvSpPr>
        <xdr:cNvPr id="2" name="TextBox 1">
          <a:extLst>
            <a:ext uri="{FF2B5EF4-FFF2-40B4-BE49-F238E27FC236}">
              <a16:creationId xmlns:a16="http://schemas.microsoft.com/office/drawing/2014/main" id="{7E9DF5C5-8D5D-5E09-B9E2-C7668755DC4B}"/>
            </a:ext>
          </a:extLst>
        </xdr:cNvPr>
        <xdr:cNvSpPr txBox="1"/>
      </xdr:nvSpPr>
      <xdr:spPr>
        <a:xfrm>
          <a:off x="69850" y="120650"/>
          <a:ext cx="8197850" cy="189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a:solidFill>
                <a:schemeClr val="dk1"/>
              </a:solidFill>
              <a:effectLst/>
              <a:latin typeface="+mn-lt"/>
              <a:ea typeface="+mn-ea"/>
              <a:cs typeface="+mn-cs"/>
            </a:rPr>
            <a:t>University art student Hilda Hernandez runs a small business printing and selling wall posters. She sells two sizes of wall posters, a large 3- by 4-foot poster and a smaller 2- by 3-foot poster. The profit earned from the sale of each large poster is $5; each smaller poster earns $7. Because of her classroom schedule, Hilda has the following weekly constraints: (1) up to four large posters can be sold, (2) up to six smaller posters can be sold, and (3) up to 15 hours can be spent on posters during the week, with each large poster requiring 3 hours of work and each smaller one taking 1.5 hour.</a:t>
          </a:r>
        </a:p>
        <a:p>
          <a:r>
            <a:rPr lang="en-US" sz="1200" b="0" i="0">
              <a:solidFill>
                <a:schemeClr val="dk1"/>
              </a:solidFill>
              <a:effectLst/>
              <a:latin typeface="+mn-lt"/>
              <a:ea typeface="+mn-ea"/>
              <a:cs typeface="+mn-cs"/>
            </a:rPr>
            <a:t>With the semester almost over, Hilda plans on taking a 3-month summer vacation to England. She wants to maximize her profit in her final week before leaving, and she doesn’t want to leave any unfinished posters behind. </a:t>
          </a:r>
        </a:p>
        <a:p>
          <a:endParaRPr lang="en-US" sz="1100"/>
        </a:p>
      </xdr:txBody>
    </xdr:sp>
    <xdr:clientData/>
  </xdr:twoCellAnchor>
  <xdr:twoCellAnchor>
    <xdr:from>
      <xdr:col>0</xdr:col>
      <xdr:colOff>38100</xdr:colOff>
      <xdr:row>28</xdr:row>
      <xdr:rowOff>0</xdr:rowOff>
    </xdr:from>
    <xdr:to>
      <xdr:col>7</xdr:col>
      <xdr:colOff>114300</xdr:colOff>
      <xdr:row>35</xdr:row>
      <xdr:rowOff>38100</xdr:rowOff>
    </xdr:to>
    <xdr:sp macro="" textlink="">
      <xdr:nvSpPr>
        <xdr:cNvPr id="3" name="TextBox 2">
          <a:extLst>
            <a:ext uri="{FF2B5EF4-FFF2-40B4-BE49-F238E27FC236}">
              <a16:creationId xmlns:a16="http://schemas.microsoft.com/office/drawing/2014/main" id="{CBDBF02F-5921-EC76-2612-D6E1BCECB72A}"/>
            </a:ext>
          </a:extLst>
        </xdr:cNvPr>
        <xdr:cNvSpPr txBox="1"/>
      </xdr:nvSpPr>
      <xdr:spPr>
        <a:xfrm>
          <a:off x="38100" y="5156200"/>
          <a:ext cx="7118350" cy="1327150"/>
        </a:xfrm>
        <a:prstGeom prst="rect">
          <a:avLst/>
        </a:prstGeom>
        <a:solidFill>
          <a:schemeClr val="bg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Summary</a:t>
          </a:r>
          <a:r>
            <a:rPr lang="en-US" sz="1200" b="1" baseline="0"/>
            <a:t> Sentence :</a:t>
          </a:r>
        </a:p>
        <a:p>
          <a:endParaRPr lang="en-US" sz="1200" b="1"/>
        </a:p>
        <a:p>
          <a:r>
            <a:rPr lang="en-US" sz="1200"/>
            <a:t>Since Hilda does not want to leave any incomplete posters behind, to produce a whole number of large posters and a whole number of small posters I</a:t>
          </a:r>
          <a:r>
            <a:rPr lang="en-US" sz="1200" baseline="0"/>
            <a:t> use the</a:t>
          </a:r>
          <a:r>
            <a:rPr lang="en-US" sz="1200"/>
            <a:t> integer programming as the solution</a:t>
          </a:r>
          <a:r>
            <a:rPr lang="en-US" sz="1200" baseline="0"/>
            <a:t> for this </a:t>
          </a:r>
          <a:r>
            <a:rPr lang="en-US" sz="1200"/>
            <a:t>problem.</a:t>
          </a:r>
        </a:p>
        <a:p>
          <a:r>
            <a:rPr lang="en-US" sz="1200"/>
            <a:t>Using Solver, the maximum profit of $52 was achieved when Hilda produces 2 large posters and 6 smaller posters.</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63500</xdr:colOff>
      <xdr:row>1</xdr:row>
      <xdr:rowOff>101600</xdr:rowOff>
    </xdr:from>
    <xdr:to>
      <xdr:col>15</xdr:col>
      <xdr:colOff>596900</xdr:colOff>
      <xdr:row>25</xdr:row>
      <xdr:rowOff>19050</xdr:rowOff>
    </xdr:to>
    <xdr:grpSp>
      <xdr:nvGrpSpPr>
        <xdr:cNvPr id="5" name="Group 4">
          <a:extLst>
            <a:ext uri="{FF2B5EF4-FFF2-40B4-BE49-F238E27FC236}">
              <a16:creationId xmlns:a16="http://schemas.microsoft.com/office/drawing/2014/main" id="{CB9E07A1-4EC6-43B7-EFF7-A47692B6A121}"/>
            </a:ext>
          </a:extLst>
        </xdr:cNvPr>
        <xdr:cNvGrpSpPr/>
      </xdr:nvGrpSpPr>
      <xdr:grpSpPr>
        <a:xfrm>
          <a:off x="1168400" y="285750"/>
          <a:ext cx="9315450" cy="4337050"/>
          <a:chOff x="101600" y="290064"/>
          <a:chExt cx="8854330" cy="4438650"/>
        </a:xfrm>
      </xdr:grpSpPr>
      <xdr:sp macro="" textlink="">
        <xdr:nvSpPr>
          <xdr:cNvPr id="2" name="TextBox 1">
            <a:extLst>
              <a:ext uri="{FF2B5EF4-FFF2-40B4-BE49-F238E27FC236}">
                <a16:creationId xmlns:a16="http://schemas.microsoft.com/office/drawing/2014/main" id="{4FEC62B7-CA95-D2A2-7B8D-AC4CD60BB5D5}"/>
              </a:ext>
            </a:extLst>
          </xdr:cNvPr>
          <xdr:cNvSpPr txBox="1"/>
        </xdr:nvSpPr>
        <xdr:spPr>
          <a:xfrm>
            <a:off x="101600" y="290064"/>
            <a:ext cx="8854330" cy="4438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200" b="0" i="0">
              <a:solidFill>
                <a:schemeClr val="dk1"/>
              </a:solidFill>
              <a:effectLst/>
              <a:latin typeface="+mn-lt"/>
              <a:ea typeface="+mn-ea"/>
              <a:cs typeface="+mn-cs"/>
            </a:endParaRPr>
          </a:p>
          <a:p>
            <a:r>
              <a:rPr lang="en-US" sz="1200" b="1" i="0">
                <a:solidFill>
                  <a:schemeClr val="dk1"/>
                </a:solidFill>
                <a:effectLst/>
                <a:latin typeface="+mn-lt"/>
                <a:ea typeface="+mn-ea"/>
                <a:cs typeface="+mn-cs"/>
              </a:rPr>
              <a:t>Binary</a:t>
            </a:r>
            <a:r>
              <a:rPr lang="en-US" sz="1200" b="1" i="0" baseline="0">
                <a:solidFill>
                  <a:schemeClr val="dk1"/>
                </a:solidFill>
                <a:effectLst/>
                <a:latin typeface="+mn-lt"/>
                <a:ea typeface="+mn-ea"/>
                <a:cs typeface="+mn-cs"/>
              </a:rPr>
              <a:t> Example : Investment Decision</a:t>
            </a:r>
          </a:p>
          <a:p>
            <a:endParaRPr lang="en-US" sz="1200" b="1" i="0">
              <a:solidFill>
                <a:schemeClr val="dk1"/>
              </a:solidFill>
              <a:effectLst/>
              <a:latin typeface="+mn-lt"/>
              <a:ea typeface="+mn-ea"/>
              <a:cs typeface="+mn-cs"/>
            </a:endParaRPr>
          </a:p>
          <a:p>
            <a:r>
              <a:rPr lang="en-US" sz="1200" b="0" i="0">
                <a:solidFill>
                  <a:schemeClr val="dk1"/>
                </a:solidFill>
                <a:effectLst/>
                <a:latin typeface="+mn-lt"/>
                <a:ea typeface="+mn-ea"/>
                <a:cs typeface="+mn-cs"/>
              </a:rPr>
              <a:t>A financial investment firm specializes in recommending oil stock portfolios for clients.  One such client made the following specifications:</a:t>
            </a:r>
          </a:p>
          <a:p>
            <a:r>
              <a:rPr lang="en-US" sz="1200" b="0" i="0">
                <a:solidFill>
                  <a:schemeClr val="dk1"/>
                </a:solidFill>
                <a:effectLst/>
                <a:latin typeface="+mn-lt"/>
                <a:ea typeface="+mn-ea"/>
                <a:cs typeface="+mn-cs"/>
              </a:rPr>
              <a:t>  1.At least two Texas oil firms must be in the portfolio</a:t>
            </a:r>
          </a:p>
          <a:p>
            <a:r>
              <a:rPr lang="en-US" sz="1200" b="0" i="0">
                <a:solidFill>
                  <a:schemeClr val="dk1"/>
                </a:solidFill>
                <a:effectLst/>
                <a:latin typeface="+mn-lt"/>
                <a:ea typeface="+mn-ea"/>
                <a:cs typeface="+mn-cs"/>
              </a:rPr>
              <a:t>  2.No more than one investment can be made in foreign oil companies (companies outside of the United States).</a:t>
            </a:r>
          </a:p>
          <a:p>
            <a:r>
              <a:rPr lang="en-US" sz="1200" b="0" i="0">
                <a:solidFill>
                  <a:schemeClr val="dk1"/>
                </a:solidFill>
                <a:effectLst/>
                <a:latin typeface="+mn-lt"/>
                <a:ea typeface="+mn-ea"/>
                <a:cs typeface="+mn-cs"/>
              </a:rPr>
              <a:t>  3.One of two California oil stocks must be purchased.</a:t>
            </a:r>
          </a:p>
          <a:p>
            <a:r>
              <a:rPr lang="en-US" sz="1200" b="0" i="0">
                <a:solidFill>
                  <a:schemeClr val="dk1"/>
                </a:solidFill>
                <a:effectLst/>
                <a:latin typeface="+mn-lt"/>
                <a:ea typeface="+mn-ea"/>
                <a:cs typeface="+mn-cs"/>
              </a:rPr>
              <a:t>  4.Up to $3 million for investing to purchase single blocks of stock per table below. </a:t>
            </a:r>
          </a:p>
          <a:p>
            <a:r>
              <a:rPr lang="en-US" sz="1200" b="0" i="0">
                <a:solidFill>
                  <a:schemeClr val="dk1"/>
                </a:solidFill>
                <a:effectLst/>
                <a:latin typeface="+mn-lt"/>
                <a:ea typeface="+mn-ea"/>
                <a:cs typeface="+mn-cs"/>
              </a:rPr>
              <a:t>Find the allocation of investments to maximize the return.</a:t>
            </a:r>
          </a:p>
          <a:p>
            <a:endParaRPr lang="en-US" sz="1100"/>
          </a:p>
          <a:p>
            <a:endParaRPr lang="en-US" sz="1100"/>
          </a:p>
        </xdr:txBody>
      </xdr:sp>
      <xdr:pic>
        <xdr:nvPicPr>
          <xdr:cNvPr id="4" name="Picture 3">
            <a:extLst>
              <a:ext uri="{FF2B5EF4-FFF2-40B4-BE49-F238E27FC236}">
                <a16:creationId xmlns:a16="http://schemas.microsoft.com/office/drawing/2014/main" id="{832D31B3-DE6C-AC19-948C-61862A61A627}"/>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204"/>
          <a:stretch/>
        </xdr:blipFill>
        <xdr:spPr>
          <a:xfrm>
            <a:off x="153555" y="2499641"/>
            <a:ext cx="4450858" cy="1855260"/>
          </a:xfrm>
          <a:prstGeom prst="rect">
            <a:avLst/>
          </a:prstGeom>
          <a:ln>
            <a:solidFill>
              <a:schemeClr val="lt1">
                <a:shade val="50000"/>
              </a:schemeClr>
            </a:solidFill>
          </a:ln>
        </xdr:spPr>
      </xdr:pic>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254000</xdr:colOff>
      <xdr:row>0</xdr:row>
      <xdr:rowOff>82550</xdr:rowOff>
    </xdr:from>
    <xdr:to>
      <xdr:col>12</xdr:col>
      <xdr:colOff>444500</xdr:colOff>
      <xdr:row>21</xdr:row>
      <xdr:rowOff>171450</xdr:rowOff>
    </xdr:to>
    <xdr:grpSp>
      <xdr:nvGrpSpPr>
        <xdr:cNvPr id="5" name="Group 4">
          <a:extLst>
            <a:ext uri="{FF2B5EF4-FFF2-40B4-BE49-F238E27FC236}">
              <a16:creationId xmlns:a16="http://schemas.microsoft.com/office/drawing/2014/main" id="{EAEE062A-A50E-D7A5-A2A6-35B1C9A68B0E}"/>
            </a:ext>
          </a:extLst>
        </xdr:cNvPr>
        <xdr:cNvGrpSpPr/>
      </xdr:nvGrpSpPr>
      <xdr:grpSpPr>
        <a:xfrm>
          <a:off x="254000" y="82550"/>
          <a:ext cx="9569450" cy="3956050"/>
          <a:chOff x="361950" y="196850"/>
          <a:chExt cx="7810500" cy="3956050"/>
        </a:xfrm>
      </xdr:grpSpPr>
      <xdr:sp macro="" textlink="">
        <xdr:nvSpPr>
          <xdr:cNvPr id="2" name="TextBox 1">
            <a:extLst>
              <a:ext uri="{FF2B5EF4-FFF2-40B4-BE49-F238E27FC236}">
                <a16:creationId xmlns:a16="http://schemas.microsoft.com/office/drawing/2014/main" id="{A4CCE68F-8651-13D2-5477-93C5687FC280}"/>
              </a:ext>
            </a:extLst>
          </xdr:cNvPr>
          <xdr:cNvSpPr txBox="1"/>
        </xdr:nvSpPr>
        <xdr:spPr>
          <a:xfrm>
            <a:off x="361950" y="196850"/>
            <a:ext cx="7810500" cy="3956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a:solidFill>
                  <a:schemeClr val="dk1"/>
                </a:solidFill>
                <a:effectLst/>
                <a:latin typeface="+mn-lt"/>
                <a:ea typeface="+mn-ea"/>
                <a:cs typeface="+mn-cs"/>
              </a:rPr>
              <a:t>Horizon Wireless, a cellular telephone company, is expanding into a new city. Relay towers are necessary to provide wireless telephone coverage to the different areas of the city. A grid is superimposed on a map of the city to help determine where the towers should be located. The grid consists of 8 areas labeled A through H. Six possible tower locations (numbered L1–L6) have been identified, and each location could serve several areas. The table below indicates the areas served by each of the towers.</a:t>
            </a:r>
          </a:p>
          <a:p>
            <a:r>
              <a:rPr lang="en-US" sz="1200" b="0" i="0">
                <a:solidFill>
                  <a:schemeClr val="dk1"/>
                </a:solidFill>
                <a:effectLst/>
                <a:latin typeface="+mn-lt"/>
                <a:ea typeface="+mn-ea"/>
                <a:cs typeface="+mn-cs"/>
              </a:rPr>
              <a:t>Horizon wants to make sure that all areas of the city are served, while minimizing the number of towers that need to be built.</a:t>
            </a:r>
          </a:p>
          <a:p>
            <a:endParaRPr lang="en-US" sz="1100"/>
          </a:p>
        </xdr:txBody>
      </xdr:sp>
      <xdr:pic>
        <xdr:nvPicPr>
          <xdr:cNvPr id="4" name="Picture 3">
            <a:extLst>
              <a:ext uri="{FF2B5EF4-FFF2-40B4-BE49-F238E27FC236}">
                <a16:creationId xmlns:a16="http://schemas.microsoft.com/office/drawing/2014/main" id="{5126AAE9-9874-DA27-65B6-5E84469E0C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5300" y="1485901"/>
            <a:ext cx="3632200" cy="2503880"/>
          </a:xfrm>
          <a:prstGeom prst="rect">
            <a:avLst/>
          </a:prstGeom>
          <a:ln>
            <a:solidFill>
              <a:schemeClr val="tx1"/>
            </a:solidFill>
          </a:ln>
        </xdr:spPr>
      </xdr:pic>
    </xdr:grpSp>
    <xdr:clientData/>
  </xdr:twoCellAnchor>
  <xdr:twoCellAnchor>
    <xdr:from>
      <xdr:col>0</xdr:col>
      <xdr:colOff>19050</xdr:colOff>
      <xdr:row>45</xdr:row>
      <xdr:rowOff>63500</xdr:rowOff>
    </xdr:from>
    <xdr:to>
      <xdr:col>11</xdr:col>
      <xdr:colOff>95250</xdr:colOff>
      <xdr:row>55</xdr:row>
      <xdr:rowOff>177800</xdr:rowOff>
    </xdr:to>
    <xdr:sp macro="" textlink="">
      <xdr:nvSpPr>
        <xdr:cNvPr id="6" name="TextBox 5">
          <a:extLst>
            <a:ext uri="{FF2B5EF4-FFF2-40B4-BE49-F238E27FC236}">
              <a16:creationId xmlns:a16="http://schemas.microsoft.com/office/drawing/2014/main" id="{137A90CA-D6DC-E97B-F62B-B89096019A68}"/>
            </a:ext>
          </a:extLst>
        </xdr:cNvPr>
        <xdr:cNvSpPr txBox="1"/>
      </xdr:nvSpPr>
      <xdr:spPr>
        <a:xfrm>
          <a:off x="19050" y="8350250"/>
          <a:ext cx="8845550" cy="1955800"/>
        </a:xfrm>
        <a:prstGeom prst="rect">
          <a:avLst/>
        </a:prstGeom>
        <a:solidFill>
          <a:schemeClr val="bg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Summary Sentence:</a:t>
          </a:r>
        </a:p>
        <a:p>
          <a:pPr fontAlgn="auto"/>
          <a:r>
            <a:rPr lang="en-US" sz="1200" b="0" i="0">
              <a:solidFill>
                <a:schemeClr val="dk1"/>
              </a:solidFill>
              <a:effectLst/>
              <a:latin typeface="+mn-lt"/>
              <a:ea typeface="+mn-ea"/>
              <a:cs typeface="+mn-cs"/>
            </a:rPr>
            <a:t>The variables L1 through L6 represent the decision to build a tower in a specific location. A value of 1 indicates building a tower, while 0 means not building one in that location. </a:t>
          </a:r>
        </a:p>
        <a:p>
          <a:pPr fontAlgn="auto"/>
          <a:endParaRPr lang="en-US" sz="1200" b="0" i="0">
            <a:solidFill>
              <a:schemeClr val="dk1"/>
            </a:solidFill>
            <a:effectLst/>
            <a:latin typeface="+mn-lt"/>
            <a:ea typeface="+mn-ea"/>
            <a:cs typeface="+mn-cs"/>
          </a:endParaRPr>
        </a:p>
        <a:p>
          <a:pPr fontAlgn="auto"/>
          <a:r>
            <a:rPr lang="en-US" sz="1200" b="0" i="0">
              <a:solidFill>
                <a:schemeClr val="dk1"/>
              </a:solidFill>
              <a:effectLst/>
              <a:latin typeface="+mn-lt"/>
              <a:ea typeface="+mn-ea"/>
              <a:cs typeface="+mn-cs"/>
            </a:rPr>
            <a:t>There must be eight constraints to ensure that all eight city areas are covered. By combining the six binary decision variables with the eight constraints, we can use a Solver to find the optimal solution. </a:t>
          </a:r>
        </a:p>
        <a:p>
          <a:pPr fontAlgn="auto"/>
          <a:endParaRPr lang="en-US" sz="1200" b="0" i="0">
            <a:solidFill>
              <a:schemeClr val="dk1"/>
            </a:solidFill>
            <a:effectLst/>
            <a:latin typeface="+mn-lt"/>
            <a:ea typeface="+mn-ea"/>
            <a:cs typeface="+mn-cs"/>
          </a:endParaRPr>
        </a:p>
        <a:p>
          <a:pPr fontAlgn="auto"/>
          <a:r>
            <a:rPr lang="en-US" sz="1200" b="0" i="0">
              <a:solidFill>
                <a:schemeClr val="dk1"/>
              </a:solidFill>
              <a:effectLst/>
              <a:latin typeface="+mn-lt"/>
              <a:ea typeface="+mn-ea"/>
              <a:cs typeface="+mn-cs"/>
            </a:rPr>
            <a:t>The minimum number of towers that Horizon can build is three. To cover all areas of the city, Horizon can build towers in L1, L2, and L4.</a:t>
          </a:r>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266700</xdr:colOff>
      <xdr:row>0</xdr:row>
      <xdr:rowOff>152400</xdr:rowOff>
    </xdr:from>
    <xdr:to>
      <xdr:col>12</xdr:col>
      <xdr:colOff>425450</xdr:colOff>
      <xdr:row>13</xdr:row>
      <xdr:rowOff>57150</xdr:rowOff>
    </xdr:to>
    <xdr:sp macro="" textlink="">
      <xdr:nvSpPr>
        <xdr:cNvPr id="2" name="TextBox 1">
          <a:extLst>
            <a:ext uri="{FF2B5EF4-FFF2-40B4-BE49-F238E27FC236}">
              <a16:creationId xmlns:a16="http://schemas.microsoft.com/office/drawing/2014/main" id="{DE822C52-2A4A-6A6E-54B1-83BBC9783D36}"/>
            </a:ext>
          </a:extLst>
        </xdr:cNvPr>
        <xdr:cNvSpPr txBox="1"/>
      </xdr:nvSpPr>
      <xdr:spPr>
        <a:xfrm>
          <a:off x="266700" y="152400"/>
          <a:ext cx="7473950" cy="2298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accent1">
                  <a:lumMod val="75000"/>
                </a:schemeClr>
              </a:solidFill>
            </a:rPr>
            <a:t>Ryan, a financial investor for PB&amp;J, is evaluating two stocks in a particular industry.  He want to minimize the variance of a portfolio consisting of these two stocks, but wants to have an expected return of 9%.  After obtaining historical data on past variances and returns, he develops the following non-linear program:</a:t>
          </a:r>
        </a:p>
        <a:p>
          <a:endParaRPr lang="en-US" sz="1200">
            <a:solidFill>
              <a:schemeClr val="accent1">
                <a:lumMod val="75000"/>
              </a:schemeClr>
            </a:solidFill>
          </a:endParaRPr>
        </a:p>
        <a:p>
          <a:r>
            <a:rPr lang="en-US" sz="1200">
              <a:solidFill>
                <a:schemeClr val="accent1">
                  <a:lumMod val="75000"/>
                </a:schemeClr>
              </a:solidFill>
            </a:rPr>
            <a:t>X = proportion of money to invest in Stock 1</a:t>
          </a:r>
        </a:p>
        <a:p>
          <a:endParaRPr lang="en-US" sz="1200">
            <a:solidFill>
              <a:schemeClr val="accent1">
                <a:lumMod val="75000"/>
              </a:schemeClr>
            </a:solidFill>
          </a:endParaRPr>
        </a:p>
        <a:p>
          <a:r>
            <a:rPr lang="en-US" sz="1200">
              <a:solidFill>
                <a:schemeClr val="accent1">
                  <a:lumMod val="75000"/>
                </a:schemeClr>
              </a:solidFill>
            </a:rPr>
            <a:t>Y = proportion of money to invest in Stock 2</a:t>
          </a:r>
        </a:p>
        <a:p>
          <a:endParaRPr lang="en-US" sz="1200">
            <a:solidFill>
              <a:schemeClr val="accent1">
                <a:lumMod val="75000"/>
              </a:schemeClr>
            </a:solidFill>
          </a:endParaRPr>
        </a:p>
        <a:p>
          <a:r>
            <a:rPr lang="en-US" sz="1200">
              <a:solidFill>
                <a:schemeClr val="accent1">
                  <a:lumMod val="75000"/>
                </a:schemeClr>
              </a:solidFill>
            </a:rPr>
            <a:t>All funds must be invested. Historical return on Stock 1 is 11%; Historical return on Stock 2 is 8%.</a:t>
          </a:r>
        </a:p>
        <a:p>
          <a:endParaRPr lang="en-US" sz="1200">
            <a:solidFill>
              <a:schemeClr val="accent1">
                <a:lumMod val="75000"/>
              </a:schemeClr>
            </a:solidFill>
          </a:endParaRPr>
        </a:p>
        <a:p>
          <a:r>
            <a:rPr lang="en-US" sz="1200">
              <a:solidFill>
                <a:schemeClr val="accent1">
                  <a:lumMod val="75000"/>
                </a:schemeClr>
              </a:solidFill>
            </a:rPr>
            <a:t>Min:Var=0.16X</a:t>
          </a:r>
          <a:r>
            <a:rPr lang="en-US" sz="1200" baseline="30000">
              <a:solidFill>
                <a:schemeClr val="accent1">
                  <a:lumMod val="75000"/>
                </a:schemeClr>
              </a:solidFill>
            </a:rPr>
            <a:t>2</a:t>
          </a:r>
          <a:r>
            <a:rPr lang="en-US" sz="1200">
              <a:solidFill>
                <a:schemeClr val="accent1">
                  <a:lumMod val="75000"/>
                </a:schemeClr>
              </a:solidFill>
            </a:rPr>
            <a:t>+0.2XY+0.9Y</a:t>
          </a:r>
          <a:r>
            <a:rPr lang="en-US" sz="1200" baseline="30000">
              <a:solidFill>
                <a:schemeClr val="accent1">
                  <a:lumMod val="75000"/>
                </a:schemeClr>
              </a:solidFill>
            </a:rPr>
            <a:t>2</a:t>
          </a:r>
        </a:p>
        <a:p>
          <a:br>
            <a:rPr lang="en-US" sz="1100">
              <a:solidFill>
                <a:schemeClr val="accent1">
                  <a:lumMod val="50000"/>
                </a:schemeClr>
              </a:solidFill>
            </a:rPr>
          </a:br>
          <a:endParaRPr lang="en-US" sz="1100">
            <a:solidFill>
              <a:schemeClr val="accent1">
                <a:lumMod val="50000"/>
              </a:schemeClr>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xdr:colOff>
      <xdr:row>1</xdr:row>
      <xdr:rowOff>31750</xdr:rowOff>
    </xdr:from>
    <xdr:to>
      <xdr:col>11</xdr:col>
      <xdr:colOff>419100</xdr:colOff>
      <xdr:row>10</xdr:row>
      <xdr:rowOff>76200</xdr:rowOff>
    </xdr:to>
    <xdr:sp macro="" textlink="">
      <xdr:nvSpPr>
        <xdr:cNvPr id="2" name="TextBox 1">
          <a:extLst>
            <a:ext uri="{FF2B5EF4-FFF2-40B4-BE49-F238E27FC236}">
              <a16:creationId xmlns:a16="http://schemas.microsoft.com/office/drawing/2014/main" id="{AEBDD88D-3C22-923E-E498-98A3FEBC0C27}"/>
            </a:ext>
          </a:extLst>
        </xdr:cNvPr>
        <xdr:cNvSpPr txBox="1"/>
      </xdr:nvSpPr>
      <xdr:spPr>
        <a:xfrm>
          <a:off x="190500" y="215900"/>
          <a:ext cx="6934200" cy="170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a:solidFill>
                <a:schemeClr val="accent1">
                  <a:lumMod val="75000"/>
                </a:schemeClr>
              </a:solidFill>
              <a:effectLst/>
              <a:latin typeface="+mn-lt"/>
              <a:ea typeface="+mn-ea"/>
              <a:cs typeface="+mn-cs"/>
            </a:rPr>
            <a:t>Motorcross of Wisconsin produces two models of snowmobiles, XJ6 and XJ8.  In any given production-planning week, Motorcross has 40 hours available in its final testing bay.  </a:t>
          </a:r>
        </a:p>
        <a:p>
          <a:r>
            <a:rPr lang="en-US" sz="1200" b="0" i="0">
              <a:solidFill>
                <a:schemeClr val="accent1">
                  <a:lumMod val="75000"/>
                </a:schemeClr>
              </a:solidFill>
              <a:effectLst/>
              <a:latin typeface="+mn-lt"/>
              <a:ea typeface="+mn-ea"/>
              <a:cs typeface="+mn-cs"/>
            </a:rPr>
            <a:t>Each XJ6 requires 1 hour to test and each XJ8 requires 2 hours.  The revenue (in $1,000s) is given as follows:</a:t>
          </a:r>
        </a:p>
        <a:p>
          <a:endParaRPr lang="en-US" sz="1200" b="0" i="0">
            <a:solidFill>
              <a:schemeClr val="accent1">
                <a:lumMod val="75000"/>
              </a:schemeClr>
            </a:solidFill>
            <a:effectLst/>
            <a:latin typeface="+mn-lt"/>
            <a:ea typeface="+mn-ea"/>
            <a:cs typeface="+mn-cs"/>
          </a:endParaRPr>
        </a:p>
        <a:p>
          <a:r>
            <a:rPr lang="en-US" sz="1200" b="0" i="0">
              <a:solidFill>
                <a:schemeClr val="accent1">
                  <a:lumMod val="75000"/>
                </a:schemeClr>
              </a:solidFill>
              <a:effectLst/>
              <a:latin typeface="+mn-lt"/>
              <a:ea typeface="+mn-ea"/>
              <a:cs typeface="+mn-cs"/>
            </a:rPr>
            <a:t> If </a:t>
          </a:r>
          <a:r>
            <a:rPr lang="en-US" sz="1200" b="0" i="1">
              <a:solidFill>
                <a:schemeClr val="accent1">
                  <a:lumMod val="75000"/>
                </a:schemeClr>
              </a:solidFill>
              <a:effectLst/>
              <a:latin typeface="+mn-lt"/>
              <a:ea typeface="+mn-ea"/>
              <a:cs typeface="+mn-cs"/>
            </a:rPr>
            <a:t>X</a:t>
          </a:r>
          <a:r>
            <a:rPr lang="en-US" sz="1200" b="0" i="0">
              <a:solidFill>
                <a:schemeClr val="accent1">
                  <a:lumMod val="75000"/>
                </a:schemeClr>
              </a:solidFill>
              <a:effectLst/>
              <a:latin typeface="+mn-lt"/>
              <a:ea typeface="+mn-ea"/>
              <a:cs typeface="+mn-cs"/>
            </a:rPr>
            <a:t> = # of XJ6 and </a:t>
          </a:r>
          <a:r>
            <a:rPr lang="en-US" sz="1200" b="0" i="1">
              <a:solidFill>
                <a:schemeClr val="accent1">
                  <a:lumMod val="75000"/>
                </a:schemeClr>
              </a:solidFill>
              <a:effectLst/>
              <a:latin typeface="+mn-lt"/>
              <a:ea typeface="+mn-ea"/>
              <a:cs typeface="+mn-cs"/>
            </a:rPr>
            <a:t>Y</a:t>
          </a:r>
          <a:r>
            <a:rPr lang="en-US" sz="1200" b="0" i="0">
              <a:solidFill>
                <a:schemeClr val="accent1">
                  <a:lumMod val="75000"/>
                </a:schemeClr>
              </a:solidFill>
              <a:effectLst/>
              <a:latin typeface="+mn-lt"/>
              <a:ea typeface="+mn-ea"/>
              <a:cs typeface="+mn-cs"/>
            </a:rPr>
            <a:t> = # of XJ8, the revenue is then </a:t>
          </a:r>
          <a:r>
            <a:rPr lang="en-US" sz="1200" b="0" i="1">
              <a:solidFill>
                <a:schemeClr val="accent1">
                  <a:lumMod val="75000"/>
                </a:schemeClr>
              </a:solidFill>
              <a:effectLst/>
              <a:latin typeface="+mn-lt"/>
              <a:ea typeface="+mn-ea"/>
              <a:cs typeface="+mn-cs"/>
            </a:rPr>
            <a:t>R</a:t>
          </a:r>
          <a:r>
            <a:rPr lang="en-US" sz="1200" b="0" i="0">
              <a:solidFill>
                <a:schemeClr val="accent1">
                  <a:lumMod val="75000"/>
                </a:schemeClr>
              </a:solidFill>
              <a:effectLst/>
              <a:latin typeface="+mn-lt"/>
              <a:ea typeface="+mn-ea"/>
              <a:cs typeface="+mn-cs"/>
            </a:rPr>
            <a:t>=</a:t>
          </a:r>
          <a:r>
            <a:rPr lang="en-US" sz="1200" b="0" i="1">
              <a:solidFill>
                <a:schemeClr val="accent1">
                  <a:lumMod val="75000"/>
                </a:schemeClr>
              </a:solidFill>
              <a:effectLst/>
              <a:latin typeface="+mn-lt"/>
              <a:ea typeface="+mn-ea"/>
              <a:cs typeface="+mn-cs"/>
            </a:rPr>
            <a:t>X</a:t>
          </a:r>
          <a:r>
            <a:rPr lang="en-US" sz="1200" b="0" i="0">
              <a:solidFill>
                <a:schemeClr val="accent1">
                  <a:lumMod val="75000"/>
                </a:schemeClr>
              </a:solidFill>
              <a:effectLst/>
              <a:latin typeface="+mn-lt"/>
              <a:ea typeface="+mn-ea"/>
              <a:cs typeface="+mn-cs"/>
            </a:rPr>
            <a:t>(4−0.1</a:t>
          </a:r>
          <a:r>
            <a:rPr lang="en-US" sz="1200" b="0" i="1">
              <a:solidFill>
                <a:schemeClr val="accent1">
                  <a:lumMod val="75000"/>
                </a:schemeClr>
              </a:solidFill>
              <a:effectLst/>
              <a:latin typeface="+mn-lt"/>
              <a:ea typeface="+mn-ea"/>
              <a:cs typeface="+mn-cs"/>
            </a:rPr>
            <a:t>X</a:t>
          </a:r>
          <a:r>
            <a:rPr lang="en-US" sz="1200" b="0" i="0">
              <a:solidFill>
                <a:schemeClr val="accent1">
                  <a:lumMod val="75000"/>
                </a:schemeClr>
              </a:solidFill>
              <a:effectLst/>
              <a:latin typeface="+mn-lt"/>
              <a:ea typeface="+mn-ea"/>
              <a:cs typeface="+mn-cs"/>
            </a:rPr>
            <a:t>)+</a:t>
          </a:r>
          <a:r>
            <a:rPr lang="en-US" sz="1200" b="0" i="1">
              <a:solidFill>
                <a:schemeClr val="accent1">
                  <a:lumMod val="75000"/>
                </a:schemeClr>
              </a:solidFill>
              <a:effectLst/>
              <a:latin typeface="+mn-lt"/>
              <a:ea typeface="+mn-ea"/>
              <a:cs typeface="+mn-cs"/>
            </a:rPr>
            <a:t>Y</a:t>
          </a:r>
          <a:r>
            <a:rPr lang="en-US" sz="1200" b="0" i="0">
              <a:solidFill>
                <a:schemeClr val="accent1">
                  <a:lumMod val="75000"/>
                </a:schemeClr>
              </a:solidFill>
              <a:effectLst/>
              <a:latin typeface="+mn-lt"/>
              <a:ea typeface="+mn-ea"/>
              <a:cs typeface="+mn-cs"/>
            </a:rPr>
            <a:t>(5−.02</a:t>
          </a:r>
          <a:r>
            <a:rPr lang="en-US" sz="1200" b="0" i="1">
              <a:solidFill>
                <a:schemeClr val="accent1">
                  <a:lumMod val="75000"/>
                </a:schemeClr>
              </a:solidFill>
              <a:effectLst/>
              <a:latin typeface="+mn-lt"/>
              <a:ea typeface="+mn-ea"/>
              <a:cs typeface="+mn-cs"/>
            </a:rPr>
            <a:t>Y</a:t>
          </a:r>
          <a:r>
            <a:rPr lang="en-US" sz="1200" b="0" i="0">
              <a:solidFill>
                <a:schemeClr val="accent1">
                  <a:lumMod val="75000"/>
                </a:schemeClr>
              </a:solidFill>
              <a:effectLst/>
              <a:latin typeface="+mn-lt"/>
              <a:ea typeface="+mn-ea"/>
              <a:cs typeface="+mn-cs"/>
            </a:rPr>
            <a:t>).</a:t>
          </a:r>
        </a:p>
        <a:p>
          <a:endParaRPr lang="en-US" sz="1200" b="0" i="0">
            <a:solidFill>
              <a:schemeClr val="accent1">
                <a:lumMod val="75000"/>
              </a:schemeClr>
            </a:solidFill>
            <a:effectLst/>
            <a:latin typeface="+mn-lt"/>
            <a:ea typeface="+mn-ea"/>
            <a:cs typeface="+mn-cs"/>
          </a:endParaRPr>
        </a:p>
        <a:p>
          <a:r>
            <a:rPr lang="en-US" sz="1200" b="0" i="0">
              <a:solidFill>
                <a:schemeClr val="accent1">
                  <a:lumMod val="75000"/>
                </a:schemeClr>
              </a:solidFill>
              <a:effectLst/>
              <a:latin typeface="+mn-lt"/>
              <a:ea typeface="+mn-ea"/>
              <a:cs typeface="+mn-cs"/>
            </a:rPr>
            <a:t>Find the number of XJ6 and XJ8s to produce so that the revenue is maximized.</a:t>
          </a:r>
        </a:p>
        <a:p>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6350</xdr:colOff>
      <xdr:row>0</xdr:row>
      <xdr:rowOff>76200</xdr:rowOff>
    </xdr:from>
    <xdr:to>
      <xdr:col>11</xdr:col>
      <xdr:colOff>203200</xdr:colOff>
      <xdr:row>8</xdr:row>
      <xdr:rowOff>152400</xdr:rowOff>
    </xdr:to>
    <xdr:sp macro="" textlink="">
      <xdr:nvSpPr>
        <xdr:cNvPr id="2" name="TextBox 1">
          <a:extLst>
            <a:ext uri="{FF2B5EF4-FFF2-40B4-BE49-F238E27FC236}">
              <a16:creationId xmlns:a16="http://schemas.microsoft.com/office/drawing/2014/main" id="{1D81B523-3698-119B-4FD5-56CA93D25EDA}"/>
            </a:ext>
          </a:extLst>
        </xdr:cNvPr>
        <xdr:cNvSpPr txBox="1"/>
      </xdr:nvSpPr>
      <xdr:spPr>
        <a:xfrm>
          <a:off x="6350" y="76200"/>
          <a:ext cx="6902450" cy="154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accent5">
                  <a:lumMod val="75000"/>
                </a:schemeClr>
              </a:solidFill>
            </a:rPr>
            <a:t>Hot dogs are sold at Camden Yards during the Baltimore Orioles’ baseball games. The current price is $2.50 per hot dog, but management is thinking about changing the price to increase profit. </a:t>
          </a:r>
        </a:p>
        <a:p>
          <a:r>
            <a:rPr lang="en-US" sz="1200">
              <a:solidFill>
                <a:schemeClr val="accent5">
                  <a:lumMod val="75000"/>
                </a:schemeClr>
              </a:solidFill>
            </a:rPr>
            <a:t>The price determines the number of hot dogs sold. If x is the number of hot dogs sold, then the price is given p(x)=−0.0001x+4. </a:t>
          </a:r>
        </a:p>
        <a:p>
          <a:r>
            <a:rPr lang="en-US" sz="1200">
              <a:solidFill>
                <a:schemeClr val="accent5">
                  <a:lumMod val="75000"/>
                </a:schemeClr>
              </a:solidFill>
            </a:rPr>
            <a:t>Costs associated with the selling of hot dogs include a fixed cost of $1500 for equipment and a variable cost of $0.80 per hot dog.</a:t>
          </a:r>
        </a:p>
        <a:p>
          <a:endParaRPr lang="en-US" sz="1200"/>
        </a:p>
      </xdr:txBody>
    </xdr:sp>
    <xdr:clientData/>
  </xdr:twoCellAnchor>
  <xdr:twoCellAnchor>
    <xdr:from>
      <xdr:col>0</xdr:col>
      <xdr:colOff>69850</xdr:colOff>
      <xdr:row>29</xdr:row>
      <xdr:rowOff>171450</xdr:rowOff>
    </xdr:from>
    <xdr:to>
      <xdr:col>11</xdr:col>
      <xdr:colOff>139700</xdr:colOff>
      <xdr:row>36</xdr:row>
      <xdr:rowOff>158750</xdr:rowOff>
    </xdr:to>
    <xdr:sp macro="" textlink="">
      <xdr:nvSpPr>
        <xdr:cNvPr id="3" name="TextBox 2">
          <a:extLst>
            <a:ext uri="{FF2B5EF4-FFF2-40B4-BE49-F238E27FC236}">
              <a16:creationId xmlns:a16="http://schemas.microsoft.com/office/drawing/2014/main" id="{E4CA2C91-D7C5-9974-E6EB-5C42BFFE8E3A}"/>
            </a:ext>
          </a:extLst>
        </xdr:cNvPr>
        <xdr:cNvSpPr txBox="1"/>
      </xdr:nvSpPr>
      <xdr:spPr>
        <a:xfrm>
          <a:off x="69850" y="5511800"/>
          <a:ext cx="7620000" cy="1276350"/>
        </a:xfrm>
        <a:prstGeom prst="rect">
          <a:avLst/>
        </a:prstGeom>
        <a:solidFill>
          <a:schemeClr val="bg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Summary Sentence:</a:t>
          </a:r>
        </a:p>
        <a:p>
          <a:r>
            <a:rPr lang="en-US" sz="1200"/>
            <a:t>Following the given equation,</a:t>
          </a:r>
          <a:r>
            <a:rPr lang="en-US" sz="1200" baseline="0"/>
            <a:t> </a:t>
          </a:r>
          <a:r>
            <a:rPr lang="en-US" sz="1200"/>
            <a:t>the demand for hotdogs</a:t>
          </a:r>
          <a:r>
            <a:rPr lang="en-US" sz="1200" baseline="0"/>
            <a:t> as</a:t>
          </a:r>
          <a:r>
            <a:rPr lang="en-US" sz="1200" i="1" baseline="0"/>
            <a:t> x</a:t>
          </a:r>
          <a:r>
            <a:rPr lang="en-US" sz="1200" i="1"/>
            <a:t> </a:t>
          </a:r>
          <a:r>
            <a:rPr lang="en-US" sz="1200"/>
            <a:t>and writing appropriate</a:t>
          </a:r>
          <a:r>
            <a:rPr lang="en-US" sz="1200" baseline="0"/>
            <a:t> formulas for revenue,total cost and total profit </a:t>
          </a:r>
          <a:r>
            <a:rPr lang="en-US" sz="1200"/>
            <a:t>the problem</a:t>
          </a:r>
          <a:r>
            <a:rPr lang="en-US" sz="1200" baseline="0"/>
            <a:t> was solve using solver without defining any constraints.</a:t>
          </a:r>
          <a:endParaRPr lang="en-US" sz="1200"/>
        </a:p>
        <a:p>
          <a:endParaRPr lang="en-US" sz="1200"/>
        </a:p>
        <a:p>
          <a:r>
            <a:rPr lang="en-US" sz="1200" b="0" i="0">
              <a:solidFill>
                <a:schemeClr val="dk1"/>
              </a:solidFill>
              <a:effectLst/>
              <a:latin typeface="+mn-lt"/>
              <a:ea typeface="+mn-ea"/>
              <a:cs typeface="+mn-cs"/>
            </a:rPr>
            <a:t>Solver finds that the maximum profit of $24,100 is achieved when the price is $2.40 per hot dog. At this price, the demand is 16,000 hot dogs.</a:t>
          </a:r>
          <a:endParaRPr lang="en-US" sz="12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44450</xdr:colOff>
      <xdr:row>0</xdr:row>
      <xdr:rowOff>88900</xdr:rowOff>
    </xdr:from>
    <xdr:to>
      <xdr:col>13</xdr:col>
      <xdr:colOff>387350</xdr:colOff>
      <xdr:row>7</xdr:row>
      <xdr:rowOff>69850</xdr:rowOff>
    </xdr:to>
    <xdr:sp macro="" textlink="">
      <xdr:nvSpPr>
        <xdr:cNvPr id="2" name="TextBox 1">
          <a:extLst>
            <a:ext uri="{FF2B5EF4-FFF2-40B4-BE49-F238E27FC236}">
              <a16:creationId xmlns:a16="http://schemas.microsoft.com/office/drawing/2014/main" id="{2519596B-905F-003B-09D1-D5DF3AD6D6B7}"/>
            </a:ext>
          </a:extLst>
        </xdr:cNvPr>
        <xdr:cNvSpPr txBox="1"/>
      </xdr:nvSpPr>
      <xdr:spPr>
        <a:xfrm>
          <a:off x="44450" y="88900"/>
          <a:ext cx="11112500" cy="127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accent5">
                  <a:lumMod val="75000"/>
                </a:schemeClr>
              </a:solidFill>
            </a:rPr>
            <a:t>Justin Brody is the production manager for a math textbook manufacturing company. The company produces Geometry and Calculus texts. Each Geometry text generates a profit of $80 and requires 3 hours assembly time and 4 hours of proofing. Each Calculus text generates $45 of profit and requires 5 hours of assembly and 2 hours of proofing. There are 360 hours of assembly time and 240 hours of proofing time available each month</a:t>
          </a:r>
          <a:r>
            <a:rPr lang="en-US" sz="1100">
              <a:solidFill>
                <a:schemeClr val="accent5">
                  <a:lumMod val="75000"/>
                </a:schemeClr>
              </a:solidFill>
            </a:rPr>
            <a:t>.</a:t>
          </a:r>
        </a:p>
        <a:p>
          <a:endParaRPr lang="en-US" sz="1100">
            <a:solidFill>
              <a:schemeClr val="accent5">
                <a:lumMod val="75000"/>
              </a:schemeClr>
            </a:solidFill>
          </a:endParaRPr>
        </a:p>
        <a:p>
          <a:r>
            <a:rPr lang="en-US" sz="1200" b="0" i="0">
              <a:solidFill>
                <a:schemeClr val="accent5">
                  <a:lumMod val="75000"/>
                </a:schemeClr>
              </a:solidFill>
              <a:effectLst/>
              <a:latin typeface="+mn-lt"/>
              <a:ea typeface="+mn-ea"/>
              <a:cs typeface="+mn-cs"/>
            </a:rPr>
            <a:t>Find the number of Geometry and Calculus texts to make that maximizes the profit each month</a:t>
          </a:r>
          <a:r>
            <a:rPr lang="en-US" sz="1100" b="0" i="0">
              <a:solidFill>
                <a:schemeClr val="dk1"/>
              </a:solidFill>
              <a:effectLst/>
              <a:latin typeface="+mn-lt"/>
              <a:ea typeface="+mn-ea"/>
              <a:cs typeface="+mn-cs"/>
            </a:rPr>
            <a:t>.</a:t>
          </a:r>
        </a:p>
        <a:p>
          <a:endParaRPr lang="en-US" sz="1100">
            <a:solidFill>
              <a:schemeClr val="accent5">
                <a:lumMod val="75000"/>
              </a:schemeClr>
            </a:solidFill>
          </a:endParaRPr>
        </a:p>
      </xdr:txBody>
    </xdr:sp>
    <xdr:clientData/>
  </xdr:twoCellAnchor>
  <xdr:twoCellAnchor>
    <xdr:from>
      <xdr:col>0</xdr:col>
      <xdr:colOff>190500</xdr:colOff>
      <xdr:row>25</xdr:row>
      <xdr:rowOff>107950</xdr:rowOff>
    </xdr:from>
    <xdr:to>
      <xdr:col>8</xdr:col>
      <xdr:colOff>165100</xdr:colOff>
      <xdr:row>32</xdr:row>
      <xdr:rowOff>133350</xdr:rowOff>
    </xdr:to>
    <xdr:sp macro="" textlink="">
      <xdr:nvSpPr>
        <xdr:cNvPr id="3" name="TextBox 2">
          <a:extLst>
            <a:ext uri="{FF2B5EF4-FFF2-40B4-BE49-F238E27FC236}">
              <a16:creationId xmlns:a16="http://schemas.microsoft.com/office/drawing/2014/main" id="{2DE53799-C6BF-8C0A-3F96-563C666A2BFA}"/>
            </a:ext>
          </a:extLst>
        </xdr:cNvPr>
        <xdr:cNvSpPr txBox="1"/>
      </xdr:nvSpPr>
      <xdr:spPr>
        <a:xfrm>
          <a:off x="190500" y="4711700"/>
          <a:ext cx="7791450" cy="1314450"/>
        </a:xfrm>
        <a:prstGeom prst="rect">
          <a:avLst/>
        </a:prstGeom>
        <a:solidFill>
          <a:schemeClr val="bg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Summary Sentence:</a:t>
          </a:r>
        </a:p>
        <a:p>
          <a:endParaRPr lang="en-US" sz="1200"/>
        </a:p>
        <a:p>
          <a:pPr fontAlgn="auto"/>
          <a:r>
            <a:rPr lang="en-US" sz="1200" b="0" i="0">
              <a:solidFill>
                <a:schemeClr val="dk1"/>
              </a:solidFill>
              <a:effectLst/>
              <a:latin typeface="+mn-lt"/>
              <a:ea typeface="+mn-ea"/>
              <a:cs typeface="+mn-cs"/>
            </a:rPr>
            <a:t>The maximum profit of $5,050 was achieved when</a:t>
          </a:r>
          <a:r>
            <a:rPr lang="en-US" sz="1200" b="0" i="0" baseline="0">
              <a:solidFill>
                <a:schemeClr val="dk1"/>
              </a:solidFill>
              <a:effectLst/>
              <a:latin typeface="+mn-lt"/>
              <a:ea typeface="+mn-ea"/>
              <a:cs typeface="+mn-cs"/>
            </a:rPr>
            <a:t> </a:t>
          </a:r>
          <a:r>
            <a:rPr lang="en-US" sz="1200" b="0" i="0">
              <a:solidFill>
                <a:schemeClr val="dk1"/>
              </a:solidFill>
              <a:effectLst/>
              <a:latin typeface="+mn-lt"/>
              <a:ea typeface="+mn-ea"/>
              <a:cs typeface="+mn-cs"/>
            </a:rPr>
            <a:t>35 Geometry and 50 Calculus texts were sold.</a:t>
          </a:r>
        </a:p>
        <a:p>
          <a:pPr fontAlgn="auto"/>
          <a:endParaRPr lang="en-US" sz="1200" b="0" i="0">
            <a:solidFill>
              <a:schemeClr val="dk1"/>
            </a:solidFill>
            <a:effectLst/>
            <a:latin typeface="+mn-lt"/>
            <a:ea typeface="+mn-ea"/>
            <a:cs typeface="+mn-cs"/>
          </a:endParaRPr>
        </a:p>
        <a:p>
          <a:pPr fontAlgn="auto"/>
          <a:r>
            <a:rPr lang="en-US" sz="1200" b="0" i="0">
              <a:solidFill>
                <a:schemeClr val="dk1"/>
              </a:solidFill>
              <a:effectLst/>
              <a:latin typeface="+mn-lt"/>
              <a:ea typeface="+mn-ea"/>
              <a:cs typeface="+mn-cs"/>
            </a:rPr>
            <a:t>The problem was solved by using Solver along with appropriately identifying constraints, writing formulas for the objective, and setting the decision variables to int.</a:t>
          </a:r>
        </a:p>
        <a:p>
          <a:pPr fontAlgn="auto"/>
          <a:endParaRPr lang="en-US" sz="1100" b="0" i="0">
            <a:solidFill>
              <a:schemeClr val="dk1"/>
            </a:solidFill>
            <a:effectLst/>
            <a:latin typeface="+mn-lt"/>
            <a:ea typeface="+mn-ea"/>
            <a:cs typeface="+mn-cs"/>
          </a:endParaRPr>
        </a:p>
        <a:p>
          <a:endParaRPr lang="en-US" sz="12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1:J25"/>
  <sheetViews>
    <sheetView showGridLines="0" topLeftCell="A13" workbookViewId="0">
      <selection activeCell="A29" sqref="A29"/>
    </sheetView>
  </sheetViews>
  <sheetFormatPr defaultRowHeight="14.5" x14ac:dyDescent="0.35"/>
  <cols>
    <col min="1" max="1" width="21.54296875" bestFit="1" customWidth="1"/>
    <col min="2" max="2" width="10.1796875" bestFit="1" customWidth="1"/>
  </cols>
  <sheetData>
    <row r="11" spans="1:7" x14ac:dyDescent="0.35">
      <c r="A11" s="1"/>
      <c r="B11" s="2" t="s">
        <v>1</v>
      </c>
      <c r="C11" s="2" t="s">
        <v>0</v>
      </c>
      <c r="D11" s="1"/>
      <c r="E11" s="1"/>
      <c r="F11" s="1"/>
    </row>
    <row r="12" spans="1:7" x14ac:dyDescent="0.35">
      <c r="A12" s="6" t="s">
        <v>32</v>
      </c>
      <c r="B12" s="3">
        <v>4</v>
      </c>
      <c r="C12" s="3">
        <v>1</v>
      </c>
      <c r="D12" s="1"/>
      <c r="E12" s="1"/>
      <c r="F12" s="1"/>
    </row>
    <row r="13" spans="1:7" x14ac:dyDescent="0.35">
      <c r="A13" s="5" t="s">
        <v>33</v>
      </c>
      <c r="B13" s="1">
        <v>8200</v>
      </c>
      <c r="C13" s="1">
        <v>5100</v>
      </c>
      <c r="D13" s="1"/>
      <c r="E13" s="1"/>
      <c r="F13" s="1"/>
    </row>
    <row r="14" spans="1:7" x14ac:dyDescent="0.35">
      <c r="A14" s="1"/>
      <c r="B14" s="1"/>
      <c r="C14" s="1"/>
      <c r="D14" s="1"/>
      <c r="E14" s="1"/>
      <c r="F14" s="1"/>
    </row>
    <row r="15" spans="1:7" x14ac:dyDescent="0.35">
      <c r="A15" s="6" t="s">
        <v>4</v>
      </c>
      <c r="B15" s="4">
        <f>SUMPRODUCT(B12:C12,B13:C13)</f>
        <v>37900</v>
      </c>
      <c r="C15" s="1"/>
      <c r="D15" s="1"/>
      <c r="E15" s="1"/>
      <c r="F15" s="1"/>
      <c r="G15" t="str">
        <f ca="1">_xlfn.FORMULATEXT(B15)</f>
        <v>=SUMPRODUCT(B12:C12,B13:C13)</v>
      </c>
    </row>
    <row r="16" spans="1:7" x14ac:dyDescent="0.35">
      <c r="A16" s="1"/>
      <c r="B16" s="1"/>
      <c r="C16" s="1"/>
      <c r="D16" s="1"/>
      <c r="E16" s="1"/>
      <c r="F16" s="1"/>
    </row>
    <row r="17" spans="1:10" x14ac:dyDescent="0.35">
      <c r="A17" s="7" t="s">
        <v>3</v>
      </c>
      <c r="B17" s="11"/>
      <c r="C17" s="11"/>
      <c r="D17" s="8" t="s">
        <v>6</v>
      </c>
      <c r="E17" s="8" t="s">
        <v>7</v>
      </c>
      <c r="F17" s="8" t="s">
        <v>8</v>
      </c>
    </row>
    <row r="18" spans="1:10" x14ac:dyDescent="0.35">
      <c r="A18" s="9" t="s">
        <v>5</v>
      </c>
      <c r="B18" s="10">
        <v>390</v>
      </c>
      <c r="C18" s="10">
        <v>240</v>
      </c>
      <c r="D18" s="10">
        <f>SUMPRODUCT($B$12:$C$12,B18:C18)</f>
        <v>1800</v>
      </c>
      <c r="E18" s="10" t="s">
        <v>2</v>
      </c>
      <c r="F18" s="10">
        <v>1800</v>
      </c>
      <c r="G18" t="str">
        <f ca="1">_xlfn.FORMULATEXT(D18)</f>
        <v>=SUMPRODUCT($B$12:$C$12,B18:C18)</v>
      </c>
    </row>
    <row r="19" spans="1:10" x14ac:dyDescent="0.35">
      <c r="A19" s="9" t="s">
        <v>10</v>
      </c>
      <c r="B19" s="8">
        <v>1</v>
      </c>
      <c r="C19" s="8"/>
      <c r="D19" s="8">
        <f>SUMPRODUCT(B19:C19,$B$12:$C$12)</f>
        <v>4</v>
      </c>
      <c r="E19" s="8" t="s">
        <v>9</v>
      </c>
      <c r="F19" s="8">
        <v>2</v>
      </c>
      <c r="G19" t="str">
        <f t="shared" ref="G19:G20" ca="1" si="0">_xlfn.FORMULATEXT(D19)</f>
        <v>=SUMPRODUCT(B19:C19,$B$12:$C$12)</v>
      </c>
    </row>
    <row r="20" spans="1:10" x14ac:dyDescent="0.35">
      <c r="A20" s="9" t="s">
        <v>11</v>
      </c>
      <c r="B20" s="8"/>
      <c r="C20" s="8">
        <v>1</v>
      </c>
      <c r="D20" s="8">
        <f>SUMPRODUCT(B20:C20,$B$12:$C$12)</f>
        <v>1</v>
      </c>
      <c r="E20" s="8" t="s">
        <v>2</v>
      </c>
      <c r="F20" s="8">
        <v>6</v>
      </c>
      <c r="G20" t="str">
        <f t="shared" ca="1" si="0"/>
        <v>=SUMPRODUCT(B20:C20,$B$12:$C$12)</v>
      </c>
    </row>
    <row r="23" spans="1:10" x14ac:dyDescent="0.35">
      <c r="A23" s="20" t="s">
        <v>20</v>
      </c>
    </row>
    <row r="24" spans="1:10" x14ac:dyDescent="0.35">
      <c r="B24" s="47" t="s">
        <v>21</v>
      </c>
      <c r="C24" s="47"/>
      <c r="D24" s="47"/>
      <c r="E24" s="47"/>
      <c r="F24" s="47"/>
      <c r="G24" s="47"/>
      <c r="H24" s="47"/>
      <c r="I24" s="47"/>
      <c r="J24" t="s">
        <v>22</v>
      </c>
    </row>
    <row r="25" spans="1:10" x14ac:dyDescent="0.35">
      <c r="B25" s="47" t="s">
        <v>23</v>
      </c>
      <c r="C25" s="47"/>
      <c r="D25" s="47"/>
      <c r="E25" s="47"/>
      <c r="F25" s="47"/>
      <c r="G25" s="47"/>
      <c r="H25" s="47"/>
      <c r="I25" s="47"/>
      <c r="J25" t="s">
        <v>24</v>
      </c>
    </row>
  </sheetData>
  <mergeCells count="2">
    <mergeCell ref="B24:I24"/>
    <mergeCell ref="B25:I25"/>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499EF-6C83-4221-901A-6A8B48816CC4}">
  <sheetPr>
    <tabColor rgb="FFFFFF00"/>
  </sheetPr>
  <dimension ref="A9:F28"/>
  <sheetViews>
    <sheetView showGridLines="0" tabSelected="1" topLeftCell="A22" workbookViewId="0">
      <selection activeCell="C16" sqref="C16"/>
    </sheetView>
  </sheetViews>
  <sheetFormatPr defaultRowHeight="14.5" x14ac:dyDescent="0.35"/>
  <cols>
    <col min="1" max="1" width="16.1796875" customWidth="1"/>
    <col min="2" max="2" width="11.08984375" bestFit="1" customWidth="1"/>
    <col min="3" max="3" width="11.453125" bestFit="1" customWidth="1"/>
    <col min="5" max="5" width="13.1796875" bestFit="1" customWidth="1"/>
  </cols>
  <sheetData>
    <row r="9" spans="1:6" x14ac:dyDescent="0.35">
      <c r="A9" s="13" t="s">
        <v>102</v>
      </c>
      <c r="B9" s="2" t="s">
        <v>105</v>
      </c>
    </row>
    <row r="10" spans="1:6" x14ac:dyDescent="0.35">
      <c r="B10" s="35">
        <v>3.7999999953757966</v>
      </c>
    </row>
    <row r="11" spans="1:6" x14ac:dyDescent="0.35">
      <c r="A11" s="41" t="s">
        <v>106</v>
      </c>
      <c r="B11" s="42">
        <f>B14*B10+C14</f>
        <v>32000.000046242036</v>
      </c>
      <c r="E11" s="18" t="str">
        <f ca="1">_xlfn.FORMULATEXT(B11)</f>
        <v>=B14*B10+C14</v>
      </c>
      <c r="F11" t="s">
        <v>109</v>
      </c>
    </row>
    <row r="13" spans="1:6" x14ac:dyDescent="0.35">
      <c r="A13" s="23" t="s">
        <v>93</v>
      </c>
      <c r="B13" s="8"/>
      <c r="C13" s="8"/>
    </row>
    <row r="14" spans="1:6" x14ac:dyDescent="0.35">
      <c r="A14" s="8"/>
      <c r="B14" s="8">
        <v>-10000</v>
      </c>
      <c r="C14" s="8">
        <v>70000</v>
      </c>
    </row>
    <row r="15" spans="1:6" x14ac:dyDescent="0.35">
      <c r="A15" s="8" t="s">
        <v>77</v>
      </c>
      <c r="B15" s="8"/>
      <c r="C15" s="8"/>
      <c r="E15" s="18" t="str">
        <f ca="1">_xlfn.FORMULATEXT(B16)</f>
        <v>=B14*B10</v>
      </c>
      <c r="F15" t="s">
        <v>107</v>
      </c>
    </row>
    <row r="16" spans="1:6" x14ac:dyDescent="0.35">
      <c r="A16" s="8"/>
      <c r="B16" s="8">
        <f>B14*B10</f>
        <v>-37999.999953757964</v>
      </c>
      <c r="C16" s="8">
        <f>B16+C14</f>
        <v>32000.000046242036</v>
      </c>
      <c r="E16" s="18" t="str">
        <f ca="1">_xlfn.FORMULATEXT(C16)</f>
        <v>=B16+C14</v>
      </c>
      <c r="F16" t="s">
        <v>108</v>
      </c>
    </row>
    <row r="18" spans="1:6" x14ac:dyDescent="0.35">
      <c r="A18" s="13" t="s">
        <v>91</v>
      </c>
    </row>
    <row r="19" spans="1:6" x14ac:dyDescent="0.35">
      <c r="A19" s="5" t="s">
        <v>87</v>
      </c>
      <c r="B19" s="44">
        <v>2500</v>
      </c>
    </row>
    <row r="20" spans="1:6" x14ac:dyDescent="0.35">
      <c r="A20" s="5" t="s">
        <v>88</v>
      </c>
      <c r="B20" s="43">
        <v>0.6</v>
      </c>
    </row>
    <row r="21" spans="1:6" x14ac:dyDescent="0.35">
      <c r="A21" s="5" t="s">
        <v>110</v>
      </c>
      <c r="B21" s="44">
        <f>B20*B11</f>
        <v>19200.00002774522</v>
      </c>
      <c r="E21" s="18" t="str">
        <f ca="1">_xlfn.FORMULATEXT(B21)</f>
        <v>=B20*B11</v>
      </c>
      <c r="F21" t="s">
        <v>112</v>
      </c>
    </row>
    <row r="22" spans="1:6" x14ac:dyDescent="0.35">
      <c r="A22" s="13" t="s">
        <v>103</v>
      </c>
      <c r="B22" s="45">
        <f>SUM(B19,B21)</f>
        <v>21700.00002774522</v>
      </c>
      <c r="E22" s="18" t="str">
        <f ca="1">_xlfn.FORMULATEXT(B22)</f>
        <v>=SUM(B19,B21)</v>
      </c>
      <c r="F22" t="s">
        <v>111</v>
      </c>
    </row>
    <row r="24" spans="1:6" x14ac:dyDescent="0.35">
      <c r="A24" s="36" t="s">
        <v>104</v>
      </c>
    </row>
    <row r="25" spans="1:6" x14ac:dyDescent="0.35">
      <c r="A25" s="5" t="s">
        <v>101</v>
      </c>
      <c r="B25" s="44">
        <f>B11*B10</f>
        <v>121600.00002774522</v>
      </c>
      <c r="E25" s="18" t="str">
        <f ca="1">_xlfn.FORMULATEXT(B25)</f>
        <v>=B11*B10</v>
      </c>
      <c r="F25" t="s">
        <v>113</v>
      </c>
    </row>
    <row r="27" spans="1:6" x14ac:dyDescent="0.35">
      <c r="A27" s="13" t="s">
        <v>4</v>
      </c>
    </row>
    <row r="28" spans="1:6" x14ac:dyDescent="0.35">
      <c r="A28" s="6" t="s">
        <v>90</v>
      </c>
      <c r="B28" s="46">
        <f>B25-B22</f>
        <v>99900</v>
      </c>
      <c r="E28" s="18" t="str">
        <f ca="1">_xlfn.FORMULATEXT(B28)</f>
        <v>=B25-B22</v>
      </c>
      <c r="F28" t="s">
        <v>114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70B59-3BB1-46D9-88FA-A18820B97629}">
  <sheetPr>
    <tabColor theme="5" tint="0.39997558519241921"/>
  </sheetPr>
  <dimension ref="A21:G36"/>
  <sheetViews>
    <sheetView showGridLines="0" topLeftCell="A13" workbookViewId="0">
      <selection activeCell="G26" sqref="G26"/>
    </sheetView>
  </sheetViews>
  <sheetFormatPr defaultRowHeight="14.5" x14ac:dyDescent="0.35"/>
  <cols>
    <col min="1" max="1" width="13.453125" bestFit="1" customWidth="1"/>
    <col min="2" max="2" width="13.81640625" bestFit="1" customWidth="1"/>
    <col min="3" max="3" width="16.08984375" bestFit="1" customWidth="1"/>
    <col min="7" max="7" width="33.54296875" bestFit="1" customWidth="1"/>
  </cols>
  <sheetData>
    <row r="21" spans="1:7" x14ac:dyDescent="0.35">
      <c r="A21" s="13" t="s">
        <v>13</v>
      </c>
      <c r="B21" t="s">
        <v>14</v>
      </c>
      <c r="C21" t="s">
        <v>15</v>
      </c>
    </row>
    <row r="22" spans="1:7" x14ac:dyDescent="0.35">
      <c r="B22" s="3">
        <v>44</v>
      </c>
      <c r="C22" s="3">
        <v>20</v>
      </c>
    </row>
    <row r="23" spans="1:7" x14ac:dyDescent="0.35">
      <c r="A23" s="1" t="s">
        <v>28</v>
      </c>
      <c r="B23" s="14">
        <v>85</v>
      </c>
      <c r="C23" s="14">
        <v>1.5</v>
      </c>
    </row>
    <row r="25" spans="1:7" x14ac:dyDescent="0.35">
      <c r="A25" s="13" t="s">
        <v>4</v>
      </c>
    </row>
    <row r="26" spans="1:7" x14ac:dyDescent="0.35">
      <c r="A26" s="1" t="s">
        <v>16</v>
      </c>
      <c r="B26" s="19">
        <f>SUMPRODUCT(B22:C22,B23:C23)</f>
        <v>3770</v>
      </c>
      <c r="G26" s="18" t="str">
        <f ca="1">_xlfn.FORMULATEXT(B26)</f>
        <v>=SUMPRODUCT(B22:C22,B23:C23)</v>
      </c>
    </row>
    <row r="28" spans="1:7" x14ac:dyDescent="0.35">
      <c r="A28" s="21" t="s">
        <v>12</v>
      </c>
      <c r="D28" s="8" t="s">
        <v>6</v>
      </c>
      <c r="E28" s="8" t="s">
        <v>7</v>
      </c>
      <c r="F28" s="8" t="s">
        <v>8</v>
      </c>
    </row>
    <row r="29" spans="1:7" x14ac:dyDescent="0.35">
      <c r="A29" s="8" t="s">
        <v>17</v>
      </c>
      <c r="B29" s="8">
        <v>30</v>
      </c>
      <c r="C29" s="8">
        <v>0.5</v>
      </c>
      <c r="D29" s="8">
        <f>SUMPRODUCT($B$22:$C$22,B29:C29)</f>
        <v>1330</v>
      </c>
      <c r="E29" s="8" t="s">
        <v>2</v>
      </c>
      <c r="F29" s="8">
        <v>2000</v>
      </c>
      <c r="G29" s="18" t="str">
        <f ca="1">_xlfn.FORMULATEXT(D29)</f>
        <v>=SUMPRODUCT($B$22:$C$22,B29:C29)</v>
      </c>
    </row>
    <row r="30" spans="1:7" x14ac:dyDescent="0.35">
      <c r="A30" s="8" t="s">
        <v>18</v>
      </c>
      <c r="B30" s="8">
        <v>18</v>
      </c>
      <c r="C30" s="8">
        <v>0.4</v>
      </c>
      <c r="D30" s="8">
        <f t="shared" ref="D30:D31" si="0">SUMPRODUCT($B$22:$C$22,B30:C30)</f>
        <v>800</v>
      </c>
      <c r="E30" s="8" t="s">
        <v>2</v>
      </c>
      <c r="F30" s="8">
        <v>800</v>
      </c>
      <c r="G30" s="18" t="str">
        <f t="shared" ref="G30:G31" ca="1" si="1">_xlfn.FORMULATEXT(D30)</f>
        <v>=SUMPRODUCT($B$22:$C$22,B30:C30)</v>
      </c>
    </row>
    <row r="31" spans="1:7" x14ac:dyDescent="0.35">
      <c r="A31" s="8" t="s">
        <v>19</v>
      </c>
      <c r="B31" s="8">
        <v>2</v>
      </c>
      <c r="C31" s="8">
        <v>0.1</v>
      </c>
      <c r="D31" s="8">
        <f t="shared" si="0"/>
        <v>90</v>
      </c>
      <c r="E31" s="8" t="s">
        <v>2</v>
      </c>
      <c r="F31" s="8">
        <v>200</v>
      </c>
      <c r="G31" s="18" t="str">
        <f t="shared" ca="1" si="1"/>
        <v>=SUMPRODUCT($B$22:$C$22,B31:C31)</v>
      </c>
    </row>
    <row r="35" spans="2:2" x14ac:dyDescent="0.35">
      <c r="B35" t="s">
        <v>20</v>
      </c>
    </row>
    <row r="36" spans="2:2" x14ac:dyDescent="0.35">
      <c r="B36" t="s">
        <v>25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2EBC7-E841-497F-A3E0-0892898F5C71}">
  <sheetPr>
    <tabColor theme="8" tint="0.39997558519241921"/>
  </sheetPr>
  <dimension ref="A15:G25"/>
  <sheetViews>
    <sheetView showGridLines="0" topLeftCell="A22" workbookViewId="0">
      <selection activeCell="G39" sqref="G39"/>
    </sheetView>
  </sheetViews>
  <sheetFormatPr defaultRowHeight="14.5" x14ac:dyDescent="0.35"/>
  <cols>
    <col min="1" max="1" width="19.08984375" bestFit="1" customWidth="1"/>
    <col min="2" max="3" width="11" bestFit="1" customWidth="1"/>
    <col min="7" max="7" width="33.54296875" bestFit="1" customWidth="1"/>
  </cols>
  <sheetData>
    <row r="15" spans="1:3" x14ac:dyDescent="0.35">
      <c r="A15" s="13" t="s">
        <v>13</v>
      </c>
      <c r="B15" s="1" t="s">
        <v>26</v>
      </c>
      <c r="C15" s="1" t="s">
        <v>27</v>
      </c>
    </row>
    <row r="16" spans="1:3" x14ac:dyDescent="0.35">
      <c r="B16" s="15">
        <v>2</v>
      </c>
      <c r="C16" s="15">
        <v>6</v>
      </c>
    </row>
    <row r="17" spans="1:7" x14ac:dyDescent="0.35">
      <c r="A17" s="5" t="s">
        <v>28</v>
      </c>
      <c r="B17" s="16">
        <v>5</v>
      </c>
      <c r="C17" s="16">
        <v>7</v>
      </c>
    </row>
    <row r="18" spans="1:7" x14ac:dyDescent="0.35">
      <c r="B18" s="1"/>
      <c r="C18" s="1"/>
    </row>
    <row r="19" spans="1:7" x14ac:dyDescent="0.35">
      <c r="A19" s="13" t="s">
        <v>4</v>
      </c>
    </row>
    <row r="20" spans="1:7" x14ac:dyDescent="0.35">
      <c r="A20" s="5" t="s">
        <v>16</v>
      </c>
      <c r="B20" s="19">
        <f>SUMPRODUCT(B17:C17,B16:C16)</f>
        <v>52</v>
      </c>
      <c r="G20" s="18" t="str">
        <f ca="1">_xlfn.FORMULATEXT(B20)</f>
        <v>=SUMPRODUCT(B17:C17,B16:C16)</v>
      </c>
    </row>
    <row r="22" spans="1:7" x14ac:dyDescent="0.35">
      <c r="A22" s="17" t="s">
        <v>3</v>
      </c>
      <c r="B22" s="12"/>
      <c r="C22" s="12"/>
      <c r="D22" s="8" t="s">
        <v>6</v>
      </c>
      <c r="E22" s="8" t="s">
        <v>7</v>
      </c>
      <c r="F22" s="8" t="s">
        <v>8</v>
      </c>
    </row>
    <row r="23" spans="1:7" x14ac:dyDescent="0.35">
      <c r="A23" s="12" t="s">
        <v>30</v>
      </c>
      <c r="B23" s="8">
        <v>1</v>
      </c>
      <c r="C23" s="8"/>
      <c r="D23" s="8">
        <f>SUMPRODUCT($B$16:$C$16,B23:C23)</f>
        <v>2</v>
      </c>
      <c r="E23" s="8" t="s">
        <v>2</v>
      </c>
      <c r="F23" s="8">
        <v>4</v>
      </c>
      <c r="G23" s="18" t="str">
        <f ca="1">_xlfn.FORMULATEXT(D23)</f>
        <v>=SUMPRODUCT($B$16:$C$16,B23:C23)</v>
      </c>
    </row>
    <row r="24" spans="1:7" x14ac:dyDescent="0.35">
      <c r="A24" s="12" t="s">
        <v>31</v>
      </c>
      <c r="B24" s="8"/>
      <c r="C24" s="8">
        <v>1</v>
      </c>
      <c r="D24" s="8">
        <f t="shared" ref="D24" si="0">SUMPRODUCT($B$16:$C$16,B24:C24)</f>
        <v>6</v>
      </c>
      <c r="E24" s="8" t="s">
        <v>2</v>
      </c>
      <c r="F24" s="8">
        <v>6</v>
      </c>
      <c r="G24" s="18" t="str">
        <f t="shared" ref="G24:G25" ca="1" si="1">_xlfn.FORMULATEXT(D24)</f>
        <v>=SUMPRODUCT($B$16:$C$16,B24:C24)</v>
      </c>
    </row>
    <row r="25" spans="1:7" x14ac:dyDescent="0.35">
      <c r="A25" s="12" t="s">
        <v>29</v>
      </c>
      <c r="B25" s="8">
        <v>3</v>
      </c>
      <c r="C25" s="8">
        <v>1.5</v>
      </c>
      <c r="D25" s="8">
        <f>SUMPRODUCT(B16:C16,B25:C25)</f>
        <v>15</v>
      </c>
      <c r="E25" s="8" t="s">
        <v>2</v>
      </c>
      <c r="F25" s="8">
        <v>15</v>
      </c>
      <c r="G25" s="18" t="str">
        <f t="shared" ca="1" si="1"/>
        <v>=SUMPRODUCT(B16:C16,B25:C25)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AD1CB-0FE4-42A7-97FF-272B654C98A9}">
  <sheetPr>
    <tabColor theme="5" tint="0.39997558519241921"/>
  </sheetPr>
  <dimension ref="A16:L45"/>
  <sheetViews>
    <sheetView topLeftCell="A24" workbookViewId="0">
      <selection activeCell="F48" sqref="F48"/>
    </sheetView>
  </sheetViews>
  <sheetFormatPr defaultRowHeight="14.5" x14ac:dyDescent="0.35"/>
  <cols>
    <col min="1" max="1" width="15.81640625" bestFit="1" customWidth="1"/>
    <col min="2" max="8" width="5.6328125" customWidth="1"/>
    <col min="12" max="12" width="33.90625" bestFit="1" customWidth="1"/>
  </cols>
  <sheetData>
    <row r="16" spans="1:1" x14ac:dyDescent="0.35">
      <c r="A16" s="5" t="s">
        <v>37</v>
      </c>
    </row>
    <row r="17" spans="1:8" x14ac:dyDescent="0.35">
      <c r="A17" s="5" t="s">
        <v>38</v>
      </c>
    </row>
    <row r="18" spans="1:8" x14ac:dyDescent="0.35">
      <c r="A18" s="5"/>
    </row>
    <row r="19" spans="1:8" x14ac:dyDescent="0.35">
      <c r="A19" s="5" t="s">
        <v>39</v>
      </c>
    </row>
    <row r="20" spans="1:8" x14ac:dyDescent="0.35">
      <c r="A20" s="5" t="s">
        <v>40</v>
      </c>
    </row>
    <row r="21" spans="1:8" x14ac:dyDescent="0.35">
      <c r="A21" s="5" t="s">
        <v>41</v>
      </c>
    </row>
    <row r="22" spans="1:8" x14ac:dyDescent="0.35">
      <c r="A22" s="5" t="s">
        <v>42</v>
      </c>
    </row>
    <row r="23" spans="1:8" x14ac:dyDescent="0.35">
      <c r="A23" s="5" t="s">
        <v>43</v>
      </c>
    </row>
    <row r="28" spans="1:8" x14ac:dyDescent="0.35">
      <c r="A28" t="s">
        <v>34</v>
      </c>
    </row>
    <row r="29" spans="1:8" x14ac:dyDescent="0.35">
      <c r="A29" t="s">
        <v>35</v>
      </c>
    </row>
    <row r="30" spans="1:8" x14ac:dyDescent="0.35">
      <c r="A30" t="s">
        <v>36</v>
      </c>
    </row>
    <row r="32" spans="1:8" x14ac:dyDescent="0.35">
      <c r="A32" s="23" t="s">
        <v>13</v>
      </c>
      <c r="B32" s="8" t="s">
        <v>37</v>
      </c>
      <c r="C32" s="8" t="s">
        <v>38</v>
      </c>
      <c r="D32" s="8" t="s">
        <v>39</v>
      </c>
      <c r="E32" s="8" t="s">
        <v>40</v>
      </c>
      <c r="F32" s="8" t="s">
        <v>41</v>
      </c>
      <c r="G32" s="8" t="s">
        <v>42</v>
      </c>
      <c r="H32" s="8" t="s">
        <v>43</v>
      </c>
    </row>
    <row r="33" spans="1:12" x14ac:dyDescent="0.35">
      <c r="A33" s="8" t="s">
        <v>44</v>
      </c>
      <c r="B33" s="22">
        <v>0</v>
      </c>
      <c r="C33" s="22">
        <v>0</v>
      </c>
      <c r="D33" s="22">
        <v>1</v>
      </c>
      <c r="E33" s="22">
        <v>1</v>
      </c>
      <c r="F33" s="22">
        <v>1</v>
      </c>
      <c r="G33" s="22">
        <v>1</v>
      </c>
      <c r="H33" s="22">
        <v>0</v>
      </c>
    </row>
    <row r="34" spans="1:12" x14ac:dyDescent="0.35">
      <c r="B34" s="1">
        <v>50</v>
      </c>
      <c r="C34" s="1">
        <v>80</v>
      </c>
      <c r="D34" s="1">
        <v>90</v>
      </c>
      <c r="E34" s="1">
        <v>120</v>
      </c>
      <c r="F34" s="1">
        <v>110</v>
      </c>
      <c r="G34" s="1">
        <v>40</v>
      </c>
      <c r="H34" s="1">
        <v>75</v>
      </c>
      <c r="I34" t="s">
        <v>47</v>
      </c>
    </row>
    <row r="36" spans="1:12" x14ac:dyDescent="0.35">
      <c r="A36" s="13" t="s">
        <v>45</v>
      </c>
    </row>
    <row r="37" spans="1:12" x14ac:dyDescent="0.35">
      <c r="A37" t="s">
        <v>46</v>
      </c>
      <c r="B37" s="48">
        <f>SUMPRODUCT(B33:H33,B34:H34)</f>
        <v>360</v>
      </c>
      <c r="C37" s="48"/>
      <c r="D37" s="48"/>
      <c r="E37" t="s">
        <v>47</v>
      </c>
      <c r="L37" s="18" t="str">
        <f ca="1">_xlfn.FORMULATEXT(B37)</f>
        <v>=SUMPRODUCT(B33:H33,B34:H34)</v>
      </c>
    </row>
    <row r="39" spans="1:12" x14ac:dyDescent="0.35">
      <c r="A39" s="17" t="s">
        <v>12</v>
      </c>
      <c r="B39" s="8"/>
      <c r="C39" s="8"/>
      <c r="D39" s="8"/>
      <c r="E39" s="8"/>
      <c r="F39" s="8"/>
      <c r="G39" s="8"/>
      <c r="H39" s="8"/>
      <c r="I39" s="8" t="s">
        <v>6</v>
      </c>
      <c r="J39" s="8" t="s">
        <v>7</v>
      </c>
      <c r="K39" s="8" t="s">
        <v>8</v>
      </c>
    </row>
    <row r="40" spans="1:12" x14ac:dyDescent="0.35">
      <c r="A40" s="12" t="s">
        <v>48</v>
      </c>
      <c r="B40" s="8">
        <v>1</v>
      </c>
      <c r="C40" s="8"/>
      <c r="D40" s="8"/>
      <c r="E40" s="8">
        <v>1</v>
      </c>
      <c r="F40" s="8">
        <v>1</v>
      </c>
      <c r="G40" s="8"/>
      <c r="H40" s="8"/>
      <c r="I40" s="8">
        <f>SUMPRODUCT($B$33:$H$33,B40:H40)</f>
        <v>2</v>
      </c>
      <c r="J40" s="8" t="s">
        <v>9</v>
      </c>
      <c r="K40" s="8">
        <v>2</v>
      </c>
      <c r="L40" s="18" t="str">
        <f ca="1">_xlfn.FORMULATEXT(I40)</f>
        <v>=SUMPRODUCT($B$33:$H$33,B40:H40)</v>
      </c>
    </row>
    <row r="41" spans="1:12" x14ac:dyDescent="0.35">
      <c r="A41" s="12" t="s">
        <v>49</v>
      </c>
      <c r="B41" s="8"/>
      <c r="C41" s="8">
        <v>1</v>
      </c>
      <c r="D41" s="8">
        <v>1</v>
      </c>
      <c r="E41" s="8"/>
      <c r="F41" s="8"/>
      <c r="G41" s="8"/>
      <c r="H41" s="8"/>
      <c r="I41" s="8">
        <f>SUMPRODUCT($B$33:$H$33,B41:H41)</f>
        <v>1</v>
      </c>
      <c r="J41" s="8" t="s">
        <v>2</v>
      </c>
      <c r="K41" s="8">
        <v>1</v>
      </c>
      <c r="L41" s="18" t="str">
        <f t="shared" ref="L41:L43" ca="1" si="0">_xlfn.FORMULATEXT(I41)</f>
        <v>=SUMPRODUCT($B$33:$H$33,B41:H41)</v>
      </c>
    </row>
    <row r="42" spans="1:12" x14ac:dyDescent="0.35">
      <c r="A42" s="12" t="s">
        <v>50</v>
      </c>
      <c r="B42" s="8"/>
      <c r="C42" s="8"/>
      <c r="D42" s="8"/>
      <c r="E42" s="8"/>
      <c r="F42" s="8"/>
      <c r="G42" s="8">
        <v>1</v>
      </c>
      <c r="H42" s="8">
        <v>1</v>
      </c>
      <c r="I42" s="8">
        <f>SUMPRODUCT($B$33:$H$33,B42:H42)</f>
        <v>1</v>
      </c>
      <c r="J42" s="8" t="s">
        <v>51</v>
      </c>
      <c r="K42" s="8">
        <v>1</v>
      </c>
      <c r="L42" s="18" t="str">
        <f t="shared" ca="1" si="0"/>
        <v>=SUMPRODUCT($B$33:$H$33,B42:H42)</v>
      </c>
    </row>
    <row r="43" spans="1:12" x14ac:dyDescent="0.35">
      <c r="A43" s="12" t="s">
        <v>5</v>
      </c>
      <c r="B43" s="8">
        <v>480</v>
      </c>
      <c r="C43" s="8">
        <v>540</v>
      </c>
      <c r="D43" s="8">
        <v>680</v>
      </c>
      <c r="E43" s="8">
        <v>1000</v>
      </c>
      <c r="F43" s="8">
        <v>700</v>
      </c>
      <c r="G43" s="8">
        <v>510</v>
      </c>
      <c r="H43" s="8">
        <v>900</v>
      </c>
      <c r="I43" s="8">
        <f>SUMPRODUCT($B$33:$H$33,B43:H43)</f>
        <v>2890</v>
      </c>
      <c r="J43" s="8" t="s">
        <v>2</v>
      </c>
      <c r="K43" s="8">
        <v>3000</v>
      </c>
      <c r="L43" s="18" t="str">
        <f t="shared" ca="1" si="0"/>
        <v>=SUMPRODUCT($B$33:$H$33,B43:H43)</v>
      </c>
    </row>
    <row r="44" spans="1:12" x14ac:dyDescent="0.35">
      <c r="A44" s="12"/>
      <c r="B44" s="8"/>
      <c r="C44" s="8"/>
      <c r="D44" s="8"/>
      <c r="E44" s="8"/>
      <c r="F44" s="8"/>
      <c r="G44" s="8"/>
      <c r="H44" s="8"/>
      <c r="I44" s="8"/>
      <c r="J44" s="8"/>
      <c r="K44" s="8"/>
    </row>
    <row r="45" spans="1:12" x14ac:dyDescent="0.35">
      <c r="A45" s="12"/>
      <c r="B45" s="8"/>
      <c r="C45" s="8"/>
      <c r="D45" s="8"/>
      <c r="E45" s="8"/>
      <c r="F45" s="8"/>
      <c r="G45" s="8"/>
      <c r="H45" s="8"/>
      <c r="I45" s="8"/>
      <c r="J45" s="8"/>
      <c r="K45" s="8"/>
    </row>
  </sheetData>
  <mergeCells count="1">
    <mergeCell ref="B37:D37"/>
  </mergeCells>
  <phoneticPr fontId="3"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732B7-327C-4988-B947-C9304F68AB08}">
  <sheetPr>
    <tabColor theme="4" tint="-0.249977111117893"/>
  </sheetPr>
  <dimension ref="A28:K43"/>
  <sheetViews>
    <sheetView showGridLines="0" topLeftCell="A4" workbookViewId="0">
      <selection activeCell="D57" sqref="D57"/>
    </sheetView>
  </sheetViews>
  <sheetFormatPr defaultRowHeight="14.5" x14ac:dyDescent="0.35"/>
  <cols>
    <col min="1" max="1" width="13.08984375" bestFit="1" customWidth="1"/>
    <col min="11" max="11" width="33.90625" bestFit="1" customWidth="1"/>
  </cols>
  <sheetData>
    <row r="28" spans="1:11" x14ac:dyDescent="0.35">
      <c r="A28" s="13" t="s">
        <v>13</v>
      </c>
      <c r="B28" s="1" t="s">
        <v>52</v>
      </c>
      <c r="C28" s="1" t="s">
        <v>53</v>
      </c>
      <c r="D28" s="1" t="s">
        <v>54</v>
      </c>
      <c r="E28" s="1" t="s">
        <v>55</v>
      </c>
      <c r="F28" s="1" t="s">
        <v>56</v>
      </c>
      <c r="G28" s="1" t="s">
        <v>57</v>
      </c>
    </row>
    <row r="29" spans="1:11" x14ac:dyDescent="0.35">
      <c r="B29" s="3">
        <v>1</v>
      </c>
      <c r="C29" s="3">
        <v>1</v>
      </c>
      <c r="D29" s="3">
        <v>0</v>
      </c>
      <c r="E29" s="3">
        <v>1</v>
      </c>
      <c r="F29" s="3">
        <v>0</v>
      </c>
      <c r="G29" s="3">
        <v>0</v>
      </c>
      <c r="H29" t="s">
        <v>67</v>
      </c>
    </row>
    <row r="32" spans="1:11" x14ac:dyDescent="0.35">
      <c r="A32" s="13" t="s">
        <v>66</v>
      </c>
      <c r="B32" s="24">
        <f>SUM(B29:G29)</f>
        <v>3</v>
      </c>
      <c r="C32" t="s">
        <v>68</v>
      </c>
      <c r="K32" s="18" t="str">
        <f ca="1">_xlfn.FORMULATEXT(B32)</f>
        <v>=SUM(B29:G29)</v>
      </c>
    </row>
    <row r="35" spans="1:11" x14ac:dyDescent="0.35">
      <c r="A35" s="17" t="s">
        <v>12</v>
      </c>
      <c r="B35" s="12"/>
      <c r="C35" s="12"/>
      <c r="D35" s="12"/>
      <c r="E35" s="12"/>
      <c r="F35" s="12"/>
      <c r="G35" s="12"/>
      <c r="H35" s="23" t="s">
        <v>6</v>
      </c>
      <c r="I35" s="23" t="s">
        <v>7</v>
      </c>
      <c r="J35" s="23" t="s">
        <v>8</v>
      </c>
    </row>
    <row r="36" spans="1:11" x14ac:dyDescent="0.35">
      <c r="A36" s="8" t="s">
        <v>58</v>
      </c>
      <c r="B36" s="8">
        <v>1</v>
      </c>
      <c r="C36" s="8"/>
      <c r="D36" s="8"/>
      <c r="E36" s="8"/>
      <c r="F36" s="8"/>
      <c r="G36" s="8">
        <v>1</v>
      </c>
      <c r="H36" s="8">
        <f>SUMPRODUCT($B$29:$G$29,B36:G36)</f>
        <v>1</v>
      </c>
      <c r="I36" s="8" t="s">
        <v>9</v>
      </c>
      <c r="J36" s="8">
        <v>1</v>
      </c>
      <c r="K36" s="18" t="str">
        <f ca="1">_xlfn.FORMULATEXT(H36)</f>
        <v>=SUMPRODUCT($B$29:$G$29,B36:G36)</v>
      </c>
    </row>
    <row r="37" spans="1:11" x14ac:dyDescent="0.35">
      <c r="A37" s="8" t="s">
        <v>60</v>
      </c>
      <c r="B37" s="8"/>
      <c r="C37" s="8">
        <v>1</v>
      </c>
      <c r="D37" s="8">
        <v>1</v>
      </c>
      <c r="E37" s="8"/>
      <c r="F37" s="8"/>
      <c r="G37" s="8"/>
      <c r="H37" s="8">
        <f t="shared" ref="H37:H43" si="0">SUMPRODUCT($B$29:$G$29,B37:G37)</f>
        <v>1</v>
      </c>
      <c r="I37" s="8" t="s">
        <v>9</v>
      </c>
      <c r="J37" s="8">
        <v>1</v>
      </c>
      <c r="K37" s="18" t="str">
        <f t="shared" ref="K37:K43" ca="1" si="1">_xlfn.FORMULATEXT(H37)</f>
        <v>=SUMPRODUCT($B$29:$G$29,B37:G37)</v>
      </c>
    </row>
    <row r="38" spans="1:11" x14ac:dyDescent="0.35">
      <c r="A38" s="8" t="s">
        <v>59</v>
      </c>
      <c r="B38" s="8">
        <v>1</v>
      </c>
      <c r="C38" s="8"/>
      <c r="D38" s="8">
        <v>1</v>
      </c>
      <c r="E38" s="8"/>
      <c r="F38" s="8"/>
      <c r="G38" s="8"/>
      <c r="H38" s="8">
        <f t="shared" si="0"/>
        <v>1</v>
      </c>
      <c r="I38" s="8" t="s">
        <v>9</v>
      </c>
      <c r="J38" s="8">
        <v>1</v>
      </c>
      <c r="K38" s="18" t="str">
        <f t="shared" ca="1" si="1"/>
        <v>=SUMPRODUCT($B$29:$G$29,B38:G38)</v>
      </c>
    </row>
    <row r="39" spans="1:11" x14ac:dyDescent="0.35">
      <c r="A39" s="8" t="s">
        <v>61</v>
      </c>
      <c r="B39" s="8">
        <v>1</v>
      </c>
      <c r="C39" s="8">
        <v>1</v>
      </c>
      <c r="D39" s="8"/>
      <c r="E39" s="8"/>
      <c r="F39" s="8">
        <v>1</v>
      </c>
      <c r="G39" s="8">
        <v>1</v>
      </c>
      <c r="H39" s="8">
        <f t="shared" si="0"/>
        <v>2</v>
      </c>
      <c r="I39" s="8" t="s">
        <v>9</v>
      </c>
      <c r="J39" s="8">
        <v>1</v>
      </c>
      <c r="K39" s="18" t="str">
        <f t="shared" ca="1" si="1"/>
        <v>=SUMPRODUCT($B$29:$G$29,B39:G39)</v>
      </c>
    </row>
    <row r="40" spans="1:11" x14ac:dyDescent="0.35">
      <c r="A40" s="8" t="s">
        <v>62</v>
      </c>
      <c r="B40" s="8"/>
      <c r="C40" s="8"/>
      <c r="D40" s="8">
        <v>1</v>
      </c>
      <c r="E40" s="8">
        <v>1</v>
      </c>
      <c r="F40" s="8"/>
      <c r="G40" s="8"/>
      <c r="H40" s="8">
        <f t="shared" si="0"/>
        <v>1</v>
      </c>
      <c r="I40" s="8" t="s">
        <v>9</v>
      </c>
      <c r="J40" s="8">
        <v>1</v>
      </c>
      <c r="K40" s="18" t="str">
        <f t="shared" ca="1" si="1"/>
        <v>=SUMPRODUCT($B$29:$G$29,B40:G40)</v>
      </c>
    </row>
    <row r="41" spans="1:11" x14ac:dyDescent="0.35">
      <c r="A41" s="8" t="s">
        <v>63</v>
      </c>
      <c r="B41" s="8"/>
      <c r="C41" s="8"/>
      <c r="D41" s="8">
        <v>1</v>
      </c>
      <c r="E41" s="8">
        <v>1</v>
      </c>
      <c r="F41" s="8"/>
      <c r="G41" s="8">
        <v>1</v>
      </c>
      <c r="H41" s="8">
        <f t="shared" si="0"/>
        <v>1</v>
      </c>
      <c r="I41" s="8" t="s">
        <v>9</v>
      </c>
      <c r="J41" s="8">
        <v>1</v>
      </c>
      <c r="K41" s="18" t="str">
        <f t="shared" ca="1" si="1"/>
        <v>=SUMPRODUCT($B$29:$G$29,B41:G41)</v>
      </c>
    </row>
    <row r="42" spans="1:11" x14ac:dyDescent="0.35">
      <c r="A42" s="8" t="s">
        <v>64</v>
      </c>
      <c r="B42" s="8"/>
      <c r="C42" s="8">
        <v>1</v>
      </c>
      <c r="D42" s="8"/>
      <c r="E42" s="8"/>
      <c r="F42" s="8">
        <v>1</v>
      </c>
      <c r="G42" s="8"/>
      <c r="H42" s="8">
        <f t="shared" si="0"/>
        <v>1</v>
      </c>
      <c r="I42" s="8" t="s">
        <v>9</v>
      </c>
      <c r="J42" s="8">
        <v>1</v>
      </c>
      <c r="K42" s="18" t="str">
        <f t="shared" ca="1" si="1"/>
        <v>=SUMPRODUCT($B$29:$G$29,B42:G42)</v>
      </c>
    </row>
    <row r="43" spans="1:11" x14ac:dyDescent="0.35">
      <c r="A43" s="8" t="s">
        <v>65</v>
      </c>
      <c r="B43" s="8"/>
      <c r="C43" s="8"/>
      <c r="D43" s="8"/>
      <c r="E43" s="8">
        <v>1</v>
      </c>
      <c r="F43" s="8">
        <v>1</v>
      </c>
      <c r="G43" s="8"/>
      <c r="H43" s="8">
        <f t="shared" si="0"/>
        <v>1</v>
      </c>
      <c r="I43" s="8" t="s">
        <v>9</v>
      </c>
      <c r="J43" s="8">
        <v>1</v>
      </c>
      <c r="K43" s="18" t="str">
        <f t="shared" ca="1" si="1"/>
        <v>=SUMPRODUCT($B$29:$G$29,B43:G43)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0000A-229C-4898-AB4F-A6A6989940B5}">
  <sheetPr>
    <tabColor theme="5" tint="0.39997558519241921"/>
  </sheetPr>
  <dimension ref="A18:F35"/>
  <sheetViews>
    <sheetView showGridLines="0" workbookViewId="0">
      <selection activeCell="B24" sqref="B24"/>
    </sheetView>
  </sheetViews>
  <sheetFormatPr defaultRowHeight="14.5" x14ac:dyDescent="0.35"/>
  <cols>
    <col min="1" max="1" width="15.453125" bestFit="1" customWidth="1"/>
  </cols>
  <sheetData>
    <row r="18" spans="1:6" x14ac:dyDescent="0.35">
      <c r="B18" s="1" t="s">
        <v>69</v>
      </c>
      <c r="C18" s="1" t="s">
        <v>70</v>
      </c>
    </row>
    <row r="19" spans="1:6" x14ac:dyDescent="0.35">
      <c r="B19" s="26">
        <v>0.93023256126453513</v>
      </c>
      <c r="C19" s="26">
        <v>6.9767438735465051E-2</v>
      </c>
    </row>
    <row r="22" spans="1:6" x14ac:dyDescent="0.35">
      <c r="A22" s="12" t="s">
        <v>73</v>
      </c>
      <c r="B22" s="12"/>
      <c r="C22" s="12"/>
      <c r="D22" s="12"/>
    </row>
    <row r="23" spans="1:6" x14ac:dyDescent="0.35">
      <c r="A23" s="12"/>
      <c r="B23" s="8" t="s">
        <v>74</v>
      </c>
      <c r="C23" s="8" t="s">
        <v>75</v>
      </c>
      <c r="D23" s="8" t="s">
        <v>76</v>
      </c>
    </row>
    <row r="24" spans="1:6" x14ac:dyDescent="0.35">
      <c r="A24" s="12" t="s">
        <v>77</v>
      </c>
      <c r="B24" s="8">
        <f>B19^2</f>
        <v>0.86533261803677708</v>
      </c>
      <c r="C24" s="8">
        <f>B19*C19</f>
        <v>6.4899943227758189E-2</v>
      </c>
      <c r="D24" s="8">
        <f>C19^2</f>
        <v>4.8674955077068691E-3</v>
      </c>
    </row>
    <row r="25" spans="1:6" x14ac:dyDescent="0.35">
      <c r="A25" s="12"/>
      <c r="B25" s="25" t="str">
        <f ca="1">_xlfn.FORMULATEXT(B24)</f>
        <v>=B19^2</v>
      </c>
      <c r="C25" s="25" t="str">
        <f t="shared" ref="C25:D25" ca="1" si="0">_xlfn.FORMULATEXT(C24)</f>
        <v>=B19*C19</v>
      </c>
      <c r="D25" s="25" t="str">
        <f t="shared" ca="1" si="0"/>
        <v>=C19^2</v>
      </c>
    </row>
    <row r="26" spans="1:6" x14ac:dyDescent="0.35">
      <c r="A26" s="12"/>
      <c r="B26" s="8">
        <v>0.16</v>
      </c>
      <c r="C26" s="8">
        <v>0.2</v>
      </c>
      <c r="D26" s="8">
        <v>0.9</v>
      </c>
    </row>
    <row r="29" spans="1:6" x14ac:dyDescent="0.35">
      <c r="A29" t="s">
        <v>71</v>
      </c>
    </row>
    <row r="30" spans="1:6" x14ac:dyDescent="0.35">
      <c r="A30" t="s">
        <v>72</v>
      </c>
      <c r="B30" s="29">
        <f>SUMPRODUCT(B24:D24,B26:D26)</f>
        <v>0.15581395348837215</v>
      </c>
      <c r="C30" t="str">
        <f ca="1">_xlfn.FORMULATEXT(B30)</f>
        <v>=SUMPRODUCT(B24:D24,B26:D26)</v>
      </c>
    </row>
    <row r="32" spans="1:6" x14ac:dyDescent="0.35">
      <c r="A32" s="12" t="s">
        <v>12</v>
      </c>
      <c r="B32" s="12"/>
      <c r="C32" s="12"/>
      <c r="D32" s="12" t="s">
        <v>6</v>
      </c>
      <c r="E32" s="12" t="s">
        <v>7</v>
      </c>
      <c r="F32" s="12" t="s">
        <v>8</v>
      </c>
    </row>
    <row r="33" spans="1:6" x14ac:dyDescent="0.35">
      <c r="A33" s="12" t="s">
        <v>78</v>
      </c>
      <c r="B33" s="8">
        <v>1</v>
      </c>
      <c r="C33" s="8">
        <v>1</v>
      </c>
      <c r="D33" s="27">
        <f>SUMPRODUCT($B$19:$C$19,B33:C33)</f>
        <v>1.0000000000000002</v>
      </c>
      <c r="E33" s="8" t="s">
        <v>51</v>
      </c>
      <c r="F33" s="27">
        <v>1</v>
      </c>
    </row>
    <row r="34" spans="1:6" x14ac:dyDescent="0.35">
      <c r="A34" s="12" t="s">
        <v>79</v>
      </c>
      <c r="B34" s="28">
        <v>0.11</v>
      </c>
      <c r="C34" s="27">
        <v>0.08</v>
      </c>
      <c r="D34" s="27">
        <f>SUMPRODUCT($B$19:$C$19,B34:C34)</f>
        <v>0.10790697683793607</v>
      </c>
      <c r="E34" s="8" t="s">
        <v>9</v>
      </c>
      <c r="F34" s="28">
        <v>0.09</v>
      </c>
    </row>
    <row r="35" spans="1:6" x14ac:dyDescent="0.35">
      <c r="A35" s="12"/>
      <c r="B35" s="8"/>
      <c r="C35" s="8"/>
      <c r="D35" s="8"/>
      <c r="E35" s="8"/>
      <c r="F35" s="8"/>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53CF5-0DD6-43AC-A61A-3624162A604C}">
  <sheetPr>
    <tabColor theme="5" tint="0.39997558519241921"/>
  </sheetPr>
  <dimension ref="A14:G31"/>
  <sheetViews>
    <sheetView showGridLines="0" workbookViewId="0">
      <selection activeCell="E20" sqref="E20"/>
    </sheetView>
  </sheetViews>
  <sheetFormatPr defaultRowHeight="14.5" x14ac:dyDescent="0.35"/>
  <cols>
    <col min="1" max="1" width="13.36328125" bestFit="1" customWidth="1"/>
    <col min="2" max="2" width="10.26953125" bestFit="1" customWidth="1"/>
  </cols>
  <sheetData>
    <row r="14" spans="2:5" x14ac:dyDescent="0.35">
      <c r="B14" s="1" t="s">
        <v>81</v>
      </c>
      <c r="C14" s="1" t="s">
        <v>82</v>
      </c>
      <c r="D14" s="1" t="s">
        <v>83</v>
      </c>
      <c r="E14" s="1" t="s">
        <v>84</v>
      </c>
    </row>
    <row r="15" spans="2:5" x14ac:dyDescent="0.35">
      <c r="B15" s="3">
        <v>10</v>
      </c>
      <c r="C15" s="3">
        <v>15</v>
      </c>
      <c r="D15" s="1">
        <f>4-0.1*B15</f>
        <v>3</v>
      </c>
      <c r="E15" s="1">
        <f>5-0.02*C15</f>
        <v>4.7</v>
      </c>
    </row>
    <row r="18" spans="1:7" x14ac:dyDescent="0.35">
      <c r="A18" t="s">
        <v>4</v>
      </c>
    </row>
    <row r="19" spans="1:7" x14ac:dyDescent="0.35">
      <c r="A19" t="s">
        <v>85</v>
      </c>
      <c r="B19" s="30">
        <f>B15*D15+C15*E15</f>
        <v>100.5</v>
      </c>
      <c r="C19" t="s">
        <v>47</v>
      </c>
    </row>
    <row r="25" spans="1:7" x14ac:dyDescent="0.35">
      <c r="A25" s="8" t="s">
        <v>12</v>
      </c>
      <c r="B25" s="8"/>
      <c r="C25" s="8"/>
      <c r="D25" s="8" t="s">
        <v>6</v>
      </c>
      <c r="E25" s="8" t="s">
        <v>7</v>
      </c>
      <c r="F25" s="8" t="s">
        <v>8</v>
      </c>
    </row>
    <row r="26" spans="1:7" x14ac:dyDescent="0.35">
      <c r="A26" s="8" t="s">
        <v>80</v>
      </c>
      <c r="B26" s="8">
        <v>1</v>
      </c>
      <c r="C26" s="8">
        <v>2</v>
      </c>
      <c r="D26" s="8">
        <f>SUMPRODUCT(B15:C15,B26:C26)</f>
        <v>40</v>
      </c>
      <c r="E26" s="8" t="s">
        <v>2</v>
      </c>
      <c r="F26" s="8">
        <v>40</v>
      </c>
    </row>
    <row r="27" spans="1:7" x14ac:dyDescent="0.35">
      <c r="A27" s="8"/>
      <c r="B27" s="8"/>
      <c r="C27" s="8"/>
      <c r="D27" s="8"/>
      <c r="E27" s="8"/>
      <c r="F27" s="8"/>
    </row>
    <row r="28" spans="1:7" x14ac:dyDescent="0.35">
      <c r="A28" s="8"/>
      <c r="B28" s="8"/>
      <c r="C28" s="8"/>
      <c r="D28" s="8"/>
      <c r="E28" s="8"/>
      <c r="F28" s="8"/>
    </row>
    <row r="29" spans="1:7" x14ac:dyDescent="0.35">
      <c r="A29" s="8"/>
      <c r="B29" s="8"/>
      <c r="C29" s="8"/>
      <c r="D29" s="8"/>
      <c r="E29" s="8"/>
      <c r="F29" s="8"/>
    </row>
    <row r="30" spans="1:7" x14ac:dyDescent="0.35">
      <c r="A30" s="8"/>
      <c r="B30" s="8"/>
      <c r="C30" s="8"/>
      <c r="D30" s="8"/>
      <c r="E30" s="8"/>
      <c r="F30" s="8"/>
    </row>
    <row r="31" spans="1:7" x14ac:dyDescent="0.35">
      <c r="A31" s="1"/>
      <c r="B31" s="1"/>
      <c r="C31" s="1"/>
      <c r="D31" s="1"/>
      <c r="E31" s="1"/>
      <c r="F31" s="1"/>
      <c r="G31" s="1"/>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49994-839C-49E0-BCBE-BAEAA5F55AAE}">
  <sheetPr>
    <tabColor theme="8" tint="-0.249977111117893"/>
  </sheetPr>
  <dimension ref="A11:H28"/>
  <sheetViews>
    <sheetView showGridLines="0" workbookViewId="0">
      <selection activeCell="B13" sqref="B13"/>
    </sheetView>
  </sheetViews>
  <sheetFormatPr defaultRowHeight="14.5" x14ac:dyDescent="0.35"/>
  <cols>
    <col min="1" max="1" width="13.453125" bestFit="1" customWidth="1"/>
    <col min="2" max="2" width="11.08984375" bestFit="1" customWidth="1"/>
    <col min="3" max="3" width="9.26953125" bestFit="1" customWidth="1"/>
    <col min="5" max="5" width="13.1796875" bestFit="1" customWidth="1"/>
  </cols>
  <sheetData>
    <row r="11" spans="1:8" x14ac:dyDescent="0.35">
      <c r="B11" s="2" t="s">
        <v>86</v>
      </c>
      <c r="C11" s="1"/>
      <c r="H11" s="1"/>
    </row>
    <row r="12" spans="1:8" x14ac:dyDescent="0.35">
      <c r="A12" t="s">
        <v>92</v>
      </c>
      <c r="B12" s="34">
        <v>15999.999927465948</v>
      </c>
    </row>
    <row r="13" spans="1:8" x14ac:dyDescent="0.35">
      <c r="A13" t="s">
        <v>28</v>
      </c>
      <c r="B13" s="31">
        <f>B16*B12+C16</f>
        <v>2.4000000072534053</v>
      </c>
      <c r="E13" s="18" t="str">
        <f ca="1">_xlfn.FORMULATEXT(B13)</f>
        <v>=B16*B12+C16</v>
      </c>
    </row>
    <row r="15" spans="1:8" x14ac:dyDescent="0.35">
      <c r="A15" s="12" t="s">
        <v>93</v>
      </c>
      <c r="B15" s="12"/>
      <c r="C15" s="12"/>
    </row>
    <row r="16" spans="1:8" x14ac:dyDescent="0.35">
      <c r="A16" s="12"/>
      <c r="B16" s="8">
        <v>-1E-4</v>
      </c>
      <c r="C16" s="8">
        <v>4</v>
      </c>
      <c r="E16" s="18" t="str">
        <f ca="1">_xlfn.FORMULATEXT(B17)</f>
        <v>=B16*B12</v>
      </c>
    </row>
    <row r="17" spans="1:5" x14ac:dyDescent="0.35">
      <c r="A17" s="12" t="s">
        <v>94</v>
      </c>
      <c r="B17" s="8">
        <f>B16*B12</f>
        <v>-1.5999999927465949</v>
      </c>
      <c r="C17" s="8">
        <f>B17+C16</f>
        <v>2.4000000072534053</v>
      </c>
      <c r="E17" s="18" t="str">
        <f ca="1">_xlfn.FORMULATEXT(C17)</f>
        <v>=B17+C16</v>
      </c>
    </row>
    <row r="18" spans="1:5" x14ac:dyDescent="0.35">
      <c r="A18" s="49" t="s">
        <v>95</v>
      </c>
      <c r="B18" s="49"/>
      <c r="C18" s="49"/>
      <c r="D18" t="s">
        <v>96</v>
      </c>
    </row>
    <row r="19" spans="1:5" x14ac:dyDescent="0.35">
      <c r="B19" s="1"/>
    </row>
    <row r="20" spans="1:5" x14ac:dyDescent="0.35">
      <c r="A20" t="s">
        <v>85</v>
      </c>
      <c r="B20" s="33">
        <f>B12*B13</f>
        <v>38399.999941972761</v>
      </c>
      <c r="E20" s="18" t="str">
        <f ca="1">_xlfn.FORMULATEXT(B20)</f>
        <v>=B12*B13</v>
      </c>
    </row>
    <row r="22" spans="1:5" x14ac:dyDescent="0.35">
      <c r="A22" t="s">
        <v>91</v>
      </c>
    </row>
    <row r="23" spans="1:5" x14ac:dyDescent="0.35">
      <c r="A23" t="s">
        <v>87</v>
      </c>
      <c r="B23" s="32">
        <v>1500</v>
      </c>
    </row>
    <row r="24" spans="1:5" x14ac:dyDescent="0.35">
      <c r="A24" t="s">
        <v>88</v>
      </c>
      <c r="B24" s="32">
        <v>0.8</v>
      </c>
    </row>
    <row r="25" spans="1:5" x14ac:dyDescent="0.35">
      <c r="A25" s="13" t="s">
        <v>89</v>
      </c>
      <c r="B25" s="33">
        <f>B23+B24*B12</f>
        <v>14299.999941972759</v>
      </c>
      <c r="E25" s="18" t="str">
        <f ca="1">_xlfn.FORMULATEXT(B25)</f>
        <v>=B23+B24*B12</v>
      </c>
    </row>
    <row r="27" spans="1:5" x14ac:dyDescent="0.35">
      <c r="A27" s="13" t="s">
        <v>4</v>
      </c>
    </row>
    <row r="28" spans="1:5" x14ac:dyDescent="0.35">
      <c r="A28" t="s">
        <v>90</v>
      </c>
      <c r="B28" s="19">
        <f>B20-B25</f>
        <v>24100</v>
      </c>
      <c r="E28" s="18" t="str">
        <f ca="1">_xlfn.FORMULATEXT(B28)</f>
        <v>=B20-B25</v>
      </c>
    </row>
  </sheetData>
  <mergeCells count="1">
    <mergeCell ref="A18:C18"/>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699B6-517E-459F-AA5C-F0735089B35B}">
  <sheetPr>
    <tabColor rgb="FFFFFF00"/>
  </sheetPr>
  <dimension ref="A12:H24"/>
  <sheetViews>
    <sheetView showGridLines="0" topLeftCell="A20" workbookViewId="0">
      <selection activeCell="G37" sqref="G37"/>
    </sheetView>
  </sheetViews>
  <sheetFormatPr defaultRowHeight="14.5" x14ac:dyDescent="0.35"/>
  <cols>
    <col min="1" max="1" width="24.6328125" bestFit="1" customWidth="1"/>
    <col min="2" max="2" width="10.08984375" bestFit="1" customWidth="1"/>
    <col min="8" max="8" width="33.54296875" bestFit="1" customWidth="1"/>
  </cols>
  <sheetData>
    <row r="12" spans="1:3" x14ac:dyDescent="0.35">
      <c r="A12" s="36" t="s">
        <v>13</v>
      </c>
      <c r="B12" s="2" t="s">
        <v>97</v>
      </c>
      <c r="C12" s="2" t="s">
        <v>98</v>
      </c>
    </row>
    <row r="13" spans="1:3" x14ac:dyDescent="0.35">
      <c r="A13" s="37"/>
      <c r="B13" s="3">
        <v>35</v>
      </c>
      <c r="C13" s="3">
        <v>50</v>
      </c>
    </row>
    <row r="14" spans="1:3" x14ac:dyDescent="0.35">
      <c r="A14" s="37"/>
      <c r="B14" s="40">
        <v>80</v>
      </c>
      <c r="C14" s="40">
        <v>45</v>
      </c>
    </row>
    <row r="15" spans="1:3" x14ac:dyDescent="0.35">
      <c r="A15" s="37"/>
    </row>
    <row r="16" spans="1:3" x14ac:dyDescent="0.35">
      <c r="A16" s="37"/>
    </row>
    <row r="17" spans="1:8" x14ac:dyDescent="0.35">
      <c r="A17" s="36" t="s">
        <v>45</v>
      </c>
    </row>
    <row r="18" spans="1:8" x14ac:dyDescent="0.35">
      <c r="A18" s="38" t="s">
        <v>101</v>
      </c>
      <c r="B18" s="39">
        <f>SUMPRODUCT(B14:C14,B13:C13)</f>
        <v>5050</v>
      </c>
      <c r="H18" s="18" t="str">
        <f ca="1">_xlfn.FORMULATEXT(B18)</f>
        <v>=SUMPRODUCT(B14:C14,B13:C13)</v>
      </c>
    </row>
    <row r="21" spans="1:8" x14ac:dyDescent="0.35">
      <c r="A21" s="17" t="s">
        <v>3</v>
      </c>
      <c r="B21" s="12"/>
      <c r="C21" s="12"/>
      <c r="D21" s="23" t="s">
        <v>6</v>
      </c>
      <c r="E21" s="23" t="s">
        <v>7</v>
      </c>
      <c r="F21" s="23" t="s">
        <v>8</v>
      </c>
    </row>
    <row r="22" spans="1:8" x14ac:dyDescent="0.35">
      <c r="A22" s="8" t="s">
        <v>99</v>
      </c>
      <c r="B22" s="8">
        <v>3</v>
      </c>
      <c r="C22" s="8">
        <v>5</v>
      </c>
      <c r="D22" s="8">
        <f>SUMPRODUCT($B$13:$C$13,B22:C22)</f>
        <v>355</v>
      </c>
      <c r="E22" s="8" t="s">
        <v>2</v>
      </c>
      <c r="F22" s="8">
        <v>360</v>
      </c>
      <c r="H22" s="18" t="str">
        <f ca="1">_xlfn.FORMULATEXT(D22)</f>
        <v>=SUMPRODUCT($B$13:$C$13,B22:C22)</v>
      </c>
    </row>
    <row r="23" spans="1:8" x14ac:dyDescent="0.35">
      <c r="A23" s="8" t="s">
        <v>100</v>
      </c>
      <c r="B23" s="8">
        <v>4</v>
      </c>
      <c r="C23" s="8">
        <v>2</v>
      </c>
      <c r="D23" s="8">
        <f>SUMPRODUCT($B$13:$C$13,B23:C23)</f>
        <v>240</v>
      </c>
      <c r="E23" s="8" t="s">
        <v>2</v>
      </c>
      <c r="F23" s="8">
        <v>240</v>
      </c>
      <c r="H23" s="18" t="str">
        <f ca="1">_xlfn.FORMULATEXT(D23)</f>
        <v>=SUMPRODUCT($B$13:$C$13,B23:C23)</v>
      </c>
    </row>
    <row r="24" spans="1:8" x14ac:dyDescent="0.35">
      <c r="A24" s="12"/>
      <c r="B24" s="12"/>
      <c r="C24" s="12"/>
      <c r="D24" s="12"/>
      <c r="E24" s="12"/>
      <c r="F24" s="1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Princess Brides</vt:lpstr>
      <vt:lpstr>Bolsa de Cafe</vt:lpstr>
      <vt:lpstr>Practice1_Art Posters</vt:lpstr>
      <vt:lpstr>Binary Decision</vt:lpstr>
      <vt:lpstr>Practice2_Horizon Wireless</vt:lpstr>
      <vt:lpstr>Portfolio Variance</vt:lpstr>
      <vt:lpstr>Motorcross Snowmobile</vt:lpstr>
      <vt:lpstr>Practice3_Baseball Stadium</vt:lpstr>
      <vt:lpstr>Quiz_Part1</vt:lpstr>
      <vt:lpstr>Quiz_Part2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abegail calawagan</dc:creator>
  <cp:lastModifiedBy>abegail calawagan</cp:lastModifiedBy>
  <dcterms:created xsi:type="dcterms:W3CDTF">2015-06-05T18:17:20Z</dcterms:created>
  <dcterms:modified xsi:type="dcterms:W3CDTF">2024-04-10T13:55:14Z</dcterms:modified>
</cp:coreProperties>
</file>