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00" tabRatio="500" activeTab="2"/>
  </bookViews>
  <sheets>
    <sheet name="piglets details" sheetId="1" r:id="rId1"/>
    <sheet name="piglets weight" sheetId="2" r:id="rId2"/>
    <sheet name="Shee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3" l="1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J24" i="3"/>
  <c r="I24" i="3"/>
  <c r="H24" i="3"/>
  <c r="I3" i="3"/>
  <c r="I4" i="3"/>
  <c r="I5" i="3"/>
  <c r="I6" i="3"/>
  <c r="I7" i="3"/>
  <c r="I2" i="3"/>
  <c r="H3" i="3"/>
  <c r="H4" i="3"/>
  <c r="H5" i="3"/>
  <c r="H6" i="3"/>
  <c r="H7" i="3"/>
  <c r="H2" i="3"/>
  <c r="G3" i="3"/>
  <c r="G4" i="3"/>
  <c r="G5" i="3"/>
  <c r="G6" i="3"/>
  <c r="G7" i="3"/>
  <c r="G2" i="3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AI28" i="2"/>
  <c r="AI27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X40" i="2"/>
  <c r="W40" i="2"/>
  <c r="V40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O40" i="2"/>
  <c r="N40" i="2"/>
  <c r="M40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G20" i="2"/>
  <c r="AF20" i="2"/>
  <c r="AE20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X20" i="2"/>
  <c r="W20" i="2"/>
  <c r="V2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O20" i="2"/>
  <c r="N20" i="2"/>
  <c r="M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F20" i="2"/>
  <c r="E20" i="2"/>
  <c r="D20" i="2"/>
  <c r="J127" i="1"/>
  <c r="I127" i="1"/>
  <c r="B127" i="1"/>
  <c r="A127" i="1"/>
  <c r="J126" i="1"/>
  <c r="I126" i="1"/>
  <c r="B126" i="1"/>
  <c r="A126" i="1"/>
  <c r="J125" i="1"/>
  <c r="I125" i="1"/>
  <c r="B125" i="1"/>
  <c r="A125" i="1"/>
  <c r="J124" i="1"/>
  <c r="I124" i="1"/>
  <c r="B124" i="1"/>
  <c r="A124" i="1"/>
  <c r="J123" i="1"/>
  <c r="I123" i="1"/>
  <c r="B123" i="1"/>
  <c r="A123" i="1"/>
  <c r="J122" i="1"/>
  <c r="I122" i="1"/>
  <c r="B122" i="1"/>
  <c r="A122" i="1"/>
  <c r="J121" i="1"/>
  <c r="I121" i="1"/>
  <c r="B121" i="1"/>
  <c r="A121" i="1"/>
  <c r="J120" i="1"/>
  <c r="I120" i="1"/>
  <c r="B120" i="1"/>
  <c r="A120" i="1"/>
  <c r="J119" i="1"/>
  <c r="I119" i="1"/>
  <c r="B119" i="1"/>
  <c r="A119" i="1"/>
  <c r="J118" i="1"/>
  <c r="I118" i="1"/>
  <c r="B118" i="1"/>
  <c r="A118" i="1"/>
  <c r="J117" i="1"/>
  <c r="I117" i="1"/>
  <c r="B117" i="1"/>
  <c r="A117" i="1"/>
  <c r="J116" i="1"/>
  <c r="I116" i="1"/>
  <c r="B116" i="1"/>
  <c r="A116" i="1"/>
  <c r="J115" i="1"/>
  <c r="I115" i="1"/>
  <c r="B115" i="1"/>
  <c r="A115" i="1"/>
  <c r="J114" i="1"/>
  <c r="I114" i="1"/>
  <c r="B114" i="1"/>
  <c r="A114" i="1"/>
  <c r="J113" i="1"/>
  <c r="I113" i="1"/>
  <c r="B113" i="1"/>
  <c r="A113" i="1"/>
  <c r="J112" i="1"/>
  <c r="I112" i="1"/>
  <c r="B112" i="1"/>
  <c r="A112" i="1"/>
  <c r="J111" i="1"/>
  <c r="I111" i="1"/>
  <c r="B111" i="1"/>
  <c r="A111" i="1"/>
  <c r="J110" i="1"/>
  <c r="I110" i="1"/>
  <c r="B110" i="1"/>
  <c r="A110" i="1"/>
  <c r="J109" i="1"/>
  <c r="I109" i="1"/>
  <c r="B109" i="1"/>
  <c r="A109" i="1"/>
  <c r="J108" i="1"/>
  <c r="I108" i="1"/>
  <c r="B108" i="1"/>
  <c r="A108" i="1"/>
  <c r="J107" i="1"/>
  <c r="I107" i="1"/>
  <c r="B107" i="1"/>
  <c r="A107" i="1"/>
  <c r="J106" i="1"/>
  <c r="I106" i="1"/>
  <c r="B106" i="1"/>
  <c r="A106" i="1"/>
  <c r="J105" i="1"/>
  <c r="I105" i="1"/>
  <c r="B105" i="1"/>
  <c r="A105" i="1"/>
  <c r="J104" i="1"/>
  <c r="I104" i="1"/>
  <c r="B104" i="1"/>
  <c r="A104" i="1"/>
  <c r="J103" i="1"/>
  <c r="I103" i="1"/>
  <c r="B103" i="1"/>
  <c r="A103" i="1"/>
  <c r="J102" i="1"/>
  <c r="I102" i="1"/>
  <c r="B102" i="1"/>
  <c r="A102" i="1"/>
  <c r="J101" i="1"/>
  <c r="I101" i="1"/>
  <c r="B101" i="1"/>
  <c r="A101" i="1"/>
  <c r="J100" i="1"/>
  <c r="I100" i="1"/>
  <c r="B100" i="1"/>
  <c r="A100" i="1"/>
  <c r="J99" i="1"/>
  <c r="I99" i="1"/>
  <c r="B99" i="1"/>
  <c r="A99" i="1"/>
  <c r="J98" i="1"/>
  <c r="I98" i="1"/>
  <c r="B98" i="1"/>
  <c r="A98" i="1"/>
  <c r="J97" i="1"/>
  <c r="I97" i="1"/>
  <c r="B97" i="1"/>
  <c r="A97" i="1"/>
  <c r="J96" i="1"/>
  <c r="I96" i="1"/>
  <c r="B96" i="1"/>
  <c r="A96" i="1"/>
  <c r="J95" i="1"/>
  <c r="I95" i="1"/>
  <c r="B95" i="1"/>
  <c r="A95" i="1"/>
  <c r="J94" i="1"/>
  <c r="I94" i="1"/>
  <c r="B94" i="1"/>
  <c r="A94" i="1"/>
  <c r="J93" i="1"/>
  <c r="I93" i="1"/>
  <c r="B93" i="1"/>
  <c r="A93" i="1"/>
  <c r="J92" i="1"/>
  <c r="I92" i="1"/>
  <c r="B92" i="1"/>
  <c r="A92" i="1"/>
  <c r="J91" i="1"/>
  <c r="I91" i="1"/>
  <c r="B91" i="1"/>
  <c r="A91" i="1"/>
  <c r="J90" i="1"/>
  <c r="I90" i="1"/>
  <c r="B90" i="1"/>
  <c r="A90" i="1"/>
  <c r="J89" i="1"/>
  <c r="I89" i="1"/>
  <c r="B89" i="1"/>
  <c r="A89" i="1"/>
  <c r="J88" i="1"/>
  <c r="I88" i="1"/>
  <c r="B88" i="1"/>
  <c r="A88" i="1"/>
  <c r="J87" i="1"/>
  <c r="I87" i="1"/>
  <c r="B87" i="1"/>
  <c r="A87" i="1"/>
  <c r="J86" i="1"/>
  <c r="I86" i="1"/>
  <c r="B86" i="1"/>
  <c r="A86" i="1"/>
  <c r="J85" i="1"/>
  <c r="I85" i="1"/>
  <c r="B85" i="1"/>
  <c r="A85" i="1"/>
  <c r="J84" i="1"/>
  <c r="I84" i="1"/>
  <c r="B84" i="1"/>
  <c r="A84" i="1"/>
  <c r="J83" i="1"/>
  <c r="I83" i="1"/>
  <c r="B83" i="1"/>
  <c r="A83" i="1"/>
  <c r="J82" i="1"/>
  <c r="I82" i="1"/>
  <c r="B82" i="1"/>
  <c r="A82" i="1"/>
  <c r="J81" i="1"/>
  <c r="I81" i="1"/>
  <c r="B81" i="1"/>
  <c r="A81" i="1"/>
  <c r="J80" i="1"/>
  <c r="I80" i="1"/>
  <c r="B80" i="1"/>
  <c r="A80" i="1"/>
  <c r="J79" i="1"/>
  <c r="I79" i="1"/>
  <c r="B79" i="1"/>
  <c r="A79" i="1"/>
  <c r="J78" i="1"/>
  <c r="I78" i="1"/>
  <c r="B78" i="1"/>
  <c r="A78" i="1"/>
  <c r="J77" i="1"/>
  <c r="I77" i="1"/>
  <c r="B77" i="1"/>
  <c r="A77" i="1"/>
  <c r="J76" i="1"/>
  <c r="I76" i="1"/>
  <c r="B76" i="1"/>
  <c r="A76" i="1"/>
  <c r="J75" i="1"/>
  <c r="I75" i="1"/>
  <c r="B75" i="1"/>
  <c r="A75" i="1"/>
  <c r="J74" i="1"/>
  <c r="I74" i="1"/>
  <c r="B74" i="1"/>
  <c r="A74" i="1"/>
  <c r="J73" i="1"/>
  <c r="I73" i="1"/>
  <c r="B73" i="1"/>
  <c r="A73" i="1"/>
  <c r="J72" i="1"/>
  <c r="I72" i="1"/>
  <c r="B72" i="1"/>
  <c r="A72" i="1"/>
  <c r="J71" i="1"/>
  <c r="I71" i="1"/>
  <c r="B71" i="1"/>
  <c r="A71" i="1"/>
  <c r="J70" i="1"/>
  <c r="I70" i="1"/>
  <c r="B70" i="1"/>
  <c r="A70" i="1"/>
  <c r="J69" i="1"/>
  <c r="I69" i="1"/>
  <c r="B69" i="1"/>
  <c r="A69" i="1"/>
  <c r="J68" i="1"/>
  <c r="I68" i="1"/>
  <c r="B68" i="1"/>
  <c r="A68" i="1"/>
  <c r="J67" i="1"/>
  <c r="I67" i="1"/>
  <c r="B67" i="1"/>
  <c r="A67" i="1"/>
  <c r="J66" i="1"/>
  <c r="I66" i="1"/>
  <c r="B66" i="1"/>
  <c r="A66" i="1"/>
  <c r="J65" i="1"/>
  <c r="I65" i="1"/>
  <c r="B65" i="1"/>
  <c r="A65" i="1"/>
  <c r="J64" i="1"/>
  <c r="I64" i="1"/>
  <c r="B64" i="1"/>
  <c r="A64" i="1"/>
  <c r="J63" i="1"/>
  <c r="I63" i="1"/>
  <c r="B63" i="1"/>
  <c r="A63" i="1"/>
  <c r="J62" i="1"/>
  <c r="I62" i="1"/>
  <c r="B62" i="1"/>
  <c r="A62" i="1"/>
  <c r="J61" i="1"/>
  <c r="I61" i="1"/>
  <c r="B61" i="1"/>
  <c r="A61" i="1"/>
  <c r="J60" i="1"/>
  <c r="I60" i="1"/>
  <c r="B60" i="1"/>
  <c r="A60" i="1"/>
  <c r="J59" i="1"/>
  <c r="I59" i="1"/>
  <c r="B59" i="1"/>
  <c r="A59" i="1"/>
  <c r="J58" i="1"/>
  <c r="I58" i="1"/>
  <c r="B58" i="1"/>
  <c r="A58" i="1"/>
  <c r="J57" i="1"/>
  <c r="I57" i="1"/>
  <c r="B57" i="1"/>
  <c r="A57" i="1"/>
  <c r="J56" i="1"/>
  <c r="I56" i="1"/>
  <c r="B56" i="1"/>
  <c r="A56" i="1"/>
  <c r="J55" i="1"/>
  <c r="I55" i="1"/>
  <c r="B55" i="1"/>
  <c r="A55" i="1"/>
  <c r="J54" i="1"/>
  <c r="I54" i="1"/>
  <c r="B54" i="1"/>
  <c r="A54" i="1"/>
  <c r="J53" i="1"/>
  <c r="I53" i="1"/>
  <c r="B53" i="1"/>
  <c r="A53" i="1"/>
  <c r="J52" i="1"/>
  <c r="I52" i="1"/>
  <c r="B52" i="1"/>
  <c r="A52" i="1"/>
  <c r="J51" i="1"/>
  <c r="I51" i="1"/>
  <c r="B51" i="1"/>
  <c r="A51" i="1"/>
  <c r="J50" i="1"/>
  <c r="I50" i="1"/>
  <c r="B50" i="1"/>
  <c r="A50" i="1"/>
  <c r="J49" i="1"/>
  <c r="I49" i="1"/>
  <c r="B49" i="1"/>
  <c r="A49" i="1"/>
  <c r="J48" i="1"/>
  <c r="I48" i="1"/>
  <c r="B48" i="1"/>
  <c r="A48" i="1"/>
  <c r="J47" i="1"/>
  <c r="I47" i="1"/>
  <c r="B47" i="1"/>
  <c r="A47" i="1"/>
  <c r="J46" i="1"/>
  <c r="I46" i="1"/>
  <c r="B46" i="1"/>
  <c r="A46" i="1"/>
  <c r="J45" i="1"/>
  <c r="I45" i="1"/>
  <c r="B45" i="1"/>
  <c r="A45" i="1"/>
  <c r="J44" i="1"/>
  <c r="I44" i="1"/>
  <c r="B44" i="1"/>
  <c r="A44" i="1"/>
  <c r="J43" i="1"/>
  <c r="I43" i="1"/>
  <c r="B43" i="1"/>
  <c r="A43" i="1"/>
  <c r="J42" i="1"/>
  <c r="I42" i="1"/>
  <c r="B42" i="1"/>
  <c r="A42" i="1"/>
  <c r="J41" i="1"/>
  <c r="I41" i="1"/>
  <c r="B41" i="1"/>
  <c r="A41" i="1"/>
  <c r="J40" i="1"/>
  <c r="I40" i="1"/>
  <c r="B40" i="1"/>
  <c r="A40" i="1"/>
  <c r="J39" i="1"/>
  <c r="I39" i="1"/>
  <c r="B39" i="1"/>
  <c r="A39" i="1"/>
  <c r="J38" i="1"/>
  <c r="I38" i="1"/>
  <c r="B38" i="1"/>
  <c r="A38" i="1"/>
  <c r="J37" i="1"/>
  <c r="I37" i="1"/>
  <c r="B37" i="1"/>
  <c r="A37" i="1"/>
  <c r="J36" i="1"/>
  <c r="I36" i="1"/>
  <c r="B36" i="1"/>
  <c r="A36" i="1"/>
  <c r="J35" i="1"/>
  <c r="I35" i="1"/>
  <c r="B35" i="1"/>
  <c r="A35" i="1"/>
  <c r="J34" i="1"/>
  <c r="I34" i="1"/>
  <c r="B34" i="1"/>
  <c r="A34" i="1"/>
  <c r="J33" i="1"/>
  <c r="I33" i="1"/>
  <c r="B33" i="1"/>
  <c r="A33" i="1"/>
  <c r="J32" i="1"/>
  <c r="I32" i="1"/>
  <c r="B32" i="1"/>
  <c r="A32" i="1"/>
  <c r="J31" i="1"/>
  <c r="I31" i="1"/>
  <c r="B31" i="1"/>
  <c r="A31" i="1"/>
  <c r="J30" i="1"/>
  <c r="I30" i="1"/>
  <c r="B30" i="1"/>
  <c r="A30" i="1"/>
  <c r="J29" i="1"/>
  <c r="I29" i="1"/>
  <c r="B29" i="1"/>
  <c r="A29" i="1"/>
  <c r="J28" i="1"/>
  <c r="I28" i="1"/>
  <c r="B28" i="1"/>
  <c r="A28" i="1"/>
  <c r="J27" i="1"/>
  <c r="I27" i="1"/>
  <c r="B27" i="1"/>
  <c r="A27" i="1"/>
  <c r="J26" i="1"/>
  <c r="I26" i="1"/>
  <c r="B26" i="1"/>
  <c r="A26" i="1"/>
  <c r="J25" i="1"/>
  <c r="I25" i="1"/>
  <c r="B25" i="1"/>
  <c r="A25" i="1"/>
  <c r="J24" i="1"/>
  <c r="I24" i="1"/>
  <c r="B24" i="1"/>
  <c r="A24" i="1"/>
  <c r="J23" i="1"/>
  <c r="I23" i="1"/>
  <c r="B23" i="1"/>
  <c r="A23" i="1"/>
  <c r="J22" i="1"/>
  <c r="I22" i="1"/>
  <c r="B22" i="1"/>
  <c r="A22" i="1"/>
  <c r="J21" i="1"/>
  <c r="I21" i="1"/>
  <c r="B21" i="1"/>
  <c r="A21" i="1"/>
  <c r="J20" i="1"/>
  <c r="I20" i="1"/>
  <c r="B20" i="1"/>
  <c r="A20" i="1"/>
  <c r="J19" i="1"/>
  <c r="I19" i="1"/>
  <c r="B19" i="1"/>
  <c r="A19" i="1"/>
  <c r="J18" i="1"/>
  <c r="I18" i="1"/>
  <c r="B18" i="1"/>
  <c r="A18" i="1"/>
  <c r="J17" i="1"/>
  <c r="I17" i="1"/>
  <c r="B17" i="1"/>
  <c r="A17" i="1"/>
  <c r="J16" i="1"/>
  <c r="I16" i="1"/>
  <c r="B16" i="1"/>
  <c r="A16" i="1"/>
  <c r="J15" i="1"/>
  <c r="I15" i="1"/>
  <c r="B15" i="1"/>
  <c r="A15" i="1"/>
  <c r="J14" i="1"/>
  <c r="I14" i="1"/>
  <c r="B14" i="1"/>
  <c r="A14" i="1"/>
  <c r="J13" i="1"/>
  <c r="I13" i="1"/>
  <c r="B13" i="1"/>
  <c r="A13" i="1"/>
  <c r="J12" i="1"/>
  <c r="I12" i="1"/>
  <c r="B12" i="1"/>
  <c r="A12" i="1"/>
  <c r="J11" i="1"/>
  <c r="I11" i="1"/>
  <c r="B11" i="1"/>
  <c r="A11" i="1"/>
  <c r="J10" i="1"/>
  <c r="I10" i="1"/>
  <c r="B10" i="1"/>
  <c r="A10" i="1"/>
  <c r="J9" i="1"/>
  <c r="I9" i="1"/>
  <c r="B9" i="1"/>
  <c r="A9" i="1"/>
  <c r="J8" i="1"/>
  <c r="I8" i="1"/>
  <c r="B8" i="1"/>
  <c r="A8" i="1"/>
  <c r="J7" i="1"/>
  <c r="I7" i="1"/>
  <c r="B7" i="1"/>
  <c r="A7" i="1"/>
  <c r="J6" i="1"/>
  <c r="I6" i="1"/>
  <c r="B6" i="1"/>
  <c r="A6" i="1"/>
  <c r="J5" i="1"/>
  <c r="I5" i="1"/>
  <c r="B5" i="1"/>
  <c r="A5" i="1"/>
  <c r="J4" i="1"/>
  <c r="I4" i="1"/>
  <c r="B4" i="1"/>
  <c r="A4" i="1"/>
  <c r="J3" i="1"/>
  <c r="I3" i="1"/>
  <c r="B3" i="1"/>
  <c r="A3" i="1"/>
  <c r="J2" i="1"/>
  <c r="I2" i="1"/>
  <c r="B2" i="1"/>
  <c r="A2" i="1"/>
</calcChain>
</file>

<file path=xl/sharedStrings.xml><?xml version="1.0" encoding="utf-8"?>
<sst xmlns="http://schemas.openxmlformats.org/spreadsheetml/2006/main" count="544" uniqueCount="88">
  <si>
    <t>STIG</t>
  </si>
  <si>
    <t>TATTOO</t>
  </si>
  <si>
    <t>Crate</t>
  </si>
  <si>
    <t>Nursing Dam</t>
  </si>
  <si>
    <t>BIRTH_DAY</t>
  </si>
  <si>
    <t>LINE</t>
  </si>
  <si>
    <t>STIGSIRE</t>
  </si>
  <si>
    <t>STIGDAM</t>
  </si>
  <si>
    <t>A36</t>
  </si>
  <si>
    <t>T11600</t>
  </si>
  <si>
    <t>Landrace x Cross bred (LW x D)</t>
  </si>
  <si>
    <t>A23</t>
  </si>
  <si>
    <t>T12057</t>
  </si>
  <si>
    <t>B2</t>
  </si>
  <si>
    <t>Duroc x Landrace</t>
  </si>
  <si>
    <t>B4</t>
  </si>
  <si>
    <t>Y08266</t>
  </si>
  <si>
    <t>B58</t>
  </si>
  <si>
    <t>B48</t>
  </si>
  <si>
    <t>A35</t>
  </si>
  <si>
    <t>B8</t>
  </si>
  <si>
    <t>Y09733</t>
  </si>
  <si>
    <t>B27</t>
  </si>
  <si>
    <t>C19</t>
  </si>
  <si>
    <t>B21</t>
  </si>
  <si>
    <t>B42</t>
  </si>
  <si>
    <t>B31</t>
  </si>
  <si>
    <t>A29</t>
  </si>
  <si>
    <t>Duroc x Large white</t>
  </si>
  <si>
    <t>Large white x Duroc</t>
  </si>
  <si>
    <t>A41</t>
  </si>
  <si>
    <t>A25</t>
  </si>
  <si>
    <t>A26</t>
  </si>
  <si>
    <t>A37</t>
  </si>
  <si>
    <t>D13</t>
  </si>
  <si>
    <t>B28</t>
  </si>
  <si>
    <t>B26</t>
  </si>
  <si>
    <t>B13</t>
  </si>
  <si>
    <t>Y08843</t>
  </si>
  <si>
    <t>B33</t>
  </si>
  <si>
    <t>B44</t>
  </si>
  <si>
    <t>B11439</t>
  </si>
  <si>
    <t>B15</t>
  </si>
  <si>
    <t>B10</t>
  </si>
  <si>
    <t>B62</t>
  </si>
  <si>
    <t>B37</t>
  </si>
  <si>
    <t>B12474</t>
  </si>
  <si>
    <t xml:space="preserve">B6 </t>
  </si>
  <si>
    <t>B6</t>
  </si>
  <si>
    <t>A31</t>
  </si>
  <si>
    <t>B11614</t>
  </si>
  <si>
    <t>B55</t>
  </si>
  <si>
    <t>B50</t>
  </si>
  <si>
    <t>B23</t>
  </si>
  <si>
    <t>B22</t>
  </si>
  <si>
    <t>Room</t>
  </si>
  <si>
    <t>Pen</t>
  </si>
  <si>
    <t>Pig</t>
  </si>
  <si>
    <t>Wt 31/1</t>
  </si>
  <si>
    <t>Wt 7/2</t>
  </si>
  <si>
    <t>Wt 14/2</t>
  </si>
  <si>
    <t>Wt 21/2</t>
  </si>
  <si>
    <t>Gain</t>
  </si>
  <si>
    <t xml:space="preserve">Room </t>
  </si>
  <si>
    <t>A</t>
  </si>
  <si>
    <t>B</t>
  </si>
  <si>
    <t>C</t>
  </si>
  <si>
    <t>Mean</t>
  </si>
  <si>
    <t>D</t>
  </si>
  <si>
    <t>E</t>
  </si>
  <si>
    <t>F</t>
  </si>
  <si>
    <t>tot. mean</t>
  </si>
  <si>
    <t>sd</t>
  </si>
  <si>
    <t xml:space="preserve">initial: </t>
  </si>
  <si>
    <t>pen</t>
  </si>
  <si>
    <t>a-c</t>
  </si>
  <si>
    <t>d-f</t>
  </si>
  <si>
    <t>a-f</t>
  </si>
  <si>
    <t>gain week 1</t>
  </si>
  <si>
    <t>gain week 2</t>
  </si>
  <si>
    <t>gain overall</t>
  </si>
  <si>
    <t>control</t>
  </si>
  <si>
    <t>D-scour</t>
  </si>
  <si>
    <t>NeoD</t>
  </si>
  <si>
    <t>ColiGuard</t>
  </si>
  <si>
    <t>NeoC</t>
  </si>
  <si>
    <t>Neomycin</t>
  </si>
  <si>
    <t xml:space="preserve">overall gain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</si>
</sst>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left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0" xfId="0" applyFo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0" fontId="2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5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19" workbookViewId="0">
      <selection activeCell="N7" sqref="N7"/>
    </sheetView>
  </sheetViews>
  <sheetFormatPr baseColWidth="10" defaultRowHeight="15" x14ac:dyDescent="0"/>
  <sheetData>
    <row r="1" spans="1:10" ht="2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</row>
    <row r="2" spans="1:10" ht="45">
      <c r="A2" s="2" t="str">
        <f>"G14159"</f>
        <v>G14159</v>
      </c>
      <c r="B2" s="2" t="str">
        <f>"G14159"</f>
        <v>G14159</v>
      </c>
      <c r="C2" s="2">
        <v>1</v>
      </c>
      <c r="D2" s="2" t="s">
        <v>8</v>
      </c>
      <c r="E2" s="2" t="s">
        <v>9</v>
      </c>
      <c r="F2" s="3">
        <v>42741</v>
      </c>
      <c r="G2" s="2">
        <v>319</v>
      </c>
      <c r="H2" s="2" t="s">
        <v>10</v>
      </c>
      <c r="I2" s="2" t="str">
        <f t="shared" ref="I2:I10" si="0">"BY12386"</f>
        <v>BY12386</v>
      </c>
      <c r="J2" s="2" t="str">
        <f t="shared" ref="J2:J7" si="1">"T11600"</f>
        <v>T11600</v>
      </c>
    </row>
    <row r="3" spans="1:10" ht="45">
      <c r="A3" s="2" t="str">
        <f>"G14160"</f>
        <v>G14160</v>
      </c>
      <c r="B3" s="2" t="str">
        <f>"G14160"</f>
        <v>G14160</v>
      </c>
      <c r="C3" s="2">
        <v>1</v>
      </c>
      <c r="D3" s="2" t="s">
        <v>8</v>
      </c>
      <c r="E3" s="2" t="s">
        <v>9</v>
      </c>
      <c r="F3" s="3">
        <v>42741</v>
      </c>
      <c r="G3" s="2">
        <v>319</v>
      </c>
      <c r="H3" s="2" t="s">
        <v>10</v>
      </c>
      <c r="I3" s="2" t="str">
        <f t="shared" si="0"/>
        <v>BY12386</v>
      </c>
      <c r="J3" s="2" t="str">
        <f t="shared" si="1"/>
        <v>T11600</v>
      </c>
    </row>
    <row r="4" spans="1:10" ht="45">
      <c r="A4" s="2" t="str">
        <f>"G14161"</f>
        <v>G14161</v>
      </c>
      <c r="B4" s="2" t="str">
        <f>"G14161"</f>
        <v>G14161</v>
      </c>
      <c r="C4" s="2">
        <v>1</v>
      </c>
      <c r="D4" s="2" t="s">
        <v>8</v>
      </c>
      <c r="E4" s="2" t="s">
        <v>9</v>
      </c>
      <c r="F4" s="3">
        <v>42741</v>
      </c>
      <c r="G4" s="2">
        <v>319</v>
      </c>
      <c r="H4" s="2" t="s">
        <v>10</v>
      </c>
      <c r="I4" s="2" t="str">
        <f t="shared" si="0"/>
        <v>BY12386</v>
      </c>
      <c r="J4" s="2" t="str">
        <f t="shared" si="1"/>
        <v>T11600</v>
      </c>
    </row>
    <row r="5" spans="1:10" ht="45">
      <c r="A5" s="2" t="str">
        <f>"G14162"</f>
        <v>G14162</v>
      </c>
      <c r="B5" s="2" t="str">
        <f>"G14162"</f>
        <v>G14162</v>
      </c>
      <c r="C5" s="2">
        <v>1</v>
      </c>
      <c r="D5" s="2" t="s">
        <v>8</v>
      </c>
      <c r="E5" s="2" t="s">
        <v>9</v>
      </c>
      <c r="F5" s="3">
        <v>42741</v>
      </c>
      <c r="G5" s="2">
        <v>319</v>
      </c>
      <c r="H5" s="2" t="s">
        <v>10</v>
      </c>
      <c r="I5" s="2" t="str">
        <f t="shared" si="0"/>
        <v>BY12386</v>
      </c>
      <c r="J5" s="2" t="str">
        <f t="shared" si="1"/>
        <v>T11600</v>
      </c>
    </row>
    <row r="6" spans="1:10" ht="45">
      <c r="A6" s="2" t="str">
        <f>"G14163"</f>
        <v>G14163</v>
      </c>
      <c r="B6" s="2" t="str">
        <f>"G14163"</f>
        <v>G14163</v>
      </c>
      <c r="C6" s="2">
        <v>1</v>
      </c>
      <c r="D6" s="2" t="s">
        <v>8</v>
      </c>
      <c r="E6" s="2" t="s">
        <v>9</v>
      </c>
      <c r="F6" s="3">
        <v>42741</v>
      </c>
      <c r="G6" s="2">
        <v>319</v>
      </c>
      <c r="H6" s="2" t="s">
        <v>10</v>
      </c>
      <c r="I6" s="2" t="str">
        <f t="shared" si="0"/>
        <v>BY12386</v>
      </c>
      <c r="J6" s="2" t="str">
        <f t="shared" si="1"/>
        <v>T11600</v>
      </c>
    </row>
    <row r="7" spans="1:10" ht="45">
      <c r="A7" s="2" t="str">
        <f>"G14169"</f>
        <v>G14169</v>
      </c>
      <c r="B7" s="2" t="str">
        <f>"G14169"</f>
        <v>G14169</v>
      </c>
      <c r="C7" s="2">
        <v>1</v>
      </c>
      <c r="D7" s="2" t="s">
        <v>8</v>
      </c>
      <c r="E7" s="2" t="s">
        <v>9</v>
      </c>
      <c r="F7" s="3">
        <v>42741</v>
      </c>
      <c r="G7" s="2">
        <v>319</v>
      </c>
      <c r="H7" s="2" t="s">
        <v>10</v>
      </c>
      <c r="I7" s="2" t="str">
        <f t="shared" si="0"/>
        <v>BY12386</v>
      </c>
      <c r="J7" s="2" t="str">
        <f t="shared" si="1"/>
        <v>T11600</v>
      </c>
    </row>
    <row r="8" spans="1:10" ht="45">
      <c r="A8" s="2" t="str">
        <f>"G14171"</f>
        <v>G14171</v>
      </c>
      <c r="B8" s="2" t="str">
        <f>"G14171"</f>
        <v>G14171</v>
      </c>
      <c r="C8" s="2">
        <v>1</v>
      </c>
      <c r="D8" s="2" t="s">
        <v>11</v>
      </c>
      <c r="E8" s="2" t="s">
        <v>12</v>
      </c>
      <c r="F8" s="3">
        <v>42741</v>
      </c>
      <c r="G8" s="2">
        <v>319</v>
      </c>
      <c r="H8" s="2" t="s">
        <v>10</v>
      </c>
      <c r="I8" s="2" t="str">
        <f t="shared" si="0"/>
        <v>BY12386</v>
      </c>
      <c r="J8" s="2" t="str">
        <f>"T12057"</f>
        <v>T12057</v>
      </c>
    </row>
    <row r="9" spans="1:10" ht="45">
      <c r="A9" s="2" t="str">
        <f>"G14172"</f>
        <v>G14172</v>
      </c>
      <c r="B9" s="2" t="str">
        <f>"G14172"</f>
        <v>G14172</v>
      </c>
      <c r="C9" s="2">
        <v>1</v>
      </c>
      <c r="D9" s="2" t="s">
        <v>11</v>
      </c>
      <c r="E9" s="2" t="s">
        <v>12</v>
      </c>
      <c r="F9" s="3">
        <v>42741</v>
      </c>
      <c r="G9" s="2">
        <v>319</v>
      </c>
      <c r="H9" s="2" t="s">
        <v>10</v>
      </c>
      <c r="I9" s="2" t="str">
        <f t="shared" si="0"/>
        <v>BY12386</v>
      </c>
      <c r="J9" s="2" t="str">
        <f>"T12057"</f>
        <v>T12057</v>
      </c>
    </row>
    <row r="10" spans="1:10" ht="45">
      <c r="A10" s="2" t="str">
        <f>"G14174"</f>
        <v>G14174</v>
      </c>
      <c r="B10" s="2" t="str">
        <f>"G14174"</f>
        <v>G14174</v>
      </c>
      <c r="C10" s="2">
        <v>1</v>
      </c>
      <c r="D10" s="2" t="s">
        <v>11</v>
      </c>
      <c r="E10" s="2" t="s">
        <v>12</v>
      </c>
      <c r="F10" s="3">
        <v>42741</v>
      </c>
      <c r="G10" s="2">
        <v>319</v>
      </c>
      <c r="H10" s="2" t="s">
        <v>10</v>
      </c>
      <c r="I10" s="2" t="str">
        <f t="shared" si="0"/>
        <v>BY12386</v>
      </c>
      <c r="J10" s="2" t="str">
        <f>"T12057"</f>
        <v>T12057</v>
      </c>
    </row>
    <row r="11" spans="1:10" ht="30">
      <c r="A11" s="2" t="str">
        <f>"G14182"</f>
        <v>G14182</v>
      </c>
      <c r="B11" s="2" t="str">
        <f>"G14182"</f>
        <v>G14182</v>
      </c>
      <c r="C11" s="2">
        <v>1</v>
      </c>
      <c r="D11" s="2" t="s">
        <v>13</v>
      </c>
      <c r="E11" s="2">
        <v>210747</v>
      </c>
      <c r="F11" s="3">
        <v>42743</v>
      </c>
      <c r="G11" s="2">
        <v>316</v>
      </c>
      <c r="H11" s="2" t="s">
        <v>14</v>
      </c>
      <c r="I11" s="2" t="str">
        <f t="shared" ref="I11:I21" si="2">"BR06957"</f>
        <v>BR06957</v>
      </c>
      <c r="J11" s="2" t="str">
        <f t="shared" ref="J11:J21" si="3">"210747"</f>
        <v>210747</v>
      </c>
    </row>
    <row r="12" spans="1:10" ht="30">
      <c r="A12" s="2" t="str">
        <f>"G14183"</f>
        <v>G14183</v>
      </c>
      <c r="B12" s="2" t="str">
        <f>"G14183"</f>
        <v>G14183</v>
      </c>
      <c r="C12" s="2">
        <v>1</v>
      </c>
      <c r="D12" s="2" t="s">
        <v>15</v>
      </c>
      <c r="E12" s="2" t="s">
        <v>16</v>
      </c>
      <c r="F12" s="3">
        <v>42743</v>
      </c>
      <c r="G12" s="2">
        <v>316</v>
      </c>
      <c r="H12" s="2" t="s">
        <v>14</v>
      </c>
      <c r="I12" s="2" t="str">
        <f t="shared" si="2"/>
        <v>BR06957</v>
      </c>
      <c r="J12" s="2" t="str">
        <f t="shared" si="3"/>
        <v>210747</v>
      </c>
    </row>
    <row r="13" spans="1:10" ht="30">
      <c r="A13" s="2" t="str">
        <f>"G14184"</f>
        <v>G14184</v>
      </c>
      <c r="B13" s="2" t="str">
        <f>"G14184"</f>
        <v>G14184</v>
      </c>
      <c r="C13" s="2">
        <v>1</v>
      </c>
      <c r="D13" s="2" t="s">
        <v>13</v>
      </c>
      <c r="E13" s="2">
        <v>210747</v>
      </c>
      <c r="F13" s="3">
        <v>42743</v>
      </c>
      <c r="G13" s="2">
        <v>316</v>
      </c>
      <c r="H13" s="2" t="s">
        <v>14</v>
      </c>
      <c r="I13" s="2" t="str">
        <f t="shared" si="2"/>
        <v>BR06957</v>
      </c>
      <c r="J13" s="2" t="str">
        <f t="shared" si="3"/>
        <v>210747</v>
      </c>
    </row>
    <row r="14" spans="1:10" ht="30">
      <c r="A14" s="2" t="str">
        <f>"G14186"</f>
        <v>G14186</v>
      </c>
      <c r="B14" s="2" t="str">
        <f>"G14186"</f>
        <v>G14186</v>
      </c>
      <c r="C14" s="2">
        <v>1</v>
      </c>
      <c r="D14" s="2" t="s">
        <v>13</v>
      </c>
      <c r="E14" s="2">
        <v>210747</v>
      </c>
      <c r="F14" s="3">
        <v>42743</v>
      </c>
      <c r="G14" s="2">
        <v>316</v>
      </c>
      <c r="H14" s="2" t="s">
        <v>14</v>
      </c>
      <c r="I14" s="2" t="str">
        <f t="shared" si="2"/>
        <v>BR06957</v>
      </c>
      <c r="J14" s="2" t="str">
        <f t="shared" si="3"/>
        <v>210747</v>
      </c>
    </row>
    <row r="15" spans="1:10" ht="30">
      <c r="A15" s="2" t="str">
        <f>"G14187"</f>
        <v>G14187</v>
      </c>
      <c r="B15" s="2" t="str">
        <f>"G14187"</f>
        <v>G14187</v>
      </c>
      <c r="C15" s="2">
        <v>1</v>
      </c>
      <c r="D15" s="2" t="s">
        <v>13</v>
      </c>
      <c r="E15" s="2">
        <v>210747</v>
      </c>
      <c r="F15" s="3">
        <v>42743</v>
      </c>
      <c r="G15" s="2">
        <v>316</v>
      </c>
      <c r="H15" s="2" t="s">
        <v>14</v>
      </c>
      <c r="I15" s="2" t="str">
        <f t="shared" si="2"/>
        <v>BR06957</v>
      </c>
      <c r="J15" s="2" t="str">
        <f t="shared" si="3"/>
        <v>210747</v>
      </c>
    </row>
    <row r="16" spans="1:10" ht="30">
      <c r="A16" s="2" t="str">
        <f>"G14188"</f>
        <v>G14188</v>
      </c>
      <c r="B16" s="2" t="str">
        <f>"G14188"</f>
        <v>G14188</v>
      </c>
      <c r="C16" s="2">
        <v>1</v>
      </c>
      <c r="D16" s="2" t="s">
        <v>13</v>
      </c>
      <c r="E16" s="2">
        <v>210747</v>
      </c>
      <c r="F16" s="3">
        <v>42743</v>
      </c>
      <c r="G16" s="2">
        <v>316</v>
      </c>
      <c r="H16" s="2" t="s">
        <v>14</v>
      </c>
      <c r="I16" s="2" t="str">
        <f t="shared" si="2"/>
        <v>BR06957</v>
      </c>
      <c r="J16" s="2" t="str">
        <f t="shared" si="3"/>
        <v>210747</v>
      </c>
    </row>
    <row r="17" spans="1:10" ht="30">
      <c r="A17" s="2" t="str">
        <f>"G14190"</f>
        <v>G14190</v>
      </c>
      <c r="B17" s="2" t="str">
        <f>"G14190"</f>
        <v>G14190</v>
      </c>
      <c r="C17" s="2">
        <v>1</v>
      </c>
      <c r="D17" s="2" t="s">
        <v>13</v>
      </c>
      <c r="E17" s="2">
        <v>210747</v>
      </c>
      <c r="F17" s="3">
        <v>42743</v>
      </c>
      <c r="G17" s="2">
        <v>316</v>
      </c>
      <c r="H17" s="2" t="s">
        <v>14</v>
      </c>
      <c r="I17" s="2" t="str">
        <f t="shared" si="2"/>
        <v>BR06957</v>
      </c>
      <c r="J17" s="2" t="str">
        <f t="shared" si="3"/>
        <v>210747</v>
      </c>
    </row>
    <row r="18" spans="1:10" ht="30">
      <c r="A18" s="2" t="str">
        <f>"G14192"</f>
        <v>G14192</v>
      </c>
      <c r="B18" s="2" t="str">
        <f>"G14192"</f>
        <v>G14192</v>
      </c>
      <c r="C18" s="2">
        <v>1</v>
      </c>
      <c r="D18" s="2" t="s">
        <v>17</v>
      </c>
      <c r="E18" s="2">
        <v>60690</v>
      </c>
      <c r="F18" s="3">
        <v>42743</v>
      </c>
      <c r="G18" s="2">
        <v>316</v>
      </c>
      <c r="H18" s="2" t="s">
        <v>14</v>
      </c>
      <c r="I18" s="2" t="str">
        <f t="shared" si="2"/>
        <v>BR06957</v>
      </c>
      <c r="J18" s="2" t="str">
        <f t="shared" si="3"/>
        <v>210747</v>
      </c>
    </row>
    <row r="19" spans="1:10" ht="30">
      <c r="A19" s="2" t="str">
        <f>"G14193"</f>
        <v>G14193</v>
      </c>
      <c r="B19" s="2" t="str">
        <f>"G14193"</f>
        <v>G14193</v>
      </c>
      <c r="C19" s="2">
        <v>1</v>
      </c>
      <c r="D19" s="2" t="s">
        <v>13</v>
      </c>
      <c r="E19" s="2">
        <v>210747</v>
      </c>
      <c r="F19" s="3">
        <v>42743</v>
      </c>
      <c r="G19" s="2">
        <v>316</v>
      </c>
      <c r="H19" s="2" t="s">
        <v>14</v>
      </c>
      <c r="I19" s="2" t="str">
        <f t="shared" si="2"/>
        <v>BR06957</v>
      </c>
      <c r="J19" s="2" t="str">
        <f t="shared" si="3"/>
        <v>210747</v>
      </c>
    </row>
    <row r="20" spans="1:10" ht="30">
      <c r="A20" s="2" t="str">
        <f>"G14194"</f>
        <v>G14194</v>
      </c>
      <c r="B20" s="2" t="str">
        <f>"G14194"</f>
        <v>G14194</v>
      </c>
      <c r="C20" s="2">
        <v>1</v>
      </c>
      <c r="D20" s="2" t="s">
        <v>13</v>
      </c>
      <c r="E20" s="2">
        <v>210747</v>
      </c>
      <c r="F20" s="3">
        <v>42743</v>
      </c>
      <c r="G20" s="2">
        <v>316</v>
      </c>
      <c r="H20" s="2" t="s">
        <v>14</v>
      </c>
      <c r="I20" s="2" t="str">
        <f t="shared" si="2"/>
        <v>BR06957</v>
      </c>
      <c r="J20" s="2" t="str">
        <f t="shared" si="3"/>
        <v>210747</v>
      </c>
    </row>
    <row r="21" spans="1:10" ht="30">
      <c r="A21" s="2" t="str">
        <f>"G14195"</f>
        <v>G14195</v>
      </c>
      <c r="B21" s="2" t="str">
        <f>"G14195"</f>
        <v>G14195</v>
      </c>
      <c r="C21" s="2">
        <v>1</v>
      </c>
      <c r="D21" s="2" t="s">
        <v>13</v>
      </c>
      <c r="E21" s="2">
        <v>210747</v>
      </c>
      <c r="F21" s="3">
        <v>42743</v>
      </c>
      <c r="G21" s="2">
        <v>316</v>
      </c>
      <c r="H21" s="2" t="s">
        <v>14</v>
      </c>
      <c r="I21" s="2" t="str">
        <f t="shared" si="2"/>
        <v>BR06957</v>
      </c>
      <c r="J21" s="2" t="str">
        <f t="shared" si="3"/>
        <v>210747</v>
      </c>
    </row>
    <row r="22" spans="1:10" ht="30">
      <c r="A22" s="2" t="str">
        <f>"G14200"</f>
        <v>G14200</v>
      </c>
      <c r="B22" s="2" t="str">
        <f>"G14200"</f>
        <v>G14200</v>
      </c>
      <c r="C22" s="2">
        <v>1</v>
      </c>
      <c r="D22" s="2" t="s">
        <v>18</v>
      </c>
      <c r="E22" s="2">
        <v>319427</v>
      </c>
      <c r="F22" s="3">
        <v>42744</v>
      </c>
      <c r="G22" s="2">
        <v>316</v>
      </c>
      <c r="H22" s="2" t="s">
        <v>14</v>
      </c>
      <c r="I22" s="2" t="str">
        <f>"BR05942"</f>
        <v>BR05942</v>
      </c>
      <c r="J22" s="2" t="str">
        <f>"Y08912"</f>
        <v>Y08912</v>
      </c>
    </row>
    <row r="23" spans="1:10" ht="30">
      <c r="A23" s="2" t="str">
        <f>"G14201"</f>
        <v>G14201</v>
      </c>
      <c r="B23" s="2" t="str">
        <f>"G14201"</f>
        <v>G14201</v>
      </c>
      <c r="C23" s="2">
        <v>1</v>
      </c>
      <c r="D23" s="2" t="s">
        <v>18</v>
      </c>
      <c r="E23" s="2">
        <v>319427</v>
      </c>
      <c r="F23" s="3">
        <v>42744</v>
      </c>
      <c r="G23" s="2">
        <v>316</v>
      </c>
      <c r="H23" s="2" t="s">
        <v>14</v>
      </c>
      <c r="I23" s="2" t="str">
        <f>"BR05942"</f>
        <v>BR05942</v>
      </c>
      <c r="J23" s="2" t="str">
        <f>"Y08912"</f>
        <v>Y08912</v>
      </c>
    </row>
    <row r="24" spans="1:10" ht="30">
      <c r="A24" s="2" t="str">
        <f>"G14204"</f>
        <v>G14204</v>
      </c>
      <c r="B24" s="2" t="str">
        <f>"G14204"</f>
        <v>G14204</v>
      </c>
      <c r="C24" s="2">
        <v>1</v>
      </c>
      <c r="D24" s="2" t="s">
        <v>15</v>
      </c>
      <c r="E24" s="2" t="s">
        <v>16</v>
      </c>
      <c r="F24" s="3">
        <v>42744</v>
      </c>
      <c r="G24" s="2">
        <v>316</v>
      </c>
      <c r="H24" s="2" t="s">
        <v>14</v>
      </c>
      <c r="I24" s="2" t="str">
        <f t="shared" ref="I24:I41" si="4">"BR06957"</f>
        <v>BR06957</v>
      </c>
      <c r="J24" s="2" t="str">
        <f>"Y08266"</f>
        <v>Y08266</v>
      </c>
    </row>
    <row r="25" spans="1:10" ht="30">
      <c r="A25" s="2" t="str">
        <f>"G14205"</f>
        <v>G14205</v>
      </c>
      <c r="B25" s="2" t="str">
        <f>"G14205"</f>
        <v>G14205</v>
      </c>
      <c r="C25" s="2">
        <v>1</v>
      </c>
      <c r="D25" s="2" t="s">
        <v>15</v>
      </c>
      <c r="E25" s="2" t="s">
        <v>16</v>
      </c>
      <c r="F25" s="3">
        <v>42744</v>
      </c>
      <c r="G25" s="2">
        <v>316</v>
      </c>
      <c r="H25" s="2" t="s">
        <v>14</v>
      </c>
      <c r="I25" s="2" t="str">
        <f t="shared" si="4"/>
        <v>BR06957</v>
      </c>
      <c r="J25" s="2" t="str">
        <f>"Y08266"</f>
        <v>Y08266</v>
      </c>
    </row>
    <row r="26" spans="1:10" ht="30">
      <c r="A26" s="2" t="str">
        <f>"G14207"</f>
        <v>G14207</v>
      </c>
      <c r="B26" s="2" t="str">
        <f>"G14207"</f>
        <v>G14207</v>
      </c>
      <c r="C26" s="2">
        <v>1</v>
      </c>
      <c r="D26" s="2" t="s">
        <v>15</v>
      </c>
      <c r="E26" s="2" t="s">
        <v>16</v>
      </c>
      <c r="F26" s="3">
        <v>42744</v>
      </c>
      <c r="G26" s="2">
        <v>316</v>
      </c>
      <c r="H26" s="2" t="s">
        <v>14</v>
      </c>
      <c r="I26" s="2" t="str">
        <f t="shared" si="4"/>
        <v>BR06957</v>
      </c>
      <c r="J26" s="2" t="str">
        <f>"Y08266"</f>
        <v>Y08266</v>
      </c>
    </row>
    <row r="27" spans="1:10" ht="30">
      <c r="A27" s="2" t="str">
        <f>"G14208"</f>
        <v>G14208</v>
      </c>
      <c r="B27" s="2" t="str">
        <f>"G14208"</f>
        <v>G14208</v>
      </c>
      <c r="C27" s="2">
        <v>1</v>
      </c>
      <c r="D27" s="2" t="s">
        <v>15</v>
      </c>
      <c r="E27" s="2" t="s">
        <v>16</v>
      </c>
      <c r="F27" s="3">
        <v>42744</v>
      </c>
      <c r="G27" s="2">
        <v>316</v>
      </c>
      <c r="H27" s="2" t="s">
        <v>14</v>
      </c>
      <c r="I27" s="2" t="str">
        <f t="shared" si="4"/>
        <v>BR06957</v>
      </c>
      <c r="J27" s="2" t="str">
        <f>"Y08266"</f>
        <v>Y08266</v>
      </c>
    </row>
    <row r="28" spans="1:10" ht="30">
      <c r="A28" s="2" t="str">
        <f>"G14209"</f>
        <v>G14209</v>
      </c>
      <c r="B28" s="2" t="str">
        <f>"G14209"</f>
        <v>G14209</v>
      </c>
      <c r="C28" s="2">
        <v>1</v>
      </c>
      <c r="D28" s="2" t="s">
        <v>15</v>
      </c>
      <c r="E28" s="2" t="s">
        <v>16</v>
      </c>
      <c r="F28" s="3">
        <v>42744</v>
      </c>
      <c r="G28" s="2">
        <v>316</v>
      </c>
      <c r="H28" s="2" t="s">
        <v>14</v>
      </c>
      <c r="I28" s="2" t="str">
        <f t="shared" si="4"/>
        <v>BR06957</v>
      </c>
      <c r="J28" s="2" t="str">
        <f>"Y08266"</f>
        <v>Y08266</v>
      </c>
    </row>
    <row r="29" spans="1:10" ht="30">
      <c r="A29" s="2" t="str">
        <f>"G14231"</f>
        <v>G14231</v>
      </c>
      <c r="B29" s="2" t="str">
        <f>"G14231"</f>
        <v>G14231</v>
      </c>
      <c r="C29" s="2">
        <v>1</v>
      </c>
      <c r="D29" s="2" t="s">
        <v>19</v>
      </c>
      <c r="E29" s="2">
        <v>40516</v>
      </c>
      <c r="F29" s="3">
        <v>42744</v>
      </c>
      <c r="G29" s="2">
        <v>316</v>
      </c>
      <c r="H29" s="2" t="s">
        <v>14</v>
      </c>
      <c r="I29" s="2" t="str">
        <f t="shared" si="4"/>
        <v>BR06957</v>
      </c>
      <c r="J29" s="2" t="str">
        <f>"21528"</f>
        <v>21528</v>
      </c>
    </row>
    <row r="30" spans="1:10" ht="30">
      <c r="A30" s="2" t="str">
        <f>"G14233"</f>
        <v>G14233</v>
      </c>
      <c r="B30" s="2" t="str">
        <f>"G14233"</f>
        <v>G14233</v>
      </c>
      <c r="C30" s="2">
        <v>1</v>
      </c>
      <c r="D30" s="2" t="s">
        <v>19</v>
      </c>
      <c r="E30" s="2">
        <v>40516</v>
      </c>
      <c r="F30" s="3">
        <v>42744</v>
      </c>
      <c r="G30" s="2">
        <v>316</v>
      </c>
      <c r="H30" s="2" t="s">
        <v>14</v>
      </c>
      <c r="I30" s="2" t="str">
        <f t="shared" si="4"/>
        <v>BR06957</v>
      </c>
      <c r="J30" s="2" t="str">
        <f>"21528"</f>
        <v>21528</v>
      </c>
    </row>
    <row r="31" spans="1:10" ht="30">
      <c r="A31" s="2" t="str">
        <f>"G14260"</f>
        <v>G14260</v>
      </c>
      <c r="B31" s="2" t="str">
        <f>"G14260"</f>
        <v>G14260</v>
      </c>
      <c r="C31" s="2">
        <v>1</v>
      </c>
      <c r="D31" s="2" t="s">
        <v>20</v>
      </c>
      <c r="E31" s="2" t="s">
        <v>21</v>
      </c>
      <c r="F31" s="3">
        <v>42745</v>
      </c>
      <c r="G31" s="2">
        <v>316</v>
      </c>
      <c r="H31" s="2" t="s">
        <v>14</v>
      </c>
      <c r="I31" s="2" t="str">
        <f t="shared" si="4"/>
        <v>BR06957</v>
      </c>
      <c r="J31" s="2" t="str">
        <f>"Y09733"</f>
        <v>Y09733</v>
      </c>
    </row>
    <row r="32" spans="1:10" ht="30">
      <c r="A32" s="2" t="str">
        <f>"G14261"</f>
        <v>G14261</v>
      </c>
      <c r="B32" s="2" t="str">
        <f>"G14261"</f>
        <v>G14261</v>
      </c>
      <c r="C32" s="2">
        <v>1</v>
      </c>
      <c r="D32" s="2" t="s">
        <v>20</v>
      </c>
      <c r="E32" s="2" t="s">
        <v>21</v>
      </c>
      <c r="F32" s="3">
        <v>42745</v>
      </c>
      <c r="G32" s="2">
        <v>316</v>
      </c>
      <c r="H32" s="2" t="s">
        <v>14</v>
      </c>
      <c r="I32" s="2" t="str">
        <f t="shared" si="4"/>
        <v>BR06957</v>
      </c>
      <c r="J32" s="2" t="str">
        <f>"Y09733"</f>
        <v>Y09733</v>
      </c>
    </row>
    <row r="33" spans="1:10" ht="30">
      <c r="A33" s="2" t="str">
        <f>"G14262"</f>
        <v>G14262</v>
      </c>
      <c r="B33" s="2" t="str">
        <f>"G14262"</f>
        <v>G14262</v>
      </c>
      <c r="C33" s="2">
        <v>1</v>
      </c>
      <c r="D33" s="2" t="s">
        <v>20</v>
      </c>
      <c r="E33" s="2" t="s">
        <v>21</v>
      </c>
      <c r="F33" s="3">
        <v>42745</v>
      </c>
      <c r="G33" s="2">
        <v>316</v>
      </c>
      <c r="H33" s="2" t="s">
        <v>14</v>
      </c>
      <c r="I33" s="2" t="str">
        <f t="shared" si="4"/>
        <v>BR06957</v>
      </c>
      <c r="J33" s="2" t="str">
        <f>"Y09733"</f>
        <v>Y09733</v>
      </c>
    </row>
    <row r="34" spans="1:10" ht="30">
      <c r="A34" s="2" t="str">
        <f>"G14263"</f>
        <v>G14263</v>
      </c>
      <c r="B34" s="2" t="str">
        <f>"G14263"</f>
        <v>G14263</v>
      </c>
      <c r="C34" s="2">
        <v>1</v>
      </c>
      <c r="D34" s="2" t="s">
        <v>20</v>
      </c>
      <c r="E34" s="2" t="s">
        <v>21</v>
      </c>
      <c r="F34" s="3">
        <v>42745</v>
      </c>
      <c r="G34" s="2">
        <v>316</v>
      </c>
      <c r="H34" s="2" t="s">
        <v>14</v>
      </c>
      <c r="I34" s="2" t="str">
        <f t="shared" si="4"/>
        <v>BR06957</v>
      </c>
      <c r="J34" s="2" t="str">
        <f>"Y09733"</f>
        <v>Y09733</v>
      </c>
    </row>
    <row r="35" spans="1:10" ht="30">
      <c r="A35" s="2" t="str">
        <f>"G14265"</f>
        <v>G14265</v>
      </c>
      <c r="B35" s="2" t="str">
        <f>"G14265"</f>
        <v>G14265</v>
      </c>
      <c r="C35" s="2">
        <v>1</v>
      </c>
      <c r="D35" s="2" t="s">
        <v>20</v>
      </c>
      <c r="E35" s="2" t="s">
        <v>21</v>
      </c>
      <c r="F35" s="3">
        <v>42745</v>
      </c>
      <c r="G35" s="2">
        <v>316</v>
      </c>
      <c r="H35" s="2" t="s">
        <v>14</v>
      </c>
      <c r="I35" s="2" t="str">
        <f t="shared" si="4"/>
        <v>BR06957</v>
      </c>
      <c r="J35" s="2" t="str">
        <f>"Y09733"</f>
        <v>Y09733</v>
      </c>
    </row>
    <row r="36" spans="1:10" ht="30">
      <c r="A36" s="2" t="str">
        <f>"G14271"</f>
        <v>G14271</v>
      </c>
      <c r="B36" s="2" t="str">
        <f>"G14271"</f>
        <v>G14271</v>
      </c>
      <c r="C36" s="2">
        <v>1</v>
      </c>
      <c r="D36" s="2" t="s">
        <v>22</v>
      </c>
      <c r="E36" s="2">
        <v>210080</v>
      </c>
      <c r="F36" s="3">
        <v>42745</v>
      </c>
      <c r="G36" s="2">
        <v>316</v>
      </c>
      <c r="H36" s="2" t="s">
        <v>14</v>
      </c>
      <c r="I36" s="2" t="str">
        <f t="shared" si="4"/>
        <v>BR06957</v>
      </c>
      <c r="J36" s="2" t="str">
        <f t="shared" ref="J36:J41" si="5">"210080"</f>
        <v>210080</v>
      </c>
    </row>
    <row r="37" spans="1:10" ht="30">
      <c r="A37" s="2" t="str">
        <f>"G14273"</f>
        <v>G14273</v>
      </c>
      <c r="B37" s="2" t="str">
        <f>"G14273"</f>
        <v>G14273</v>
      </c>
      <c r="C37" s="2">
        <v>1</v>
      </c>
      <c r="D37" s="2" t="s">
        <v>22</v>
      </c>
      <c r="E37" s="2">
        <v>210080</v>
      </c>
      <c r="F37" s="3">
        <v>42745</v>
      </c>
      <c r="G37" s="2">
        <v>316</v>
      </c>
      <c r="H37" s="2" t="s">
        <v>14</v>
      </c>
      <c r="I37" s="2" t="str">
        <f t="shared" si="4"/>
        <v>BR06957</v>
      </c>
      <c r="J37" s="2" t="str">
        <f t="shared" si="5"/>
        <v>210080</v>
      </c>
    </row>
    <row r="38" spans="1:10" ht="30">
      <c r="A38" s="2" t="str">
        <f>"G14274"</f>
        <v>G14274</v>
      </c>
      <c r="B38" s="2" t="str">
        <f>"G14274"</f>
        <v>G14274</v>
      </c>
      <c r="C38" s="2">
        <v>1</v>
      </c>
      <c r="D38" s="2" t="s">
        <v>22</v>
      </c>
      <c r="E38" s="2">
        <v>210080</v>
      </c>
      <c r="F38" s="3">
        <v>42745</v>
      </c>
      <c r="G38" s="2">
        <v>316</v>
      </c>
      <c r="H38" s="2" t="s">
        <v>14</v>
      </c>
      <c r="I38" s="2" t="str">
        <f t="shared" si="4"/>
        <v>BR06957</v>
      </c>
      <c r="J38" s="2" t="str">
        <f t="shared" si="5"/>
        <v>210080</v>
      </c>
    </row>
    <row r="39" spans="1:10" ht="30">
      <c r="A39" s="2" t="str">
        <f>"G14275"</f>
        <v>G14275</v>
      </c>
      <c r="B39" s="2" t="str">
        <f>"G14275"</f>
        <v>G14275</v>
      </c>
      <c r="C39" s="2">
        <v>1</v>
      </c>
      <c r="D39" s="2" t="s">
        <v>22</v>
      </c>
      <c r="E39" s="2">
        <v>210080</v>
      </c>
      <c r="F39" s="3">
        <v>42745</v>
      </c>
      <c r="G39" s="2">
        <v>316</v>
      </c>
      <c r="H39" s="2" t="s">
        <v>14</v>
      </c>
      <c r="I39" s="2" t="str">
        <f t="shared" si="4"/>
        <v>BR06957</v>
      </c>
      <c r="J39" s="2" t="str">
        <f t="shared" si="5"/>
        <v>210080</v>
      </c>
    </row>
    <row r="40" spans="1:10" ht="30">
      <c r="A40" s="2" t="str">
        <f>"G14276"</f>
        <v>G14276</v>
      </c>
      <c r="B40" s="2" t="str">
        <f>"G14276"</f>
        <v>G14276</v>
      </c>
      <c r="C40" s="2">
        <v>1</v>
      </c>
      <c r="D40" s="2" t="s">
        <v>22</v>
      </c>
      <c r="E40" s="2">
        <v>210080</v>
      </c>
      <c r="F40" s="3">
        <v>42745</v>
      </c>
      <c r="G40" s="2">
        <v>316</v>
      </c>
      <c r="H40" s="2" t="s">
        <v>14</v>
      </c>
      <c r="I40" s="2" t="str">
        <f t="shared" si="4"/>
        <v>BR06957</v>
      </c>
      <c r="J40" s="2" t="str">
        <f t="shared" si="5"/>
        <v>210080</v>
      </c>
    </row>
    <row r="41" spans="1:10" ht="30">
      <c r="A41" s="2" t="str">
        <f>"G14277"</f>
        <v>G14277</v>
      </c>
      <c r="B41" s="2" t="str">
        <f>"G14277"</f>
        <v>G14277</v>
      </c>
      <c r="C41" s="2">
        <v>1</v>
      </c>
      <c r="D41" s="2" t="s">
        <v>22</v>
      </c>
      <c r="E41" s="2">
        <v>210080</v>
      </c>
      <c r="F41" s="3">
        <v>42745</v>
      </c>
      <c r="G41" s="2">
        <v>316</v>
      </c>
      <c r="H41" s="2" t="s">
        <v>14</v>
      </c>
      <c r="I41" s="2" t="str">
        <f t="shared" si="4"/>
        <v>BR06957</v>
      </c>
      <c r="J41" s="2" t="str">
        <f t="shared" si="5"/>
        <v>210080</v>
      </c>
    </row>
    <row r="42" spans="1:10" ht="30">
      <c r="A42" s="2" t="str">
        <f>"G14284"</f>
        <v>G14284</v>
      </c>
      <c r="B42" s="2" t="str">
        <f>"G14284"</f>
        <v>G14284</v>
      </c>
      <c r="C42" s="2">
        <v>1</v>
      </c>
      <c r="D42" s="2" t="s">
        <v>23</v>
      </c>
      <c r="E42" s="2">
        <v>212211</v>
      </c>
      <c r="F42" s="3">
        <v>42746</v>
      </c>
      <c r="G42" s="2">
        <v>316</v>
      </c>
      <c r="H42" s="2" t="s">
        <v>14</v>
      </c>
      <c r="I42" s="2" t="str">
        <f t="shared" ref="I42:I48" si="6">"BR07335"</f>
        <v>BR07335</v>
      </c>
      <c r="J42" s="2" t="str">
        <f>"212211"</f>
        <v>212211</v>
      </c>
    </row>
    <row r="43" spans="1:10" ht="30">
      <c r="A43" s="2" t="str">
        <f>"G14286"</f>
        <v>G14286</v>
      </c>
      <c r="B43" s="2" t="str">
        <f>"G14286"</f>
        <v>G14286</v>
      </c>
      <c r="C43" s="2">
        <v>1</v>
      </c>
      <c r="D43" s="2" t="s">
        <v>23</v>
      </c>
      <c r="E43" s="2">
        <v>212211</v>
      </c>
      <c r="F43" s="3">
        <v>42746</v>
      </c>
      <c r="G43" s="2">
        <v>316</v>
      </c>
      <c r="H43" s="2" t="s">
        <v>14</v>
      </c>
      <c r="I43" s="2" t="str">
        <f t="shared" si="6"/>
        <v>BR07335</v>
      </c>
      <c r="J43" s="2" t="str">
        <f>"212211"</f>
        <v>212211</v>
      </c>
    </row>
    <row r="44" spans="1:10" ht="30">
      <c r="A44" s="2" t="str">
        <f>"G14287"</f>
        <v>G14287</v>
      </c>
      <c r="B44" s="2" t="str">
        <f>"G14287"</f>
        <v>G14287</v>
      </c>
      <c r="C44" s="2">
        <v>1</v>
      </c>
      <c r="D44" s="2" t="s">
        <v>23</v>
      </c>
      <c r="E44" s="2">
        <v>212211</v>
      </c>
      <c r="F44" s="3">
        <v>42746</v>
      </c>
      <c r="G44" s="2">
        <v>316</v>
      </c>
      <c r="H44" s="2" t="s">
        <v>14</v>
      </c>
      <c r="I44" s="2" t="str">
        <f t="shared" si="6"/>
        <v>BR07335</v>
      </c>
      <c r="J44" s="2" t="str">
        <f>"212211"</f>
        <v>212211</v>
      </c>
    </row>
    <row r="45" spans="1:10" ht="30">
      <c r="A45" s="2" t="str">
        <f>"G14288"</f>
        <v>G14288</v>
      </c>
      <c r="B45" s="2" t="str">
        <f>"G14288"</f>
        <v>G14288</v>
      </c>
      <c r="C45" s="2">
        <v>1</v>
      </c>
      <c r="D45" s="2" t="s">
        <v>23</v>
      </c>
      <c r="E45" s="2">
        <v>212211</v>
      </c>
      <c r="F45" s="3">
        <v>42746</v>
      </c>
      <c r="G45" s="2">
        <v>316</v>
      </c>
      <c r="H45" s="2" t="s">
        <v>14</v>
      </c>
      <c r="I45" s="2" t="str">
        <f t="shared" si="6"/>
        <v>BR07335</v>
      </c>
      <c r="J45" s="2" t="str">
        <f>"212211"</f>
        <v>212211</v>
      </c>
    </row>
    <row r="46" spans="1:10" ht="30">
      <c r="A46" s="2" t="str">
        <f>"G14295"</f>
        <v>G14295</v>
      </c>
      <c r="B46" s="2" t="str">
        <f>"G14295"</f>
        <v>G14295</v>
      </c>
      <c r="C46" s="2">
        <v>1</v>
      </c>
      <c r="D46" s="2" t="s">
        <v>24</v>
      </c>
      <c r="E46" s="2">
        <v>21508</v>
      </c>
      <c r="F46" s="3">
        <v>42746</v>
      </c>
      <c r="G46" s="2">
        <v>316</v>
      </c>
      <c r="H46" s="2" t="s">
        <v>14</v>
      </c>
      <c r="I46" s="2" t="str">
        <f t="shared" si="6"/>
        <v>BR07335</v>
      </c>
      <c r="J46" s="2" t="str">
        <f>"21508"</f>
        <v>21508</v>
      </c>
    </row>
    <row r="47" spans="1:10" ht="30">
      <c r="A47" s="2" t="str">
        <f>"G14297"</f>
        <v>G14297</v>
      </c>
      <c r="B47" s="2" t="str">
        <f>"G14297"</f>
        <v>G14297</v>
      </c>
      <c r="C47" s="2">
        <v>1</v>
      </c>
      <c r="D47" s="2" t="s">
        <v>24</v>
      </c>
      <c r="E47" s="2">
        <v>21508</v>
      </c>
      <c r="F47" s="3">
        <v>42746</v>
      </c>
      <c r="G47" s="2">
        <v>316</v>
      </c>
      <c r="H47" s="2" t="s">
        <v>14</v>
      </c>
      <c r="I47" s="2" t="str">
        <f t="shared" si="6"/>
        <v>BR07335</v>
      </c>
      <c r="J47" s="2" t="str">
        <f>"21508"</f>
        <v>21508</v>
      </c>
    </row>
    <row r="48" spans="1:10" ht="30">
      <c r="A48" s="2" t="str">
        <f>"G14298"</f>
        <v>G14298</v>
      </c>
      <c r="B48" s="2" t="str">
        <f>"G14298"</f>
        <v>G14298</v>
      </c>
      <c r="C48" s="2">
        <v>1</v>
      </c>
      <c r="D48" s="2" t="s">
        <v>24</v>
      </c>
      <c r="E48" s="2">
        <v>21508</v>
      </c>
      <c r="F48" s="3">
        <v>42746</v>
      </c>
      <c r="G48" s="2">
        <v>316</v>
      </c>
      <c r="H48" s="2" t="s">
        <v>14</v>
      </c>
      <c r="I48" s="2" t="str">
        <f t="shared" si="6"/>
        <v>BR07335</v>
      </c>
      <c r="J48" s="2" t="str">
        <f>"21508"</f>
        <v>21508</v>
      </c>
    </row>
    <row r="49" spans="1:10" ht="30">
      <c r="A49" s="2" t="str">
        <f>"G14305"</f>
        <v>G14305</v>
      </c>
      <c r="B49" s="2" t="str">
        <f>"G14305"</f>
        <v>G14305</v>
      </c>
      <c r="C49" s="2">
        <v>1</v>
      </c>
      <c r="D49" s="2" t="s">
        <v>25</v>
      </c>
      <c r="E49" s="2">
        <v>21272</v>
      </c>
      <c r="F49" s="3">
        <v>42746</v>
      </c>
      <c r="G49" s="2">
        <v>316</v>
      </c>
      <c r="H49" s="2" t="s">
        <v>14</v>
      </c>
      <c r="I49" s="2" t="str">
        <f>"BR07264"</f>
        <v>BR07264</v>
      </c>
      <c r="J49" s="2" t="str">
        <f>"21272"</f>
        <v>21272</v>
      </c>
    </row>
    <row r="50" spans="1:10" ht="30">
      <c r="A50" s="2" t="str">
        <f>"G14306"</f>
        <v>G14306</v>
      </c>
      <c r="B50" s="2" t="str">
        <f>"G14306"</f>
        <v>G14306</v>
      </c>
      <c r="C50" s="2">
        <v>1</v>
      </c>
      <c r="D50" s="2" t="s">
        <v>25</v>
      </c>
      <c r="E50" s="2">
        <v>21272</v>
      </c>
      <c r="F50" s="3">
        <v>42746</v>
      </c>
      <c r="G50" s="2">
        <v>316</v>
      </c>
      <c r="H50" s="2" t="s">
        <v>14</v>
      </c>
      <c r="I50" s="2" t="str">
        <f>"BR07264"</f>
        <v>BR07264</v>
      </c>
      <c r="J50" s="2" t="str">
        <f>"21272"</f>
        <v>21272</v>
      </c>
    </row>
    <row r="51" spans="1:10" ht="30">
      <c r="A51" s="2" t="str">
        <f>"G14307"</f>
        <v>G14307</v>
      </c>
      <c r="B51" s="2" t="str">
        <f>"G14307"</f>
        <v>G14307</v>
      </c>
      <c r="C51" s="2">
        <v>1</v>
      </c>
      <c r="D51" s="2" t="s">
        <v>25</v>
      </c>
      <c r="E51" s="2">
        <v>21272</v>
      </c>
      <c r="F51" s="3">
        <v>42746</v>
      </c>
      <c r="G51" s="2">
        <v>316</v>
      </c>
      <c r="H51" s="2" t="s">
        <v>14</v>
      </c>
      <c r="I51" s="2" t="str">
        <f>"BR07264"</f>
        <v>BR07264</v>
      </c>
      <c r="J51" s="2" t="str">
        <f>"21272"</f>
        <v>21272</v>
      </c>
    </row>
    <row r="52" spans="1:10" ht="30">
      <c r="A52" s="2" t="str">
        <f>"G14308"</f>
        <v>G14308</v>
      </c>
      <c r="B52" s="2" t="str">
        <f>"G14308"</f>
        <v>G14308</v>
      </c>
      <c r="C52" s="2">
        <v>1</v>
      </c>
      <c r="D52" s="2" t="s">
        <v>25</v>
      </c>
      <c r="E52" s="2">
        <v>21272</v>
      </c>
      <c r="F52" s="3">
        <v>42746</v>
      </c>
      <c r="G52" s="2">
        <v>316</v>
      </c>
      <c r="H52" s="2" t="s">
        <v>14</v>
      </c>
      <c r="I52" s="2" t="str">
        <f>"BR07264"</f>
        <v>BR07264</v>
      </c>
      <c r="J52" s="2" t="str">
        <f>"21272"</f>
        <v>21272</v>
      </c>
    </row>
    <row r="53" spans="1:10" ht="30">
      <c r="A53" s="2" t="str">
        <f>"G14315"</f>
        <v>G14315</v>
      </c>
      <c r="B53" s="2" t="str">
        <f>"G14315"</f>
        <v>G14315</v>
      </c>
      <c r="C53" s="2">
        <v>1</v>
      </c>
      <c r="D53" s="2" t="s">
        <v>24</v>
      </c>
      <c r="E53" s="2">
        <v>21508</v>
      </c>
      <c r="F53" s="3">
        <v>42746</v>
      </c>
      <c r="G53" s="2">
        <v>316</v>
      </c>
      <c r="H53" s="2" t="s">
        <v>14</v>
      </c>
      <c r="I53" s="2" t="str">
        <f t="shared" ref="I53:I58" si="7">"BR06957"</f>
        <v>BR06957</v>
      </c>
      <c r="J53" s="2" t="str">
        <f>"21560"</f>
        <v>21560</v>
      </c>
    </row>
    <row r="54" spans="1:10" ht="30">
      <c r="A54" s="2" t="str">
        <f>"G14317"</f>
        <v>G14317</v>
      </c>
      <c r="B54" s="2" t="str">
        <f>"G14317"</f>
        <v>G14317</v>
      </c>
      <c r="C54" s="2">
        <v>1</v>
      </c>
      <c r="D54" s="2" t="s">
        <v>26</v>
      </c>
      <c r="E54" s="2">
        <v>21560</v>
      </c>
      <c r="F54" s="3">
        <v>42746</v>
      </c>
      <c r="G54" s="2">
        <v>316</v>
      </c>
      <c r="H54" s="2" t="s">
        <v>14</v>
      </c>
      <c r="I54" s="2" t="str">
        <f t="shared" si="7"/>
        <v>BR06957</v>
      </c>
      <c r="J54" s="2" t="str">
        <f>"21560"</f>
        <v>21560</v>
      </c>
    </row>
    <row r="55" spans="1:10" ht="30">
      <c r="A55" s="2" t="str">
        <f>"G14320"</f>
        <v>G14320</v>
      </c>
      <c r="B55" s="2" t="str">
        <f>"G14320"</f>
        <v>G14320</v>
      </c>
      <c r="C55" s="2">
        <v>1</v>
      </c>
      <c r="D55" s="2" t="s">
        <v>26</v>
      </c>
      <c r="E55" s="2">
        <v>21560</v>
      </c>
      <c r="F55" s="3">
        <v>42746</v>
      </c>
      <c r="G55" s="2">
        <v>316</v>
      </c>
      <c r="H55" s="2" t="s">
        <v>14</v>
      </c>
      <c r="I55" s="2" t="str">
        <f t="shared" si="7"/>
        <v>BR06957</v>
      </c>
      <c r="J55" s="2" t="str">
        <f>"21560"</f>
        <v>21560</v>
      </c>
    </row>
    <row r="56" spans="1:10" ht="30">
      <c r="A56" s="2" t="str">
        <f>"G14322"</f>
        <v>G14322</v>
      </c>
      <c r="B56" s="2" t="str">
        <f>"G14322"</f>
        <v>G14322</v>
      </c>
      <c r="C56" s="2">
        <v>1</v>
      </c>
      <c r="D56" s="2" t="s">
        <v>26</v>
      </c>
      <c r="E56" s="2">
        <v>21560</v>
      </c>
      <c r="F56" s="3">
        <v>42746</v>
      </c>
      <c r="G56" s="2">
        <v>316</v>
      </c>
      <c r="H56" s="2" t="s">
        <v>14</v>
      </c>
      <c r="I56" s="2" t="str">
        <f t="shared" si="7"/>
        <v>BR06957</v>
      </c>
      <c r="J56" s="2" t="str">
        <f>"21560"</f>
        <v>21560</v>
      </c>
    </row>
    <row r="57" spans="1:10" ht="30">
      <c r="A57" s="2" t="str">
        <f>"T29631"</f>
        <v>T29631</v>
      </c>
      <c r="B57" s="2" t="str">
        <f>"T29631"</f>
        <v>T29631</v>
      </c>
      <c r="C57" s="2">
        <v>1</v>
      </c>
      <c r="D57" s="2" t="s">
        <v>27</v>
      </c>
      <c r="E57" s="2">
        <v>60581</v>
      </c>
      <c r="F57" s="3">
        <v>42742</v>
      </c>
      <c r="G57" s="2">
        <v>326</v>
      </c>
      <c r="H57" s="2" t="s">
        <v>28</v>
      </c>
      <c r="I57" s="2" t="str">
        <f t="shared" si="7"/>
        <v>BR06957</v>
      </c>
      <c r="J57" s="2" t="str">
        <f>"B11802"</f>
        <v>B11802</v>
      </c>
    </row>
    <row r="58" spans="1:10" ht="30">
      <c r="A58" s="2" t="str">
        <f>"T29633"</f>
        <v>T29633</v>
      </c>
      <c r="B58" s="2" t="str">
        <f>"T29633"</f>
        <v>T29633</v>
      </c>
      <c r="C58" s="2">
        <v>1</v>
      </c>
      <c r="D58" s="2" t="s">
        <v>27</v>
      </c>
      <c r="E58" s="2">
        <v>60581</v>
      </c>
      <c r="F58" s="3">
        <v>42742</v>
      </c>
      <c r="G58" s="2">
        <v>326</v>
      </c>
      <c r="H58" s="2" t="s">
        <v>28</v>
      </c>
      <c r="I58" s="2" t="str">
        <f t="shared" si="7"/>
        <v>BR06957</v>
      </c>
      <c r="J58" s="2" t="str">
        <f>"B11802"</f>
        <v>B11802</v>
      </c>
    </row>
    <row r="59" spans="1:10" ht="30">
      <c r="A59" s="2" t="str">
        <f>"T29643"</f>
        <v>T29643</v>
      </c>
      <c r="B59" s="2" t="str">
        <f>"T29643"</f>
        <v>T29643</v>
      </c>
      <c r="C59" s="2">
        <v>1</v>
      </c>
      <c r="D59" s="2" t="s">
        <v>27</v>
      </c>
      <c r="E59" s="2">
        <v>60581</v>
      </c>
      <c r="F59" s="3">
        <v>42742</v>
      </c>
      <c r="G59" s="2">
        <v>326</v>
      </c>
      <c r="H59" s="2" t="s">
        <v>29</v>
      </c>
      <c r="I59" s="2" t="str">
        <f>"BB17642"</f>
        <v>BB17642</v>
      </c>
      <c r="J59" s="2" t="str">
        <f>"R03999"</f>
        <v>R03999</v>
      </c>
    </row>
    <row r="60" spans="1:10" ht="30">
      <c r="A60" s="2" t="str">
        <f>"T29644"</f>
        <v>T29644</v>
      </c>
      <c r="B60" s="2" t="str">
        <f>"T29644"</f>
        <v>T29644</v>
      </c>
      <c r="C60" s="2">
        <v>1</v>
      </c>
      <c r="D60" s="2" t="s">
        <v>27</v>
      </c>
      <c r="E60" s="2">
        <v>60581</v>
      </c>
      <c r="F60" s="3">
        <v>42742</v>
      </c>
      <c r="G60" s="2">
        <v>326</v>
      </c>
      <c r="H60" s="2" t="s">
        <v>29</v>
      </c>
      <c r="I60" s="2" t="str">
        <f>"BB17642"</f>
        <v>BB17642</v>
      </c>
      <c r="J60" s="2" t="str">
        <f>"R03999"</f>
        <v>R03999</v>
      </c>
    </row>
    <row r="61" spans="1:10" ht="30">
      <c r="A61" s="2" t="str">
        <f>"T29645"</f>
        <v>T29645</v>
      </c>
      <c r="B61" s="2" t="str">
        <f>"T29645"</f>
        <v>T29645</v>
      </c>
      <c r="C61" s="2">
        <v>1</v>
      </c>
      <c r="D61" s="2" t="s">
        <v>30</v>
      </c>
      <c r="E61" s="2">
        <v>408216</v>
      </c>
      <c r="F61" s="3">
        <v>42742</v>
      </c>
      <c r="G61" s="2">
        <v>326</v>
      </c>
      <c r="H61" s="2" t="s">
        <v>29</v>
      </c>
      <c r="I61" s="2" t="str">
        <f>"BB17642"</f>
        <v>BB17642</v>
      </c>
      <c r="J61" s="2" t="str">
        <f>"R03999"</f>
        <v>R03999</v>
      </c>
    </row>
    <row r="62" spans="1:10" ht="30">
      <c r="A62" s="2" t="str">
        <f>"T29646"</f>
        <v>T29646</v>
      </c>
      <c r="B62" s="2" t="str">
        <f>"T29646"</f>
        <v>T29646</v>
      </c>
      <c r="C62" s="2">
        <v>1</v>
      </c>
      <c r="D62" s="2" t="s">
        <v>27</v>
      </c>
      <c r="E62" s="2">
        <v>60581</v>
      </c>
      <c r="F62" s="3">
        <v>42742</v>
      </c>
      <c r="G62" s="2">
        <v>326</v>
      </c>
      <c r="H62" s="2" t="s">
        <v>29</v>
      </c>
      <c r="I62" s="2" t="str">
        <f>"BB17642"</f>
        <v>BB17642</v>
      </c>
      <c r="J62" s="2" t="str">
        <f>"R03999"</f>
        <v>R03999</v>
      </c>
    </row>
    <row r="63" spans="1:10" ht="30">
      <c r="A63" s="2" t="str">
        <f>"T29647"</f>
        <v>T29647</v>
      </c>
      <c r="B63" s="2" t="str">
        <f>"T29647"</f>
        <v>T29647</v>
      </c>
      <c r="C63" s="2">
        <v>1</v>
      </c>
      <c r="D63" s="2" t="s">
        <v>20</v>
      </c>
      <c r="E63" s="2" t="s">
        <v>21</v>
      </c>
      <c r="F63" s="3">
        <v>42742</v>
      </c>
      <c r="G63" s="2">
        <v>326</v>
      </c>
      <c r="H63" s="2" t="s">
        <v>29</v>
      </c>
      <c r="I63" s="2" t="str">
        <f>"BB17642"</f>
        <v>BB17642</v>
      </c>
      <c r="J63" s="2" t="str">
        <f>"R03999"</f>
        <v>R03999</v>
      </c>
    </row>
    <row r="64" spans="1:10" ht="30">
      <c r="A64" s="2" t="str">
        <f>"T29652"</f>
        <v>T29652</v>
      </c>
      <c r="B64" s="2" t="str">
        <f>"T29652"</f>
        <v>T29652</v>
      </c>
      <c r="C64" s="2">
        <v>1</v>
      </c>
      <c r="D64" s="2" t="s">
        <v>31</v>
      </c>
      <c r="E64" s="2">
        <v>316703</v>
      </c>
      <c r="F64" s="3">
        <v>42743</v>
      </c>
      <c r="G64" s="2">
        <v>326</v>
      </c>
      <c r="H64" s="2" t="s">
        <v>28</v>
      </c>
      <c r="I64" s="2" t="str">
        <f>"BR04050"</f>
        <v>BR04050</v>
      </c>
      <c r="J64" s="2" t="str">
        <f>"316703"</f>
        <v>316703</v>
      </c>
    </row>
    <row r="65" spans="1:10" ht="30">
      <c r="A65" s="2" t="str">
        <f>"T29653"</f>
        <v>T29653</v>
      </c>
      <c r="B65" s="2" t="str">
        <f>"T29653"</f>
        <v>T29653</v>
      </c>
      <c r="C65" s="2">
        <v>1</v>
      </c>
      <c r="D65" s="2" t="s">
        <v>31</v>
      </c>
      <c r="E65" s="2">
        <v>316703</v>
      </c>
      <c r="F65" s="3">
        <v>42743</v>
      </c>
      <c r="G65" s="2">
        <v>326</v>
      </c>
      <c r="H65" s="2" t="s">
        <v>28</v>
      </c>
      <c r="I65" s="2" t="str">
        <f>"BR04050"</f>
        <v>BR04050</v>
      </c>
      <c r="J65" s="2" t="str">
        <f>"316703"</f>
        <v>316703</v>
      </c>
    </row>
    <row r="66" spans="1:10" ht="30">
      <c r="A66" s="2" t="str">
        <f>"T29654"</f>
        <v>T29654</v>
      </c>
      <c r="B66" s="2" t="str">
        <f>"T29654"</f>
        <v>T29654</v>
      </c>
      <c r="C66" s="2">
        <v>1</v>
      </c>
      <c r="D66" s="2" t="s">
        <v>31</v>
      </c>
      <c r="E66" s="2">
        <v>316703</v>
      </c>
      <c r="F66" s="3">
        <v>42743</v>
      </c>
      <c r="G66" s="2">
        <v>326</v>
      </c>
      <c r="H66" s="2" t="s">
        <v>28</v>
      </c>
      <c r="I66" s="2" t="str">
        <f>"BR04050"</f>
        <v>BR04050</v>
      </c>
      <c r="J66" s="2" t="str">
        <f>"316703"</f>
        <v>316703</v>
      </c>
    </row>
    <row r="67" spans="1:10" ht="30">
      <c r="A67" s="2" t="str">
        <f>"T29655"</f>
        <v>T29655</v>
      </c>
      <c r="B67" s="2" t="str">
        <f>"T29655"</f>
        <v>T29655</v>
      </c>
      <c r="C67" s="2">
        <v>1</v>
      </c>
      <c r="D67" s="2" t="s">
        <v>31</v>
      </c>
      <c r="E67" s="2">
        <v>316703</v>
      </c>
      <c r="F67" s="3">
        <v>42743</v>
      </c>
      <c r="G67" s="2">
        <v>326</v>
      </c>
      <c r="H67" s="2" t="s">
        <v>28</v>
      </c>
      <c r="I67" s="2" t="str">
        <f>"BR04050"</f>
        <v>BR04050</v>
      </c>
      <c r="J67" s="2" t="str">
        <f>"316703"</f>
        <v>316703</v>
      </c>
    </row>
    <row r="68" spans="1:10" ht="30">
      <c r="A68" s="2" t="str">
        <f>"T29665"</f>
        <v>T29665</v>
      </c>
      <c r="B68" s="2" t="str">
        <f>"T29665"</f>
        <v>T29665</v>
      </c>
      <c r="C68" s="2">
        <v>1</v>
      </c>
      <c r="D68" s="2" t="s">
        <v>32</v>
      </c>
      <c r="E68" s="2">
        <v>315286</v>
      </c>
      <c r="F68" s="3">
        <v>42743</v>
      </c>
      <c r="G68" s="2">
        <v>326</v>
      </c>
      <c r="H68" s="2" t="s">
        <v>28</v>
      </c>
      <c r="I68" s="2" t="str">
        <f t="shared" ref="I68:I76" si="8">"BR06957"</f>
        <v>BR06957</v>
      </c>
      <c r="J68" s="2" t="str">
        <f>"315286"</f>
        <v>315286</v>
      </c>
    </row>
    <row r="69" spans="1:10" ht="30">
      <c r="A69" s="2" t="str">
        <f>"T29666"</f>
        <v>T29666</v>
      </c>
      <c r="B69" s="2" t="str">
        <f>"T29666"</f>
        <v>T29666</v>
      </c>
      <c r="C69" s="2">
        <v>1</v>
      </c>
      <c r="D69" s="2" t="s">
        <v>32</v>
      </c>
      <c r="E69" s="2">
        <v>315286</v>
      </c>
      <c r="F69" s="3">
        <v>42743</v>
      </c>
      <c r="G69" s="2">
        <v>326</v>
      </c>
      <c r="H69" s="2" t="s">
        <v>28</v>
      </c>
      <c r="I69" s="2" t="str">
        <f t="shared" si="8"/>
        <v>BR06957</v>
      </c>
      <c r="J69" s="2" t="str">
        <f>"315286"</f>
        <v>315286</v>
      </c>
    </row>
    <row r="70" spans="1:10" ht="30">
      <c r="A70" s="2" t="str">
        <f>"T29667"</f>
        <v>T29667</v>
      </c>
      <c r="B70" s="2" t="str">
        <f>"T29667"</f>
        <v>T29667</v>
      </c>
      <c r="C70" s="2">
        <v>1</v>
      </c>
      <c r="D70" s="2" t="s">
        <v>32</v>
      </c>
      <c r="E70" s="2">
        <v>315286</v>
      </c>
      <c r="F70" s="3">
        <v>42743</v>
      </c>
      <c r="G70" s="2">
        <v>326</v>
      </c>
      <c r="H70" s="2" t="s">
        <v>28</v>
      </c>
      <c r="I70" s="2" t="str">
        <f t="shared" si="8"/>
        <v>BR06957</v>
      </c>
      <c r="J70" s="2" t="str">
        <f>"315286"</f>
        <v>315286</v>
      </c>
    </row>
    <row r="71" spans="1:10" ht="30">
      <c r="A71" s="2" t="str">
        <f>"T29668"</f>
        <v>T29668</v>
      </c>
      <c r="B71" s="2" t="str">
        <f>"T29668"</f>
        <v>T29668</v>
      </c>
      <c r="C71" s="2">
        <v>1</v>
      </c>
      <c r="D71" s="2" t="s">
        <v>32</v>
      </c>
      <c r="E71" s="2">
        <v>315286</v>
      </c>
      <c r="F71" s="3">
        <v>42743</v>
      </c>
      <c r="G71" s="2">
        <v>326</v>
      </c>
      <c r="H71" s="2" t="s">
        <v>28</v>
      </c>
      <c r="I71" s="2" t="str">
        <f t="shared" si="8"/>
        <v>BR06957</v>
      </c>
      <c r="J71" s="2" t="str">
        <f>"315286"</f>
        <v>315286</v>
      </c>
    </row>
    <row r="72" spans="1:10" ht="30">
      <c r="A72" s="2" t="str">
        <f>"T29679"</f>
        <v>T29679</v>
      </c>
      <c r="B72" s="2" t="str">
        <f>"T29679"</f>
        <v>T29679</v>
      </c>
      <c r="C72" s="2">
        <v>1</v>
      </c>
      <c r="D72" s="2" t="s">
        <v>33</v>
      </c>
      <c r="E72" s="2">
        <v>319096</v>
      </c>
      <c r="F72" s="3">
        <v>42743</v>
      </c>
      <c r="G72" s="2">
        <v>326</v>
      </c>
      <c r="H72" s="2" t="s">
        <v>28</v>
      </c>
      <c r="I72" s="2" t="str">
        <f t="shared" si="8"/>
        <v>BR06957</v>
      </c>
      <c r="J72" s="2" t="str">
        <f>"32734"</f>
        <v>32734</v>
      </c>
    </row>
    <row r="73" spans="1:10" ht="30">
      <c r="A73" s="2" t="str">
        <f>"T29691"</f>
        <v>T29691</v>
      </c>
      <c r="B73" s="2" t="str">
        <f>"T29691"</f>
        <v>T29691</v>
      </c>
      <c r="C73" s="2">
        <v>1</v>
      </c>
      <c r="D73" s="2" t="s">
        <v>17</v>
      </c>
      <c r="E73" s="2">
        <v>60690</v>
      </c>
      <c r="F73" s="3">
        <v>42743</v>
      </c>
      <c r="G73" s="2">
        <v>326</v>
      </c>
      <c r="H73" s="2" t="s">
        <v>28</v>
      </c>
      <c r="I73" s="2" t="str">
        <f t="shared" si="8"/>
        <v>BR06957</v>
      </c>
      <c r="J73" s="2" t="str">
        <f>"9128"</f>
        <v>9128</v>
      </c>
    </row>
    <row r="74" spans="1:10" ht="30">
      <c r="A74" s="2" t="str">
        <f>"T29692"</f>
        <v>T29692</v>
      </c>
      <c r="B74" s="2" t="str">
        <f>"T29692"</f>
        <v>T29692</v>
      </c>
      <c r="C74" s="2">
        <v>1</v>
      </c>
      <c r="D74" s="2" t="s">
        <v>15</v>
      </c>
      <c r="E74" s="2" t="s">
        <v>16</v>
      </c>
      <c r="F74" s="3">
        <v>42743</v>
      </c>
      <c r="G74" s="2">
        <v>326</v>
      </c>
      <c r="H74" s="2" t="s">
        <v>28</v>
      </c>
      <c r="I74" s="2" t="str">
        <f t="shared" si="8"/>
        <v>BR06957</v>
      </c>
      <c r="J74" s="2" t="str">
        <f>"9128"</f>
        <v>9128</v>
      </c>
    </row>
    <row r="75" spans="1:10" ht="30">
      <c r="A75" s="2" t="str">
        <f>"T29693"</f>
        <v>T29693</v>
      </c>
      <c r="B75" s="2" t="str">
        <f>"T29693"</f>
        <v>T29693</v>
      </c>
      <c r="C75" s="2">
        <v>1</v>
      </c>
      <c r="D75" s="2" t="s">
        <v>34</v>
      </c>
      <c r="E75" s="2">
        <v>706402</v>
      </c>
      <c r="F75" s="3">
        <v>42743</v>
      </c>
      <c r="G75" s="2">
        <v>326</v>
      </c>
      <c r="H75" s="2" t="s">
        <v>28</v>
      </c>
      <c r="I75" s="2" t="str">
        <f t="shared" si="8"/>
        <v>BR06957</v>
      </c>
      <c r="J75" s="2" t="str">
        <f>"9128"</f>
        <v>9128</v>
      </c>
    </row>
    <row r="76" spans="1:10" ht="30">
      <c r="A76" s="2" t="str">
        <f>"T29694"</f>
        <v>T29694</v>
      </c>
      <c r="B76" s="2" t="str">
        <f>"T29694"</f>
        <v>T29694</v>
      </c>
      <c r="C76" s="2">
        <v>1</v>
      </c>
      <c r="D76" s="2" t="s">
        <v>33</v>
      </c>
      <c r="E76" s="2">
        <v>319096</v>
      </c>
      <c r="F76" s="3">
        <v>42743</v>
      </c>
      <c r="G76" s="2">
        <v>326</v>
      </c>
      <c r="H76" s="2" t="s">
        <v>28</v>
      </c>
      <c r="I76" s="2" t="str">
        <f t="shared" si="8"/>
        <v>BR06957</v>
      </c>
      <c r="J76" s="2" t="str">
        <f>"9128"</f>
        <v>9128</v>
      </c>
    </row>
    <row r="77" spans="1:10" ht="30">
      <c r="A77" s="2" t="str">
        <f>"T29700"</f>
        <v>T29700</v>
      </c>
      <c r="B77" s="2" t="str">
        <f>"T29700"</f>
        <v>T29700</v>
      </c>
      <c r="C77" s="2">
        <v>1</v>
      </c>
      <c r="D77" s="2" t="s">
        <v>35</v>
      </c>
      <c r="E77" s="2">
        <v>315376</v>
      </c>
      <c r="F77" s="3">
        <v>42744</v>
      </c>
      <c r="G77" s="2">
        <v>326</v>
      </c>
      <c r="H77" s="2" t="s">
        <v>28</v>
      </c>
      <c r="I77" s="2" t="str">
        <f t="shared" ref="I77:I83" si="9">"BR05942"</f>
        <v>BR05942</v>
      </c>
      <c r="J77" s="2" t="str">
        <f t="shared" ref="J77:J83" si="10">"315376"</f>
        <v>315376</v>
      </c>
    </row>
    <row r="78" spans="1:10" ht="30">
      <c r="A78" s="2" t="str">
        <f>"T29702"</f>
        <v>T29702</v>
      </c>
      <c r="B78" s="2" t="str">
        <f>"T29702"</f>
        <v>T29702</v>
      </c>
      <c r="C78" s="2">
        <v>1</v>
      </c>
      <c r="D78" s="2" t="s">
        <v>35</v>
      </c>
      <c r="E78" s="2">
        <v>315376</v>
      </c>
      <c r="F78" s="3">
        <v>42744</v>
      </c>
      <c r="G78" s="2">
        <v>326</v>
      </c>
      <c r="H78" s="2" t="s">
        <v>28</v>
      </c>
      <c r="I78" s="2" t="str">
        <f t="shared" si="9"/>
        <v>BR05942</v>
      </c>
      <c r="J78" s="2" t="str">
        <f t="shared" si="10"/>
        <v>315376</v>
      </c>
    </row>
    <row r="79" spans="1:10" ht="30">
      <c r="A79" s="2" t="str">
        <f>"T29703"</f>
        <v>T29703</v>
      </c>
      <c r="B79" s="2" t="str">
        <f>"T29703"</f>
        <v>T29703</v>
      </c>
      <c r="C79" s="2">
        <v>1</v>
      </c>
      <c r="D79" s="2" t="s">
        <v>18</v>
      </c>
      <c r="E79" s="2">
        <v>319427</v>
      </c>
      <c r="F79" s="3">
        <v>42744</v>
      </c>
      <c r="G79" s="2">
        <v>326</v>
      </c>
      <c r="H79" s="2" t="s">
        <v>28</v>
      </c>
      <c r="I79" s="2" t="str">
        <f t="shared" si="9"/>
        <v>BR05942</v>
      </c>
      <c r="J79" s="2" t="str">
        <f t="shared" si="10"/>
        <v>315376</v>
      </c>
    </row>
    <row r="80" spans="1:10" ht="30">
      <c r="A80" s="2" t="str">
        <f>"T29704"</f>
        <v>T29704</v>
      </c>
      <c r="B80" s="2" t="str">
        <f>"T29704"</f>
        <v>T29704</v>
      </c>
      <c r="C80" s="2">
        <v>1</v>
      </c>
      <c r="D80" s="2" t="s">
        <v>35</v>
      </c>
      <c r="E80" s="2">
        <v>315376</v>
      </c>
      <c r="F80" s="3">
        <v>42744</v>
      </c>
      <c r="G80" s="2">
        <v>326</v>
      </c>
      <c r="H80" s="2" t="s">
        <v>28</v>
      </c>
      <c r="I80" s="2" t="str">
        <f t="shared" si="9"/>
        <v>BR05942</v>
      </c>
      <c r="J80" s="2" t="str">
        <f t="shared" si="10"/>
        <v>315376</v>
      </c>
    </row>
    <row r="81" spans="1:10" ht="30">
      <c r="A81" s="2" t="str">
        <f>"T29705"</f>
        <v>T29705</v>
      </c>
      <c r="B81" s="2" t="str">
        <f>"T29705"</f>
        <v>T29705</v>
      </c>
      <c r="C81" s="2">
        <v>1</v>
      </c>
      <c r="D81" s="2" t="s">
        <v>35</v>
      </c>
      <c r="E81" s="2">
        <v>315376</v>
      </c>
      <c r="F81" s="3">
        <v>42744</v>
      </c>
      <c r="G81" s="2">
        <v>326</v>
      </c>
      <c r="H81" s="2" t="s">
        <v>28</v>
      </c>
      <c r="I81" s="2" t="str">
        <f t="shared" si="9"/>
        <v>BR05942</v>
      </c>
      <c r="J81" s="2" t="str">
        <f t="shared" si="10"/>
        <v>315376</v>
      </c>
    </row>
    <row r="82" spans="1:10" ht="30">
      <c r="A82" s="2" t="str">
        <f>"T29706"</f>
        <v>T29706</v>
      </c>
      <c r="B82" s="2" t="str">
        <f>"T29706"</f>
        <v>T29706</v>
      </c>
      <c r="C82" s="2">
        <v>1</v>
      </c>
      <c r="D82" s="2" t="s">
        <v>35</v>
      </c>
      <c r="E82" s="2">
        <v>315376</v>
      </c>
      <c r="F82" s="3">
        <v>42744</v>
      </c>
      <c r="G82" s="2">
        <v>326</v>
      </c>
      <c r="H82" s="2" t="s">
        <v>28</v>
      </c>
      <c r="I82" s="2" t="str">
        <f t="shared" si="9"/>
        <v>BR05942</v>
      </c>
      <c r="J82" s="2" t="str">
        <f t="shared" si="10"/>
        <v>315376</v>
      </c>
    </row>
    <row r="83" spans="1:10" ht="30">
      <c r="A83" s="2" t="str">
        <f>"T29707"</f>
        <v>T29707</v>
      </c>
      <c r="B83" s="2" t="str">
        <f>"T29707"</f>
        <v>T29707</v>
      </c>
      <c r="C83" s="2">
        <v>1</v>
      </c>
      <c r="D83" s="2" t="s">
        <v>36</v>
      </c>
      <c r="E83" s="2">
        <v>32771</v>
      </c>
      <c r="F83" s="3">
        <v>42744</v>
      </c>
      <c r="G83" s="2">
        <v>326</v>
      </c>
      <c r="H83" s="2" t="s">
        <v>28</v>
      </c>
      <c r="I83" s="2" t="str">
        <f t="shared" si="9"/>
        <v>BR05942</v>
      </c>
      <c r="J83" s="2" t="str">
        <f t="shared" si="10"/>
        <v>315376</v>
      </c>
    </row>
    <row r="84" spans="1:10" ht="30">
      <c r="A84" s="2" t="str">
        <f>"T29715"</f>
        <v>T29715</v>
      </c>
      <c r="B84" s="2" t="str">
        <f>"T29715"</f>
        <v>T29715</v>
      </c>
      <c r="C84" s="2">
        <v>1</v>
      </c>
      <c r="D84" s="2" t="s">
        <v>37</v>
      </c>
      <c r="E84" s="2" t="s">
        <v>38</v>
      </c>
      <c r="F84" s="3">
        <v>42744</v>
      </c>
      <c r="G84" s="2">
        <v>326</v>
      </c>
      <c r="H84" s="2" t="s">
        <v>29</v>
      </c>
      <c r="I84" s="2" t="str">
        <f>"BB19727"</f>
        <v>BB19727</v>
      </c>
      <c r="J84" s="2" t="str">
        <f>"40519"</f>
        <v>40519</v>
      </c>
    </row>
    <row r="85" spans="1:10" ht="30">
      <c r="A85" s="2" t="str">
        <f>"T29718"</f>
        <v>T29718</v>
      </c>
      <c r="B85" s="2" t="str">
        <f>"T29718"</f>
        <v>T29718</v>
      </c>
      <c r="C85" s="2">
        <v>1</v>
      </c>
      <c r="D85" s="2" t="s">
        <v>37</v>
      </c>
      <c r="E85" s="2" t="s">
        <v>38</v>
      </c>
      <c r="F85" s="3">
        <v>42744</v>
      </c>
      <c r="G85" s="2">
        <v>326</v>
      </c>
      <c r="H85" s="2" t="s">
        <v>29</v>
      </c>
      <c r="I85" s="2" t="str">
        <f>"BB19727"</f>
        <v>BB19727</v>
      </c>
      <c r="J85" s="2" t="str">
        <f>"40519"</f>
        <v>40519</v>
      </c>
    </row>
    <row r="86" spans="1:10" ht="30">
      <c r="A86" s="2" t="str">
        <f>"T29742"</f>
        <v>T29742</v>
      </c>
      <c r="B86" s="2" t="str">
        <f>"T29742"</f>
        <v>T29742</v>
      </c>
      <c r="C86" s="2">
        <v>1</v>
      </c>
      <c r="D86" s="2" t="s">
        <v>39</v>
      </c>
      <c r="E86" s="2">
        <v>40486</v>
      </c>
      <c r="F86" s="3">
        <v>42744</v>
      </c>
      <c r="G86" s="2">
        <v>326</v>
      </c>
      <c r="H86" s="2" t="s">
        <v>29</v>
      </c>
      <c r="I86" s="2" t="str">
        <f>"BB18188"</f>
        <v>BB18188</v>
      </c>
      <c r="J86" s="2" t="str">
        <f>"40486"</f>
        <v>40486</v>
      </c>
    </row>
    <row r="87" spans="1:10" ht="30">
      <c r="A87" s="2" t="str">
        <f>"T29743"</f>
        <v>T29743</v>
      </c>
      <c r="B87" s="2" t="str">
        <f>"T29743"</f>
        <v>T29743</v>
      </c>
      <c r="C87" s="2">
        <v>1</v>
      </c>
      <c r="D87" s="2" t="s">
        <v>39</v>
      </c>
      <c r="E87" s="2">
        <v>40486</v>
      </c>
      <c r="F87" s="3">
        <v>42744</v>
      </c>
      <c r="G87" s="2">
        <v>326</v>
      </c>
      <c r="H87" s="2" t="s">
        <v>29</v>
      </c>
      <c r="I87" s="2" t="str">
        <f>"BB18188"</f>
        <v>BB18188</v>
      </c>
      <c r="J87" s="2" t="str">
        <f>"40486"</f>
        <v>40486</v>
      </c>
    </row>
    <row r="88" spans="1:10" ht="30">
      <c r="A88" s="2" t="str">
        <f>"T29745"</f>
        <v>T29745</v>
      </c>
      <c r="B88" s="2" t="str">
        <f>"T29745"</f>
        <v>T29745</v>
      </c>
      <c r="C88" s="2">
        <v>1</v>
      </c>
      <c r="D88" s="2" t="s">
        <v>39</v>
      </c>
      <c r="E88" s="2">
        <v>40486</v>
      </c>
      <c r="F88" s="3">
        <v>42744</v>
      </c>
      <c r="G88" s="2">
        <v>326</v>
      </c>
      <c r="H88" s="2" t="s">
        <v>29</v>
      </c>
      <c r="I88" s="2" t="str">
        <f>"BB18188"</f>
        <v>BB18188</v>
      </c>
      <c r="J88" s="2" t="str">
        <f>"40486"</f>
        <v>40486</v>
      </c>
    </row>
    <row r="89" spans="1:10" ht="30">
      <c r="A89" s="2" t="str">
        <f>"T29752"</f>
        <v>T29752</v>
      </c>
      <c r="B89" s="2" t="str">
        <f>"T29752"</f>
        <v>T29752</v>
      </c>
      <c r="C89" s="2">
        <v>1</v>
      </c>
      <c r="D89" s="2" t="s">
        <v>40</v>
      </c>
      <c r="E89" s="2" t="s">
        <v>41</v>
      </c>
      <c r="F89" s="3">
        <v>42744</v>
      </c>
      <c r="G89" s="2">
        <v>326</v>
      </c>
      <c r="H89" s="2" t="s">
        <v>28</v>
      </c>
      <c r="I89" s="2" t="str">
        <f>"BR05942"</f>
        <v>BR05942</v>
      </c>
      <c r="J89" s="2" t="str">
        <f>"B11439"</f>
        <v>B11439</v>
      </c>
    </row>
    <row r="90" spans="1:10" ht="30">
      <c r="A90" s="2" t="str">
        <f>"T29753"</f>
        <v>T29753</v>
      </c>
      <c r="B90" s="2" t="str">
        <f>"T29753"</f>
        <v>T29753</v>
      </c>
      <c r="C90" s="2">
        <v>1</v>
      </c>
      <c r="D90" s="2" t="s">
        <v>40</v>
      </c>
      <c r="E90" s="2" t="s">
        <v>41</v>
      </c>
      <c r="F90" s="3">
        <v>42744</v>
      </c>
      <c r="G90" s="2">
        <v>326</v>
      </c>
      <c r="H90" s="2" t="s">
        <v>28</v>
      </c>
      <c r="I90" s="2" t="str">
        <f>"BR05942"</f>
        <v>BR05942</v>
      </c>
      <c r="J90" s="2" t="str">
        <f>"B11439"</f>
        <v>B11439</v>
      </c>
    </row>
    <row r="91" spans="1:10" ht="30">
      <c r="A91" s="2" t="str">
        <f>"T29754"</f>
        <v>T29754</v>
      </c>
      <c r="B91" s="2" t="str">
        <f>"T29754"</f>
        <v>T29754</v>
      </c>
      <c r="C91" s="2">
        <v>1</v>
      </c>
      <c r="D91" s="2" t="s">
        <v>40</v>
      </c>
      <c r="E91" s="2" t="s">
        <v>41</v>
      </c>
      <c r="F91" s="3">
        <v>42744</v>
      </c>
      <c r="G91" s="2">
        <v>326</v>
      </c>
      <c r="H91" s="2" t="s">
        <v>28</v>
      </c>
      <c r="I91" s="2" t="str">
        <f>"BR05942"</f>
        <v>BR05942</v>
      </c>
      <c r="J91" s="2" t="str">
        <f>"B11439"</f>
        <v>B11439</v>
      </c>
    </row>
    <row r="92" spans="1:10" ht="30">
      <c r="A92" s="2" t="str">
        <f>"T29764"</f>
        <v>T29764</v>
      </c>
      <c r="B92" s="2" t="str">
        <f>"T29764"</f>
        <v>T29764</v>
      </c>
      <c r="C92" s="2">
        <v>1</v>
      </c>
      <c r="D92" s="2" t="s">
        <v>42</v>
      </c>
      <c r="E92" s="2">
        <v>317019</v>
      </c>
      <c r="F92" s="3">
        <v>42745</v>
      </c>
      <c r="G92" s="2">
        <v>326</v>
      </c>
      <c r="H92" s="2" t="s">
        <v>28</v>
      </c>
      <c r="I92" s="2" t="str">
        <f>"BR05942"</f>
        <v>BR05942</v>
      </c>
      <c r="J92" s="2" t="str">
        <f>"317019"</f>
        <v>317019</v>
      </c>
    </row>
    <row r="93" spans="1:10" ht="30">
      <c r="A93" s="2" t="str">
        <f>"T29765"</f>
        <v>T29765</v>
      </c>
      <c r="B93" s="2" t="str">
        <f>"T29765"</f>
        <v>T29765</v>
      </c>
      <c r="C93" s="2">
        <v>1</v>
      </c>
      <c r="D93" s="2" t="s">
        <v>42</v>
      </c>
      <c r="E93" s="2">
        <v>317019</v>
      </c>
      <c r="F93" s="3">
        <v>42745</v>
      </c>
      <c r="G93" s="2">
        <v>326</v>
      </c>
      <c r="H93" s="2" t="s">
        <v>28</v>
      </c>
      <c r="I93" s="2" t="str">
        <f>"BR05942"</f>
        <v>BR05942</v>
      </c>
      <c r="J93" s="2" t="str">
        <f>"317019"</f>
        <v>317019</v>
      </c>
    </row>
    <row r="94" spans="1:10" ht="30">
      <c r="A94" s="2" t="str">
        <f>"T29777"</f>
        <v>T29777</v>
      </c>
      <c r="B94" s="2" t="str">
        <f>"T29777"</f>
        <v>T29777</v>
      </c>
      <c r="C94" s="2">
        <v>1</v>
      </c>
      <c r="D94" s="2" t="s">
        <v>43</v>
      </c>
      <c r="E94" s="2">
        <v>32719</v>
      </c>
      <c r="F94" s="3">
        <v>42745</v>
      </c>
      <c r="G94" s="2">
        <v>326</v>
      </c>
      <c r="H94" s="2" t="s">
        <v>28</v>
      </c>
      <c r="I94" s="2" t="str">
        <f>"BR05918"</f>
        <v>BR05918</v>
      </c>
      <c r="J94" s="2" t="str">
        <f>"32719"</f>
        <v>32719</v>
      </c>
    </row>
    <row r="95" spans="1:10" ht="30">
      <c r="A95" s="2" t="str">
        <f>"T29778"</f>
        <v>T29778</v>
      </c>
      <c r="B95" s="2" t="str">
        <f>"T29778"</f>
        <v>T29778</v>
      </c>
      <c r="C95" s="2">
        <v>1</v>
      </c>
      <c r="D95" s="2" t="s">
        <v>43</v>
      </c>
      <c r="E95" s="2">
        <v>32719</v>
      </c>
      <c r="F95" s="3">
        <v>42745</v>
      </c>
      <c r="G95" s="2">
        <v>326</v>
      </c>
      <c r="H95" s="2" t="s">
        <v>28</v>
      </c>
      <c r="I95" s="2" t="str">
        <f>"BR05918"</f>
        <v>BR05918</v>
      </c>
      <c r="J95" s="2" t="str">
        <f>"32719"</f>
        <v>32719</v>
      </c>
    </row>
    <row r="96" spans="1:10" ht="30">
      <c r="A96" s="2" t="str">
        <f>"T29781"</f>
        <v>T29781</v>
      </c>
      <c r="B96" s="2" t="str">
        <f>"T29781"</f>
        <v>T29781</v>
      </c>
      <c r="C96" s="2">
        <v>1</v>
      </c>
      <c r="D96" s="2" t="s">
        <v>43</v>
      </c>
      <c r="E96" s="2">
        <v>32719</v>
      </c>
      <c r="F96" s="3">
        <v>42745</v>
      </c>
      <c r="G96" s="2">
        <v>326</v>
      </c>
      <c r="H96" s="2" t="s">
        <v>28</v>
      </c>
      <c r="I96" s="2" t="str">
        <f>"BR05918"</f>
        <v>BR05918</v>
      </c>
      <c r="J96" s="2" t="str">
        <f>"32719"</f>
        <v>32719</v>
      </c>
    </row>
    <row r="97" spans="1:10" ht="30">
      <c r="A97" s="2" t="str">
        <f>"T29792"</f>
        <v>T29792</v>
      </c>
      <c r="B97" s="2" t="str">
        <f>"T29792"</f>
        <v>T29792</v>
      </c>
      <c r="C97" s="2">
        <v>1</v>
      </c>
      <c r="D97" s="2" t="s">
        <v>43</v>
      </c>
      <c r="E97" s="2">
        <v>32719</v>
      </c>
      <c r="F97" s="3">
        <v>42745</v>
      </c>
      <c r="G97" s="2">
        <v>326</v>
      </c>
      <c r="H97" s="2" t="s">
        <v>28</v>
      </c>
      <c r="I97" s="2" t="str">
        <f>"BR07264"</f>
        <v>BR07264</v>
      </c>
      <c r="J97" s="2" t="str">
        <f>"B12474"</f>
        <v>B12474</v>
      </c>
    </row>
    <row r="98" spans="1:10" ht="30">
      <c r="A98" s="2" t="str">
        <f>"T29793"</f>
        <v>T29793</v>
      </c>
      <c r="B98" s="2" t="str">
        <f>"T29793"</f>
        <v>T29793</v>
      </c>
      <c r="C98" s="2">
        <v>1</v>
      </c>
      <c r="D98" s="2" t="s">
        <v>44</v>
      </c>
      <c r="E98" s="2">
        <v>316981</v>
      </c>
      <c r="F98" s="3">
        <v>42745</v>
      </c>
      <c r="G98" s="2">
        <v>326</v>
      </c>
      <c r="H98" s="2" t="s">
        <v>28</v>
      </c>
      <c r="I98" s="2" t="str">
        <f>"BR07264"</f>
        <v>BR07264</v>
      </c>
      <c r="J98" s="2" t="str">
        <f>"B12474"</f>
        <v>B12474</v>
      </c>
    </row>
    <row r="99" spans="1:10" ht="30">
      <c r="A99" s="2" t="str">
        <f>"T29796"</f>
        <v>T29796</v>
      </c>
      <c r="B99" s="2" t="str">
        <f>"T29796"</f>
        <v>T29796</v>
      </c>
      <c r="C99" s="2">
        <v>1</v>
      </c>
      <c r="D99" s="2" t="s">
        <v>42</v>
      </c>
      <c r="E99" s="2">
        <v>317019</v>
      </c>
      <c r="F99" s="3">
        <v>42745</v>
      </c>
      <c r="G99" s="2">
        <v>326</v>
      </c>
      <c r="H99" s="2" t="s">
        <v>28</v>
      </c>
      <c r="I99" s="2" t="str">
        <f>"BR07264"</f>
        <v>BR07264</v>
      </c>
      <c r="J99" s="2" t="str">
        <f>"B12474"</f>
        <v>B12474</v>
      </c>
    </row>
    <row r="100" spans="1:10" ht="30">
      <c r="A100" s="2" t="str">
        <f>"T29797"</f>
        <v>T29797</v>
      </c>
      <c r="B100" s="2" t="str">
        <f>"T29797"</f>
        <v>T29797</v>
      </c>
      <c r="C100" s="2">
        <v>1</v>
      </c>
      <c r="D100" s="2" t="s">
        <v>45</v>
      </c>
      <c r="E100" s="2" t="s">
        <v>46</v>
      </c>
      <c r="F100" s="3">
        <v>42745</v>
      </c>
      <c r="G100" s="2">
        <v>326</v>
      </c>
      <c r="H100" s="2" t="s">
        <v>28</v>
      </c>
      <c r="I100" s="2" t="str">
        <f>"BR07264"</f>
        <v>BR07264</v>
      </c>
      <c r="J100" s="2" t="str">
        <f>"B12474"</f>
        <v>B12474</v>
      </c>
    </row>
    <row r="101" spans="1:10" ht="30">
      <c r="A101" s="2" t="str">
        <f>"T29804"</f>
        <v>T29804</v>
      </c>
      <c r="B101" s="2" t="str">
        <f>"T29804"</f>
        <v>T29804</v>
      </c>
      <c r="C101" s="2">
        <v>1</v>
      </c>
      <c r="D101" s="2" t="s">
        <v>44</v>
      </c>
      <c r="E101" s="2">
        <v>316981</v>
      </c>
      <c r="F101" s="3">
        <v>42745</v>
      </c>
      <c r="G101" s="2">
        <v>326</v>
      </c>
      <c r="H101" s="2" t="s">
        <v>28</v>
      </c>
      <c r="I101" s="2" t="str">
        <f>"BR07264"</f>
        <v>BR07264</v>
      </c>
      <c r="J101" s="2" t="str">
        <f>"316981"</f>
        <v>316981</v>
      </c>
    </row>
    <row r="102" spans="1:10" ht="30">
      <c r="A102" s="2" t="str">
        <f>"T29846"</f>
        <v>T29846</v>
      </c>
      <c r="B102" s="2" t="str">
        <f>"T29846"</f>
        <v>T29846</v>
      </c>
      <c r="C102" s="2">
        <v>1</v>
      </c>
      <c r="D102" s="2" t="s">
        <v>19</v>
      </c>
      <c r="E102" s="2">
        <v>40516</v>
      </c>
      <c r="F102" s="3">
        <v>42745</v>
      </c>
      <c r="G102" s="2">
        <v>326</v>
      </c>
      <c r="H102" s="2" t="s">
        <v>29</v>
      </c>
      <c r="I102" s="2" t="str">
        <f>"BB17642"</f>
        <v>BB17642</v>
      </c>
      <c r="J102" s="2" t="str">
        <f>"40516"</f>
        <v>40516</v>
      </c>
    </row>
    <row r="103" spans="1:10" ht="30">
      <c r="A103" s="2" t="str">
        <f>"T29847"</f>
        <v>T29847</v>
      </c>
      <c r="B103" s="2" t="str">
        <f>"T29847"</f>
        <v>T29847</v>
      </c>
      <c r="C103" s="2">
        <v>1</v>
      </c>
      <c r="D103" s="2" t="s">
        <v>19</v>
      </c>
      <c r="E103" s="2">
        <v>40516</v>
      </c>
      <c r="F103" s="3">
        <v>42745</v>
      </c>
      <c r="G103" s="2">
        <v>326</v>
      </c>
      <c r="H103" s="2" t="s">
        <v>29</v>
      </c>
      <c r="I103" s="2" t="str">
        <f>"BB17642"</f>
        <v>BB17642</v>
      </c>
      <c r="J103" s="2" t="str">
        <f>"40516"</f>
        <v>40516</v>
      </c>
    </row>
    <row r="104" spans="1:10" ht="30">
      <c r="A104" s="2" t="str">
        <f>"T29863"</f>
        <v>T29863</v>
      </c>
      <c r="B104" s="2" t="str">
        <f>"T29863"</f>
        <v>T29863</v>
      </c>
      <c r="C104" s="2">
        <v>1</v>
      </c>
      <c r="D104" s="2" t="s">
        <v>47</v>
      </c>
      <c r="E104" s="2">
        <v>910916</v>
      </c>
      <c r="F104" s="3">
        <v>42746</v>
      </c>
      <c r="G104" s="2">
        <v>326</v>
      </c>
      <c r="H104" s="2" t="s">
        <v>28</v>
      </c>
      <c r="I104" s="2" t="str">
        <f>"BR05942"</f>
        <v>BR05942</v>
      </c>
      <c r="J104" s="2" t="str">
        <f>"314656"</f>
        <v>314656</v>
      </c>
    </row>
    <row r="105" spans="1:10" ht="30">
      <c r="A105" s="2" t="str">
        <f>"T29864"</f>
        <v>T29864</v>
      </c>
      <c r="B105" s="2" t="str">
        <f>"T29864"</f>
        <v>T29864</v>
      </c>
      <c r="C105" s="2">
        <v>1</v>
      </c>
      <c r="D105" s="2" t="s">
        <v>48</v>
      </c>
      <c r="E105" s="2">
        <v>910916</v>
      </c>
      <c r="F105" s="3">
        <v>42746</v>
      </c>
      <c r="G105" s="2">
        <v>326</v>
      </c>
      <c r="H105" s="2" t="s">
        <v>28</v>
      </c>
      <c r="I105" s="2" t="str">
        <f>"BR05942"</f>
        <v>BR05942</v>
      </c>
      <c r="J105" s="2" t="str">
        <f>"314656"</f>
        <v>314656</v>
      </c>
    </row>
    <row r="106" spans="1:10" ht="30">
      <c r="A106" s="2" t="str">
        <f>"T29865"</f>
        <v>T29865</v>
      </c>
      <c r="B106" s="2" t="str">
        <f>"T29865"</f>
        <v>T29865</v>
      </c>
      <c r="C106" s="2">
        <v>1</v>
      </c>
      <c r="D106" s="2" t="s">
        <v>48</v>
      </c>
      <c r="E106" s="2">
        <v>910916</v>
      </c>
      <c r="F106" s="3">
        <v>42746</v>
      </c>
      <c r="G106" s="2">
        <v>326</v>
      </c>
      <c r="H106" s="2" t="s">
        <v>28</v>
      </c>
      <c r="I106" s="2" t="str">
        <f>"BR05942"</f>
        <v>BR05942</v>
      </c>
      <c r="J106" s="2" t="str">
        <f>"314656"</f>
        <v>314656</v>
      </c>
    </row>
    <row r="107" spans="1:10" ht="30">
      <c r="A107" s="2" t="str">
        <f>"T29867"</f>
        <v>T29867</v>
      </c>
      <c r="B107" s="2" t="str">
        <f>"T29867"</f>
        <v>T29867</v>
      </c>
      <c r="C107" s="2">
        <v>1</v>
      </c>
      <c r="D107" s="2" t="s">
        <v>48</v>
      </c>
      <c r="E107" s="2">
        <v>910916</v>
      </c>
      <c r="F107" s="3">
        <v>42746</v>
      </c>
      <c r="G107" s="2">
        <v>326</v>
      </c>
      <c r="H107" s="2" t="s">
        <v>28</v>
      </c>
      <c r="I107" s="2" t="str">
        <f>"BR05942"</f>
        <v>BR05942</v>
      </c>
      <c r="J107" s="2" t="str">
        <f>"314656"</f>
        <v>314656</v>
      </c>
    </row>
    <row r="108" spans="1:10" ht="30">
      <c r="A108" s="2" t="str">
        <f>"T29875"</f>
        <v>T29875</v>
      </c>
      <c r="B108" s="2" t="str">
        <f>"T29875"</f>
        <v>T29875</v>
      </c>
      <c r="C108" s="2">
        <v>1</v>
      </c>
      <c r="D108" s="2" t="s">
        <v>33</v>
      </c>
      <c r="E108" s="2">
        <v>319096</v>
      </c>
      <c r="F108" s="3">
        <v>42746</v>
      </c>
      <c r="G108" s="2">
        <v>326</v>
      </c>
      <c r="H108" s="2" t="s">
        <v>28</v>
      </c>
      <c r="I108" s="2" t="str">
        <f>"BR05918"</f>
        <v>BR05918</v>
      </c>
      <c r="J108" s="2" t="str">
        <f>"32650"</f>
        <v>32650</v>
      </c>
    </row>
    <row r="109" spans="1:10" ht="30">
      <c r="A109" s="2" t="str">
        <f>"T29876"</f>
        <v>T29876</v>
      </c>
      <c r="B109" s="2" t="str">
        <f>"T29876"</f>
        <v>T29876</v>
      </c>
      <c r="C109" s="2">
        <v>1</v>
      </c>
      <c r="D109" s="2" t="s">
        <v>49</v>
      </c>
      <c r="E109" s="2" t="s">
        <v>50</v>
      </c>
      <c r="F109" s="3">
        <v>42746</v>
      </c>
      <c r="G109" s="2">
        <v>326</v>
      </c>
      <c r="H109" s="2" t="s">
        <v>28</v>
      </c>
      <c r="I109" s="2" t="str">
        <f>"BR05918"</f>
        <v>BR05918</v>
      </c>
      <c r="J109" s="2" t="str">
        <f>"32650"</f>
        <v>32650</v>
      </c>
    </row>
    <row r="110" spans="1:10" ht="30">
      <c r="A110" s="2" t="str">
        <f>"T29898"</f>
        <v>T29898</v>
      </c>
      <c r="B110" s="2" t="str">
        <f>"T29898"</f>
        <v>T29898</v>
      </c>
      <c r="C110" s="2">
        <v>1</v>
      </c>
      <c r="D110" s="2" t="s">
        <v>51</v>
      </c>
      <c r="E110" s="2">
        <v>315649</v>
      </c>
      <c r="F110" s="3">
        <v>42746</v>
      </c>
      <c r="G110" s="2">
        <v>326</v>
      </c>
      <c r="H110" s="2" t="s">
        <v>28</v>
      </c>
      <c r="I110" s="2" t="str">
        <f>"BR07264"</f>
        <v>BR07264</v>
      </c>
      <c r="J110" s="2" t="str">
        <f>"315649"</f>
        <v>315649</v>
      </c>
    </row>
    <row r="111" spans="1:10" ht="30">
      <c r="A111" s="2" t="str">
        <f>"T29900"</f>
        <v>T29900</v>
      </c>
      <c r="B111" s="2" t="str">
        <f>"T29900"</f>
        <v>T29900</v>
      </c>
      <c r="C111" s="2">
        <v>1</v>
      </c>
      <c r="D111" s="2" t="s">
        <v>51</v>
      </c>
      <c r="E111" s="2">
        <v>315649</v>
      </c>
      <c r="F111" s="3">
        <v>42746</v>
      </c>
      <c r="G111" s="2">
        <v>326</v>
      </c>
      <c r="H111" s="2" t="s">
        <v>28</v>
      </c>
      <c r="I111" s="2" t="str">
        <f>"BR07264"</f>
        <v>BR07264</v>
      </c>
      <c r="J111" s="2" t="str">
        <f>"315649"</f>
        <v>315649</v>
      </c>
    </row>
    <row r="112" spans="1:10" ht="30">
      <c r="A112" s="2" t="str">
        <f>"T29901"</f>
        <v>T29901</v>
      </c>
      <c r="B112" s="2" t="str">
        <f>"T29901"</f>
        <v>T29901</v>
      </c>
      <c r="C112" s="2">
        <v>1</v>
      </c>
      <c r="D112" s="2" t="s">
        <v>51</v>
      </c>
      <c r="E112" s="2">
        <v>315649</v>
      </c>
      <c r="F112" s="3">
        <v>42746</v>
      </c>
      <c r="G112" s="2">
        <v>326</v>
      </c>
      <c r="H112" s="2" t="s">
        <v>28</v>
      </c>
      <c r="I112" s="2" t="str">
        <f>"BR07264"</f>
        <v>BR07264</v>
      </c>
      <c r="J112" s="2" t="str">
        <f>"315649"</f>
        <v>315649</v>
      </c>
    </row>
    <row r="113" spans="1:10" ht="30">
      <c r="A113" s="2" t="str">
        <f>"T29912"</f>
        <v>T29912</v>
      </c>
      <c r="B113" s="2" t="str">
        <f>"T29912"</f>
        <v>T29912</v>
      </c>
      <c r="C113" s="2">
        <v>1</v>
      </c>
      <c r="D113" s="2" t="s">
        <v>52</v>
      </c>
      <c r="E113" s="2">
        <v>315875</v>
      </c>
      <c r="F113" s="3">
        <v>42746</v>
      </c>
      <c r="G113" s="2">
        <v>326</v>
      </c>
      <c r="H113" s="2" t="s">
        <v>28</v>
      </c>
      <c r="I113" s="2" t="str">
        <f>"BR05918"</f>
        <v>BR05918</v>
      </c>
      <c r="J113" s="2" t="str">
        <f>"315875"</f>
        <v>315875</v>
      </c>
    </row>
    <row r="114" spans="1:10" ht="30">
      <c r="A114" s="2" t="str">
        <f>"T29913"</f>
        <v>T29913</v>
      </c>
      <c r="B114" s="2" t="str">
        <f>"T29913"</f>
        <v>T29913</v>
      </c>
      <c r="C114" s="2">
        <v>1</v>
      </c>
      <c r="D114" s="2" t="s">
        <v>52</v>
      </c>
      <c r="E114" s="2">
        <v>315875</v>
      </c>
      <c r="F114" s="3">
        <v>42746</v>
      </c>
      <c r="G114" s="2">
        <v>326</v>
      </c>
      <c r="H114" s="2" t="s">
        <v>28</v>
      </c>
      <c r="I114" s="2" t="str">
        <f>"BR05918"</f>
        <v>BR05918</v>
      </c>
      <c r="J114" s="2" t="str">
        <f>"315875"</f>
        <v>315875</v>
      </c>
    </row>
    <row r="115" spans="1:10" ht="30">
      <c r="A115" s="2" t="str">
        <f>"T29914"</f>
        <v>T29914</v>
      </c>
      <c r="B115" s="2" t="str">
        <f>"T29914"</f>
        <v>T29914</v>
      </c>
      <c r="C115" s="2">
        <v>1</v>
      </c>
      <c r="D115" s="2" t="s">
        <v>52</v>
      </c>
      <c r="E115" s="2">
        <v>315875</v>
      </c>
      <c r="F115" s="3">
        <v>42746</v>
      </c>
      <c r="G115" s="2">
        <v>326</v>
      </c>
      <c r="H115" s="2" t="s">
        <v>28</v>
      </c>
      <c r="I115" s="2" t="str">
        <f>"BR05918"</f>
        <v>BR05918</v>
      </c>
      <c r="J115" s="2" t="str">
        <f>"315875"</f>
        <v>315875</v>
      </c>
    </row>
    <row r="116" spans="1:10" ht="30">
      <c r="A116" s="2" t="str">
        <f>"T29924"</f>
        <v>T29924</v>
      </c>
      <c r="B116" s="2" t="str">
        <f>"T29924"</f>
        <v>T29924</v>
      </c>
      <c r="C116" s="2">
        <v>1</v>
      </c>
      <c r="D116" s="2" t="s">
        <v>33</v>
      </c>
      <c r="E116" s="2">
        <v>319096</v>
      </c>
      <c r="F116" s="3">
        <v>42746</v>
      </c>
      <c r="G116" s="2">
        <v>326</v>
      </c>
      <c r="H116" s="2" t="s">
        <v>28</v>
      </c>
      <c r="I116" s="2" t="str">
        <f>"BR05942"</f>
        <v>BR05942</v>
      </c>
      <c r="J116" s="2" t="str">
        <f>"319096"</f>
        <v>319096</v>
      </c>
    </row>
    <row r="117" spans="1:10" ht="30">
      <c r="A117" s="2" t="str">
        <f>"T29931"</f>
        <v>T29931</v>
      </c>
      <c r="B117" s="2" t="str">
        <f>"T29931"</f>
        <v>T29931</v>
      </c>
      <c r="C117" s="2">
        <v>1</v>
      </c>
      <c r="D117" s="2" t="s">
        <v>49</v>
      </c>
      <c r="E117" s="2" t="s">
        <v>50</v>
      </c>
      <c r="F117" s="3">
        <v>42746</v>
      </c>
      <c r="G117" s="2">
        <v>326</v>
      </c>
      <c r="H117" s="2" t="s">
        <v>28</v>
      </c>
      <c r="I117" s="2" t="str">
        <f>"BR06957"</f>
        <v>BR06957</v>
      </c>
      <c r="J117" s="2" t="str">
        <f>"B11614"</f>
        <v>B11614</v>
      </c>
    </row>
    <row r="118" spans="1:10" ht="30">
      <c r="A118" s="2" t="str">
        <f>"T29934"</f>
        <v>T29934</v>
      </c>
      <c r="B118" s="2" t="str">
        <f>"T29934"</f>
        <v>T29934</v>
      </c>
      <c r="C118" s="2">
        <v>1</v>
      </c>
      <c r="D118" s="2" t="s">
        <v>49</v>
      </c>
      <c r="E118" s="2" t="s">
        <v>50</v>
      </c>
      <c r="F118" s="3">
        <v>42746</v>
      </c>
      <c r="G118" s="2">
        <v>326</v>
      </c>
      <c r="H118" s="2" t="s">
        <v>28</v>
      </c>
      <c r="I118" s="2" t="str">
        <f>"BR06957"</f>
        <v>BR06957</v>
      </c>
      <c r="J118" s="2" t="str">
        <f>"B11614"</f>
        <v>B11614</v>
      </c>
    </row>
    <row r="119" spans="1:10" ht="30">
      <c r="A119" s="2" t="str">
        <f>"T29939"</f>
        <v>T29939</v>
      </c>
      <c r="B119" s="2" t="str">
        <f>"T29939"</f>
        <v>T29939</v>
      </c>
      <c r="C119" s="2">
        <v>1</v>
      </c>
      <c r="D119" s="2" t="s">
        <v>49</v>
      </c>
      <c r="E119" s="2" t="s">
        <v>50</v>
      </c>
      <c r="F119" s="3">
        <v>42746</v>
      </c>
      <c r="G119" s="2">
        <v>326</v>
      </c>
      <c r="H119" s="2" t="s">
        <v>28</v>
      </c>
      <c r="I119" s="2" t="str">
        <f>"BR06957"</f>
        <v>BR06957</v>
      </c>
      <c r="J119" s="2" t="str">
        <f>"B11614"</f>
        <v>B11614</v>
      </c>
    </row>
    <row r="120" spans="1:10" ht="30">
      <c r="A120" s="2" t="str">
        <f>"T29943"</f>
        <v>T29943</v>
      </c>
      <c r="B120" s="2" t="str">
        <f>"T29943"</f>
        <v>T29943</v>
      </c>
      <c r="C120" s="2">
        <v>1</v>
      </c>
      <c r="D120" s="2" t="s">
        <v>53</v>
      </c>
      <c r="E120" s="2">
        <v>315132</v>
      </c>
      <c r="F120" s="3">
        <v>42746</v>
      </c>
      <c r="G120" s="2">
        <v>326</v>
      </c>
      <c r="H120" s="2" t="s">
        <v>28</v>
      </c>
      <c r="I120" s="2" t="str">
        <f t="shared" ref="I120:I127" si="11">"BR07264"</f>
        <v>BR07264</v>
      </c>
      <c r="J120" s="2" t="str">
        <f t="shared" ref="J120:J125" si="12">"315132"</f>
        <v>315132</v>
      </c>
    </row>
    <row r="121" spans="1:10" ht="30">
      <c r="A121" s="2" t="str">
        <f>"T29945"</f>
        <v>T29945</v>
      </c>
      <c r="B121" s="2" t="str">
        <f>"T29945"</f>
        <v>T29945</v>
      </c>
      <c r="C121" s="2">
        <v>1</v>
      </c>
      <c r="D121" s="2" t="s">
        <v>54</v>
      </c>
      <c r="E121" s="2">
        <v>32810</v>
      </c>
      <c r="F121" s="3">
        <v>42746</v>
      </c>
      <c r="G121" s="2">
        <v>326</v>
      </c>
      <c r="H121" s="2" t="s">
        <v>28</v>
      </c>
      <c r="I121" s="2" t="str">
        <f t="shared" si="11"/>
        <v>BR07264</v>
      </c>
      <c r="J121" s="2" t="str">
        <f t="shared" si="12"/>
        <v>315132</v>
      </c>
    </row>
    <row r="122" spans="1:10" ht="30">
      <c r="A122" s="2" t="str">
        <f>"T29946"</f>
        <v>T29946</v>
      </c>
      <c r="B122" s="2" t="str">
        <f>"T29946"</f>
        <v>T29946</v>
      </c>
      <c r="C122" s="2">
        <v>1</v>
      </c>
      <c r="D122" s="2" t="s">
        <v>53</v>
      </c>
      <c r="E122" s="2">
        <v>315132</v>
      </c>
      <c r="F122" s="3">
        <v>42746</v>
      </c>
      <c r="G122" s="2">
        <v>326</v>
      </c>
      <c r="H122" s="2" t="s">
        <v>28</v>
      </c>
      <c r="I122" s="2" t="str">
        <f t="shared" si="11"/>
        <v>BR07264</v>
      </c>
      <c r="J122" s="2" t="str">
        <f t="shared" si="12"/>
        <v>315132</v>
      </c>
    </row>
    <row r="123" spans="1:10" ht="30">
      <c r="A123" s="2" t="str">
        <f>"T29948"</f>
        <v>T29948</v>
      </c>
      <c r="B123" s="2" t="str">
        <f>"T29948"</f>
        <v>T29948</v>
      </c>
      <c r="C123" s="2">
        <v>1</v>
      </c>
      <c r="D123" s="2" t="s">
        <v>53</v>
      </c>
      <c r="E123" s="2">
        <v>315132</v>
      </c>
      <c r="F123" s="3">
        <v>42746</v>
      </c>
      <c r="G123" s="2">
        <v>326</v>
      </c>
      <c r="H123" s="2" t="s">
        <v>28</v>
      </c>
      <c r="I123" s="2" t="str">
        <f t="shared" si="11"/>
        <v>BR07264</v>
      </c>
      <c r="J123" s="2" t="str">
        <f t="shared" si="12"/>
        <v>315132</v>
      </c>
    </row>
    <row r="124" spans="1:10" ht="30">
      <c r="A124" s="2" t="str">
        <f>"T29949"</f>
        <v>T29949</v>
      </c>
      <c r="B124" s="2" t="str">
        <f>"T29949"</f>
        <v>T29949</v>
      </c>
      <c r="C124" s="2">
        <v>1</v>
      </c>
      <c r="D124" s="2" t="s">
        <v>53</v>
      </c>
      <c r="E124" s="2">
        <v>315132</v>
      </c>
      <c r="F124" s="3">
        <v>42746</v>
      </c>
      <c r="G124" s="2">
        <v>326</v>
      </c>
      <c r="H124" s="2" t="s">
        <v>28</v>
      </c>
      <c r="I124" s="2" t="str">
        <f t="shared" si="11"/>
        <v>BR07264</v>
      </c>
      <c r="J124" s="2" t="str">
        <f t="shared" si="12"/>
        <v>315132</v>
      </c>
    </row>
    <row r="125" spans="1:10" ht="30">
      <c r="A125" s="2" t="str">
        <f>"T29951"</f>
        <v>T29951</v>
      </c>
      <c r="B125" s="2" t="str">
        <f>"T29951"</f>
        <v>T29951</v>
      </c>
      <c r="C125" s="2">
        <v>1</v>
      </c>
      <c r="D125" s="2" t="s">
        <v>54</v>
      </c>
      <c r="E125" s="2">
        <v>32810</v>
      </c>
      <c r="F125" s="3">
        <v>42746</v>
      </c>
      <c r="G125" s="2">
        <v>326</v>
      </c>
      <c r="H125" s="2" t="s">
        <v>28</v>
      </c>
      <c r="I125" s="2" t="str">
        <f t="shared" si="11"/>
        <v>BR07264</v>
      </c>
      <c r="J125" s="2" t="str">
        <f t="shared" si="12"/>
        <v>315132</v>
      </c>
    </row>
    <row r="126" spans="1:10" ht="30">
      <c r="A126" s="2" t="str">
        <f>"T29961"</f>
        <v>T29961</v>
      </c>
      <c r="B126" s="2" t="str">
        <f>"T29961"</f>
        <v>T29961</v>
      </c>
      <c r="C126" s="2">
        <v>1</v>
      </c>
      <c r="D126" s="2" t="s">
        <v>54</v>
      </c>
      <c r="E126" s="2">
        <v>32810</v>
      </c>
      <c r="F126" s="3">
        <v>42746</v>
      </c>
      <c r="G126" s="2">
        <v>326</v>
      </c>
      <c r="H126" s="2" t="s">
        <v>28</v>
      </c>
      <c r="I126" s="2" t="str">
        <f t="shared" si="11"/>
        <v>BR07264</v>
      </c>
      <c r="J126" s="2" t="str">
        <f>"32810"</f>
        <v>32810</v>
      </c>
    </row>
    <row r="127" spans="1:10" ht="30">
      <c r="A127" s="2" t="str">
        <f>"T29962"</f>
        <v>T29962</v>
      </c>
      <c r="B127" s="2" t="str">
        <f>"T29962"</f>
        <v>T29962</v>
      </c>
      <c r="C127" s="2">
        <v>1</v>
      </c>
      <c r="D127" s="2" t="s">
        <v>53</v>
      </c>
      <c r="E127" s="2">
        <v>315132</v>
      </c>
      <c r="F127" s="3">
        <v>42746</v>
      </c>
      <c r="G127" s="2">
        <v>326</v>
      </c>
      <c r="H127" s="2" t="s">
        <v>28</v>
      </c>
      <c r="I127" s="2" t="str">
        <f t="shared" si="11"/>
        <v>BR07264</v>
      </c>
      <c r="J127" s="2" t="str">
        <f>"32810"</f>
        <v>32810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1"/>
  <sheetViews>
    <sheetView topLeftCell="V1" workbookViewId="0">
      <selection activeCell="AB2" sqref="AB2:AG19"/>
    </sheetView>
  </sheetViews>
  <sheetFormatPr baseColWidth="10" defaultRowHeight="15" x14ac:dyDescent="0"/>
  <cols>
    <col min="34" max="34" width="15" customWidth="1"/>
    <col min="35" max="35" width="28.6640625" customWidth="1"/>
  </cols>
  <sheetData>
    <row r="1" spans="1:35">
      <c r="A1" s="4" t="s">
        <v>55</v>
      </c>
      <c r="B1" s="4" t="s">
        <v>56</v>
      </c>
      <c r="C1" s="5" t="s">
        <v>57</v>
      </c>
      <c r="D1" s="6" t="s">
        <v>58</v>
      </c>
      <c r="E1" s="6" t="s">
        <v>59</v>
      </c>
      <c r="F1" s="6" t="s">
        <v>60</v>
      </c>
      <c r="G1" s="7" t="s">
        <v>61</v>
      </c>
      <c r="H1" s="8" t="s">
        <v>62</v>
      </c>
      <c r="I1" s="9"/>
      <c r="J1" s="4" t="s">
        <v>55</v>
      </c>
      <c r="K1" s="4" t="s">
        <v>56</v>
      </c>
      <c r="L1" s="5" t="s">
        <v>57</v>
      </c>
      <c r="M1" s="6" t="s">
        <v>58</v>
      </c>
      <c r="N1" s="6" t="s">
        <v>59</v>
      </c>
      <c r="O1" s="6" t="s">
        <v>60</v>
      </c>
      <c r="P1" s="7" t="s">
        <v>61</v>
      </c>
      <c r="Q1" s="8" t="s">
        <v>62</v>
      </c>
      <c r="R1" s="9"/>
      <c r="S1" s="4" t="s">
        <v>55</v>
      </c>
      <c r="T1" s="4" t="s">
        <v>56</v>
      </c>
      <c r="U1" s="5" t="s">
        <v>57</v>
      </c>
      <c r="V1" s="6" t="s">
        <v>58</v>
      </c>
      <c r="W1" s="6" t="s">
        <v>59</v>
      </c>
      <c r="X1" s="6" t="s">
        <v>60</v>
      </c>
      <c r="Y1" s="7" t="s">
        <v>61</v>
      </c>
      <c r="Z1" s="8" t="s">
        <v>62</v>
      </c>
      <c r="AA1" s="9"/>
      <c r="AB1" s="4" t="s">
        <v>63</v>
      </c>
      <c r="AC1" s="10" t="s">
        <v>56</v>
      </c>
      <c r="AD1" s="11" t="s">
        <v>57</v>
      </c>
      <c r="AE1" s="6" t="s">
        <v>58</v>
      </c>
      <c r="AF1" s="6" t="s">
        <v>59</v>
      </c>
      <c r="AG1" s="6" t="s">
        <v>60</v>
      </c>
      <c r="AH1" s="7" t="s">
        <v>61</v>
      </c>
      <c r="AI1" s="8" t="s">
        <v>62</v>
      </c>
    </row>
    <row r="2" spans="1:35">
      <c r="A2" s="4">
        <v>1</v>
      </c>
      <c r="B2" s="4" t="s">
        <v>64</v>
      </c>
      <c r="C2" s="11">
        <v>29912</v>
      </c>
      <c r="D2" s="12">
        <v>6</v>
      </c>
      <c r="E2" s="12">
        <v>6.4</v>
      </c>
      <c r="F2" s="12">
        <v>7.8</v>
      </c>
      <c r="G2" s="13"/>
      <c r="H2" s="12">
        <f>F2-D2</f>
        <v>1.7999999999999998</v>
      </c>
      <c r="I2" s="9"/>
      <c r="J2" s="4">
        <v>2</v>
      </c>
      <c r="K2" s="4" t="s">
        <v>64</v>
      </c>
      <c r="L2" s="11">
        <v>14233</v>
      </c>
      <c r="M2" s="14">
        <v>5.6</v>
      </c>
      <c r="N2" s="14">
        <v>6.7</v>
      </c>
      <c r="O2" s="14">
        <v>9</v>
      </c>
      <c r="P2" s="13"/>
      <c r="Q2" s="14">
        <f>O2-M2</f>
        <v>3.4000000000000004</v>
      </c>
      <c r="R2" s="9"/>
      <c r="S2" s="4">
        <v>3</v>
      </c>
      <c r="T2" s="4" t="s">
        <v>64</v>
      </c>
      <c r="U2" s="11">
        <v>29924</v>
      </c>
      <c r="V2" s="15">
        <v>5.2</v>
      </c>
      <c r="W2" s="15">
        <v>6</v>
      </c>
      <c r="X2" s="15">
        <v>7.6</v>
      </c>
      <c r="Y2" s="15"/>
      <c r="Z2" s="15">
        <f>X2-V2</f>
        <v>2.3999999999999995</v>
      </c>
      <c r="AA2" s="9"/>
      <c r="AB2" s="4">
        <v>4</v>
      </c>
      <c r="AC2" s="10" t="s">
        <v>64</v>
      </c>
      <c r="AD2" s="11">
        <v>14190</v>
      </c>
      <c r="AE2" s="16">
        <v>8.3000000000000007</v>
      </c>
      <c r="AF2" s="16">
        <v>8.5</v>
      </c>
      <c r="AG2" s="16">
        <v>10.7</v>
      </c>
      <c r="AH2" s="13"/>
      <c r="AI2" s="16">
        <f>AG2-AE2</f>
        <v>2.3999999999999986</v>
      </c>
    </row>
    <row r="3" spans="1:35">
      <c r="A3" s="4"/>
      <c r="B3" s="4"/>
      <c r="C3" s="11">
        <v>14160</v>
      </c>
      <c r="D3" s="12">
        <v>6</v>
      </c>
      <c r="E3" s="12">
        <v>6.9</v>
      </c>
      <c r="F3" s="12">
        <v>9.1999999999999993</v>
      </c>
      <c r="G3" s="13"/>
      <c r="H3" s="12">
        <f t="shared" ref="H3:H19" si="0">F3-D3</f>
        <v>3.1999999999999993</v>
      </c>
      <c r="I3" s="9"/>
      <c r="J3" s="4"/>
      <c r="K3" s="4"/>
      <c r="L3" s="11">
        <v>29792</v>
      </c>
      <c r="M3" s="14">
        <v>4.8</v>
      </c>
      <c r="N3" s="14">
        <v>5</v>
      </c>
      <c r="O3" s="14">
        <v>6.8</v>
      </c>
      <c r="P3" s="13"/>
      <c r="Q3" s="14">
        <f t="shared" ref="Q3:Q19" si="1">O3-M3</f>
        <v>2</v>
      </c>
      <c r="R3" s="9"/>
      <c r="S3" s="4"/>
      <c r="T3" s="4"/>
      <c r="U3" s="11">
        <v>14209</v>
      </c>
      <c r="V3" s="15">
        <v>5.8</v>
      </c>
      <c r="W3" s="15">
        <v>6.4</v>
      </c>
      <c r="X3" s="15">
        <v>8.6</v>
      </c>
      <c r="Y3" s="15"/>
      <c r="Z3" s="15">
        <f t="shared" ref="Z3:Z19" si="2">X3-V3</f>
        <v>2.8</v>
      </c>
      <c r="AA3" s="9"/>
      <c r="AB3" s="4"/>
      <c r="AC3" s="10"/>
      <c r="AD3" s="11">
        <v>29797</v>
      </c>
      <c r="AE3" s="16">
        <v>5.0999999999999996</v>
      </c>
      <c r="AF3" s="16">
        <v>5.2</v>
      </c>
      <c r="AG3" s="16">
        <v>6.6</v>
      </c>
      <c r="AH3" s="13"/>
      <c r="AI3" s="16">
        <f t="shared" ref="AI3:AI19" si="3">AG3-AE3</f>
        <v>1.5</v>
      </c>
    </row>
    <row r="4" spans="1:35">
      <c r="A4" s="4"/>
      <c r="B4" s="4"/>
      <c r="C4" s="11">
        <v>29707</v>
      </c>
      <c r="D4" s="12">
        <v>8.4</v>
      </c>
      <c r="E4" s="12">
        <v>9.3000000000000007</v>
      </c>
      <c r="F4" s="12">
        <v>11</v>
      </c>
      <c r="G4" s="12"/>
      <c r="H4" s="12">
        <f t="shared" si="0"/>
        <v>2.5999999999999996</v>
      </c>
      <c r="I4" s="9"/>
      <c r="J4" s="4"/>
      <c r="K4" s="4"/>
      <c r="L4" s="11">
        <v>14159</v>
      </c>
      <c r="M4" s="14">
        <v>6.2</v>
      </c>
      <c r="N4" s="14">
        <v>7.1</v>
      </c>
      <c r="O4" s="14">
        <v>8.6</v>
      </c>
      <c r="P4" s="14"/>
      <c r="Q4" s="14">
        <f t="shared" si="1"/>
        <v>2.3999999999999995</v>
      </c>
      <c r="R4" s="9"/>
      <c r="S4" s="4"/>
      <c r="T4" s="4"/>
      <c r="U4" s="11">
        <v>29863</v>
      </c>
      <c r="V4" s="15">
        <v>6.3</v>
      </c>
      <c r="W4" s="15">
        <v>7</v>
      </c>
      <c r="X4" s="15">
        <v>9.8000000000000007</v>
      </c>
      <c r="Y4" s="13"/>
      <c r="Z4" s="15">
        <f t="shared" si="2"/>
        <v>3.5000000000000009</v>
      </c>
      <c r="AA4" s="9"/>
      <c r="AB4" s="4"/>
      <c r="AC4" s="10"/>
      <c r="AD4" s="11">
        <v>29781</v>
      </c>
      <c r="AE4" s="16">
        <v>4.4000000000000004</v>
      </c>
      <c r="AF4" s="16">
        <v>5.3</v>
      </c>
      <c r="AG4" s="16">
        <v>6.1</v>
      </c>
      <c r="AH4" s="16"/>
      <c r="AI4" s="16">
        <f t="shared" si="3"/>
        <v>1.6999999999999993</v>
      </c>
    </row>
    <row r="5" spans="1:35">
      <c r="A5" s="4"/>
      <c r="B5" s="4"/>
      <c r="C5" s="11">
        <v>14322</v>
      </c>
      <c r="D5" s="12">
        <v>6.8</v>
      </c>
      <c r="E5" s="12">
        <v>7</v>
      </c>
      <c r="F5" s="12">
        <v>8.6</v>
      </c>
      <c r="G5" s="12"/>
      <c r="H5" s="12">
        <f t="shared" si="0"/>
        <v>1.7999999999999998</v>
      </c>
      <c r="I5" s="9"/>
      <c r="J5" s="4"/>
      <c r="K5" s="4"/>
      <c r="L5" s="11">
        <v>14205</v>
      </c>
      <c r="M5" s="14">
        <v>8.9</v>
      </c>
      <c r="N5" s="14">
        <v>7.2</v>
      </c>
      <c r="O5" s="14">
        <v>9.8000000000000007</v>
      </c>
      <c r="P5" s="14"/>
      <c r="Q5" s="14">
        <f t="shared" si="1"/>
        <v>0.90000000000000036</v>
      </c>
      <c r="R5" s="9"/>
      <c r="S5" s="4"/>
      <c r="T5" s="4"/>
      <c r="U5" s="11">
        <v>29692</v>
      </c>
      <c r="V5" s="15">
        <v>6.2</v>
      </c>
      <c r="W5" s="15">
        <v>7.3</v>
      </c>
      <c r="X5" s="15">
        <v>9.5</v>
      </c>
      <c r="Y5" s="13"/>
      <c r="Z5" s="15">
        <f t="shared" si="2"/>
        <v>3.3</v>
      </c>
      <c r="AA5" s="9"/>
      <c r="AB5" s="4"/>
      <c r="AC5" s="10"/>
      <c r="AD5" s="11">
        <v>29668</v>
      </c>
      <c r="AE5" s="16">
        <v>6.6</v>
      </c>
      <c r="AF5" s="16">
        <v>6.8</v>
      </c>
      <c r="AG5" s="16">
        <v>8</v>
      </c>
      <c r="AH5" s="16"/>
      <c r="AI5" s="16">
        <f t="shared" si="3"/>
        <v>1.4000000000000004</v>
      </c>
    </row>
    <row r="6" spans="1:35">
      <c r="A6" s="4"/>
      <c r="B6" s="4"/>
      <c r="C6" s="11">
        <v>29913</v>
      </c>
      <c r="D6" s="12">
        <v>5.5</v>
      </c>
      <c r="E6" s="12">
        <v>5.3</v>
      </c>
      <c r="F6" s="12">
        <v>7.3</v>
      </c>
      <c r="G6" s="12"/>
      <c r="H6" s="12">
        <f t="shared" si="0"/>
        <v>1.7999999999999998</v>
      </c>
      <c r="I6" s="9"/>
      <c r="J6" s="4"/>
      <c r="K6" s="4"/>
      <c r="L6" s="11">
        <v>29752</v>
      </c>
      <c r="M6" s="14">
        <v>5.8</v>
      </c>
      <c r="N6" s="14">
        <v>8.3000000000000007</v>
      </c>
      <c r="O6" s="14">
        <v>9.9</v>
      </c>
      <c r="P6" s="14"/>
      <c r="Q6" s="14">
        <f t="shared" si="1"/>
        <v>4.1000000000000005</v>
      </c>
      <c r="R6" s="9"/>
      <c r="S6" s="4"/>
      <c r="T6" s="4"/>
      <c r="U6" s="11">
        <v>14188</v>
      </c>
      <c r="V6" s="15">
        <v>9.5</v>
      </c>
      <c r="W6" s="15">
        <v>9.6999999999999993</v>
      </c>
      <c r="X6" s="15">
        <v>12.7</v>
      </c>
      <c r="Y6" s="15"/>
      <c r="Z6" s="15">
        <f t="shared" si="2"/>
        <v>3.1999999999999993</v>
      </c>
      <c r="AA6" s="9"/>
      <c r="AB6" s="4"/>
      <c r="AC6" s="10"/>
      <c r="AD6" s="11">
        <v>14265</v>
      </c>
      <c r="AE6" s="16">
        <v>7.7</v>
      </c>
      <c r="AF6" s="16">
        <v>7.6</v>
      </c>
      <c r="AG6" s="16">
        <v>8.9</v>
      </c>
      <c r="AH6" s="16"/>
      <c r="AI6" s="16">
        <f t="shared" si="3"/>
        <v>1.2000000000000002</v>
      </c>
    </row>
    <row r="7" spans="1:35">
      <c r="A7" s="4"/>
      <c r="B7" s="4"/>
      <c r="C7" s="11">
        <v>14187</v>
      </c>
      <c r="D7" s="12">
        <v>6.3</v>
      </c>
      <c r="E7" s="12">
        <v>6.8</v>
      </c>
      <c r="F7" s="12">
        <v>8.9</v>
      </c>
      <c r="G7" s="12"/>
      <c r="H7" s="12">
        <f t="shared" si="0"/>
        <v>2.6000000000000005</v>
      </c>
      <c r="I7" s="9"/>
      <c r="J7" s="4"/>
      <c r="K7" s="4"/>
      <c r="L7" s="11">
        <v>29875</v>
      </c>
      <c r="M7" s="14">
        <v>6.5</v>
      </c>
      <c r="N7" s="14">
        <v>7</v>
      </c>
      <c r="O7" s="14">
        <v>8.6999999999999993</v>
      </c>
      <c r="P7" s="14"/>
      <c r="Q7" s="14">
        <f t="shared" si="1"/>
        <v>2.1999999999999993</v>
      </c>
      <c r="R7" s="9"/>
      <c r="S7" s="4"/>
      <c r="T7" s="4"/>
      <c r="U7" s="11">
        <v>14307</v>
      </c>
      <c r="V7" s="15">
        <v>7</v>
      </c>
      <c r="W7" s="15">
        <v>7.5</v>
      </c>
      <c r="X7" s="15">
        <v>8.9</v>
      </c>
      <c r="Y7" s="15"/>
      <c r="Z7" s="15">
        <f t="shared" si="2"/>
        <v>1.9000000000000004</v>
      </c>
      <c r="AA7" s="9"/>
      <c r="AB7" s="4"/>
      <c r="AC7" s="10"/>
      <c r="AD7" s="11">
        <v>29653</v>
      </c>
      <c r="AE7" s="16">
        <v>9.3000000000000007</v>
      </c>
      <c r="AF7" s="16">
        <v>9.6999999999999993</v>
      </c>
      <c r="AG7" s="16">
        <v>11.8</v>
      </c>
      <c r="AH7" s="16"/>
      <c r="AI7" s="16">
        <f t="shared" si="3"/>
        <v>2.5</v>
      </c>
    </row>
    <row r="8" spans="1:35">
      <c r="A8" s="4"/>
      <c r="B8" s="4" t="s">
        <v>65</v>
      </c>
      <c r="C8" s="11">
        <v>14286</v>
      </c>
      <c r="D8" s="12">
        <v>5.8</v>
      </c>
      <c r="E8" s="12">
        <v>6.2</v>
      </c>
      <c r="F8" s="12">
        <v>7.3</v>
      </c>
      <c r="G8" s="12"/>
      <c r="H8" s="12">
        <f t="shared" si="0"/>
        <v>1.5</v>
      </c>
      <c r="I8" s="9"/>
      <c r="J8" s="4"/>
      <c r="K8" s="4" t="s">
        <v>65</v>
      </c>
      <c r="L8" s="11">
        <v>29644</v>
      </c>
      <c r="M8" s="14">
        <v>6.3</v>
      </c>
      <c r="N8" s="14">
        <v>7.2</v>
      </c>
      <c r="O8" s="14">
        <v>9.4</v>
      </c>
      <c r="P8" s="14"/>
      <c r="Q8" s="14">
        <f t="shared" si="1"/>
        <v>3.1000000000000005</v>
      </c>
      <c r="R8" s="9"/>
      <c r="S8" s="4"/>
      <c r="T8" s="4" t="s">
        <v>65</v>
      </c>
      <c r="U8" s="11">
        <v>14183</v>
      </c>
      <c r="V8" s="15">
        <v>6</v>
      </c>
      <c r="W8" s="15">
        <v>6.7</v>
      </c>
      <c r="X8" s="15">
        <v>9</v>
      </c>
      <c r="Y8" s="15"/>
      <c r="Z8" s="15">
        <f t="shared" si="2"/>
        <v>3</v>
      </c>
      <c r="AA8" s="9"/>
      <c r="AB8" s="4"/>
      <c r="AC8" s="10" t="s">
        <v>65</v>
      </c>
      <c r="AD8" s="11">
        <v>29633</v>
      </c>
      <c r="AE8" s="16">
        <v>5.8</v>
      </c>
      <c r="AF8" s="16">
        <v>6.7</v>
      </c>
      <c r="AG8" s="16">
        <v>9.1999999999999993</v>
      </c>
      <c r="AH8" s="13"/>
      <c r="AI8" s="16">
        <f t="shared" si="3"/>
        <v>3.3999999999999995</v>
      </c>
    </row>
    <row r="9" spans="1:35">
      <c r="A9" s="4"/>
      <c r="B9" s="4"/>
      <c r="C9" s="11">
        <v>29962</v>
      </c>
      <c r="D9" s="12">
        <v>6.1</v>
      </c>
      <c r="E9" s="12">
        <v>6.5</v>
      </c>
      <c r="F9" s="12">
        <v>7</v>
      </c>
      <c r="G9" s="12"/>
      <c r="H9" s="12">
        <f t="shared" si="0"/>
        <v>0.90000000000000036</v>
      </c>
      <c r="I9" s="9"/>
      <c r="J9" s="4"/>
      <c r="K9" s="4"/>
      <c r="L9" s="11">
        <v>29914</v>
      </c>
      <c r="M9" s="14">
        <v>6.9</v>
      </c>
      <c r="N9" s="14">
        <v>7.3</v>
      </c>
      <c r="O9" s="14">
        <v>9.5</v>
      </c>
      <c r="P9" s="13"/>
      <c r="Q9" s="14">
        <f t="shared" si="1"/>
        <v>2.5999999999999996</v>
      </c>
      <c r="R9" s="9"/>
      <c r="S9" s="4"/>
      <c r="T9" s="4"/>
      <c r="U9" s="11">
        <v>14306</v>
      </c>
      <c r="V9" s="15">
        <v>7.2</v>
      </c>
      <c r="W9" s="15">
        <v>7.7</v>
      </c>
      <c r="X9" s="15">
        <v>9.6999999999999993</v>
      </c>
      <c r="Y9" s="15"/>
      <c r="Z9" s="15">
        <f t="shared" si="2"/>
        <v>2.4999999999999991</v>
      </c>
      <c r="AA9" s="9"/>
      <c r="AB9" s="4"/>
      <c r="AC9" s="10"/>
      <c r="AD9" s="11">
        <v>14208</v>
      </c>
      <c r="AE9" s="17">
        <v>10.4</v>
      </c>
      <c r="AF9" s="16">
        <v>7.6</v>
      </c>
      <c r="AG9" s="16">
        <v>9.8000000000000007</v>
      </c>
      <c r="AH9" s="16"/>
      <c r="AI9" s="16">
        <f t="shared" si="3"/>
        <v>-0.59999999999999964</v>
      </c>
    </row>
    <row r="10" spans="1:35">
      <c r="A10" s="4"/>
      <c r="B10" s="4"/>
      <c r="C10" s="11">
        <v>29665</v>
      </c>
      <c r="D10" s="12">
        <v>6.8</v>
      </c>
      <c r="E10" s="12">
        <v>7.3</v>
      </c>
      <c r="F10" s="12">
        <v>7.6</v>
      </c>
      <c r="G10" s="12"/>
      <c r="H10" s="12">
        <f t="shared" si="0"/>
        <v>0.79999999999999982</v>
      </c>
      <c r="I10" s="9"/>
      <c r="J10" s="4"/>
      <c r="K10" s="4"/>
      <c r="L10" s="11">
        <v>14276</v>
      </c>
      <c r="M10" s="14">
        <v>6.7</v>
      </c>
      <c r="N10" s="14">
        <v>7.5</v>
      </c>
      <c r="O10" s="14">
        <v>9.3000000000000007</v>
      </c>
      <c r="P10" s="14"/>
      <c r="Q10" s="14">
        <f t="shared" si="1"/>
        <v>2.6000000000000005</v>
      </c>
      <c r="R10" s="9"/>
      <c r="S10" s="4"/>
      <c r="T10" s="4"/>
      <c r="U10" s="11">
        <v>29901</v>
      </c>
      <c r="V10" s="15">
        <v>6.6</v>
      </c>
      <c r="W10" s="15">
        <v>7</v>
      </c>
      <c r="X10" s="15">
        <v>8.6999999999999993</v>
      </c>
      <c r="Y10" s="13"/>
      <c r="Z10" s="15">
        <f t="shared" si="2"/>
        <v>2.0999999999999996</v>
      </c>
      <c r="AA10" s="9"/>
      <c r="AB10" s="4"/>
      <c r="AC10" s="10"/>
      <c r="AD10" s="11">
        <v>14305</v>
      </c>
      <c r="AE10" s="16">
        <v>6</v>
      </c>
      <c r="AF10" s="16">
        <v>6.4</v>
      </c>
      <c r="AG10" s="16">
        <v>8.5</v>
      </c>
      <c r="AH10" s="16"/>
      <c r="AI10" s="16">
        <f t="shared" si="3"/>
        <v>2.5</v>
      </c>
    </row>
    <row r="11" spans="1:35">
      <c r="A11" s="4"/>
      <c r="B11" s="4"/>
      <c r="C11" s="11">
        <v>29939</v>
      </c>
      <c r="D11" s="12">
        <v>5.7</v>
      </c>
      <c r="E11" s="12">
        <v>6.2</v>
      </c>
      <c r="F11" s="12">
        <v>8</v>
      </c>
      <c r="G11" s="13"/>
      <c r="H11" s="12">
        <f t="shared" si="0"/>
        <v>2.2999999999999998</v>
      </c>
      <c r="I11" s="9"/>
      <c r="J11" s="4"/>
      <c r="K11" s="4"/>
      <c r="L11" s="11">
        <v>14172</v>
      </c>
      <c r="M11" s="14">
        <v>7.3</v>
      </c>
      <c r="N11" s="14">
        <v>8.1999999999999993</v>
      </c>
      <c r="O11" s="14">
        <v>11.2</v>
      </c>
      <c r="P11" s="13"/>
      <c r="Q11" s="14">
        <f t="shared" si="1"/>
        <v>3.8999999999999995</v>
      </c>
      <c r="R11" s="9"/>
      <c r="S11" s="4"/>
      <c r="T11" s="4"/>
      <c r="U11" s="11">
        <v>14163</v>
      </c>
      <c r="V11" s="15">
        <v>6</v>
      </c>
      <c r="W11" s="15">
        <v>7.2</v>
      </c>
      <c r="X11" s="15">
        <v>10.199999999999999</v>
      </c>
      <c r="Y11" s="13"/>
      <c r="Z11" s="15">
        <f t="shared" si="2"/>
        <v>4.1999999999999993</v>
      </c>
      <c r="AA11" s="9"/>
      <c r="AB11" s="4"/>
      <c r="AC11" s="10"/>
      <c r="AD11" s="11">
        <v>29949</v>
      </c>
      <c r="AE11" s="16">
        <v>5.3</v>
      </c>
      <c r="AF11" s="16">
        <v>5.5</v>
      </c>
      <c r="AG11" s="16">
        <v>7.3</v>
      </c>
      <c r="AH11" s="16"/>
      <c r="AI11" s="16">
        <f t="shared" si="3"/>
        <v>2</v>
      </c>
    </row>
    <row r="12" spans="1:35">
      <c r="A12" s="4"/>
      <c r="B12" s="4"/>
      <c r="C12" s="11">
        <v>14161</v>
      </c>
      <c r="D12" s="12">
        <v>5.7</v>
      </c>
      <c r="E12" s="12">
        <v>6.2</v>
      </c>
      <c r="F12" s="12">
        <v>7.7</v>
      </c>
      <c r="G12" s="13"/>
      <c r="H12" s="12">
        <f t="shared" si="0"/>
        <v>2</v>
      </c>
      <c r="I12" s="9"/>
      <c r="J12" s="4"/>
      <c r="K12" s="4"/>
      <c r="L12" s="11">
        <v>14262</v>
      </c>
      <c r="M12" s="14">
        <v>8.4</v>
      </c>
      <c r="N12" s="14">
        <v>8.6</v>
      </c>
      <c r="O12" s="14">
        <v>10.6</v>
      </c>
      <c r="P12" s="14"/>
      <c r="Q12" s="14">
        <f t="shared" si="1"/>
        <v>2.1999999999999993</v>
      </c>
      <c r="R12" s="9"/>
      <c r="S12" s="4"/>
      <c r="T12" s="4"/>
      <c r="U12" s="11">
        <v>14308</v>
      </c>
      <c r="V12" s="15">
        <v>7.4</v>
      </c>
      <c r="W12" s="15">
        <v>7.5</v>
      </c>
      <c r="X12" s="15">
        <v>9.6</v>
      </c>
      <c r="Y12" s="15"/>
      <c r="Z12" s="15">
        <f t="shared" si="2"/>
        <v>2.1999999999999993</v>
      </c>
      <c r="AA12" s="9"/>
      <c r="AB12" s="4"/>
      <c r="AC12" s="10"/>
      <c r="AD12" s="11">
        <v>29796</v>
      </c>
      <c r="AE12" s="16">
        <v>5.9</v>
      </c>
      <c r="AF12" s="16">
        <v>6.8</v>
      </c>
      <c r="AG12" s="16">
        <v>8.6999999999999993</v>
      </c>
      <c r="AH12" s="16"/>
      <c r="AI12" s="16">
        <f t="shared" si="3"/>
        <v>2.7999999999999989</v>
      </c>
    </row>
    <row r="13" spans="1:35">
      <c r="A13" s="4"/>
      <c r="B13" s="4"/>
      <c r="C13" s="11">
        <v>29705</v>
      </c>
      <c r="D13" s="12">
        <v>9.4</v>
      </c>
      <c r="E13" s="12">
        <v>10.199999999999999</v>
      </c>
      <c r="F13" s="12">
        <v>11.8</v>
      </c>
      <c r="G13" s="12"/>
      <c r="H13" s="12">
        <f t="shared" si="0"/>
        <v>2.4000000000000004</v>
      </c>
      <c r="I13" s="9"/>
      <c r="J13" s="4"/>
      <c r="K13" s="4"/>
      <c r="L13" s="11">
        <v>29765</v>
      </c>
      <c r="M13" s="14">
        <v>5</v>
      </c>
      <c r="N13" s="14">
        <v>5</v>
      </c>
      <c r="O13" s="14">
        <v>6.3</v>
      </c>
      <c r="P13" s="14"/>
      <c r="Q13" s="14">
        <f t="shared" si="1"/>
        <v>1.2999999999999998</v>
      </c>
      <c r="R13" s="9"/>
      <c r="S13" s="4"/>
      <c r="T13" s="4"/>
      <c r="U13" s="11">
        <v>29700</v>
      </c>
      <c r="V13" s="15">
        <v>6.7</v>
      </c>
      <c r="W13" s="15">
        <v>7.4</v>
      </c>
      <c r="X13" s="15">
        <v>9.1</v>
      </c>
      <c r="Y13" s="15"/>
      <c r="Z13" s="15">
        <f t="shared" si="2"/>
        <v>2.3999999999999995</v>
      </c>
      <c r="AA13" s="9"/>
      <c r="AB13" s="4"/>
      <c r="AC13" s="10"/>
      <c r="AD13" s="11">
        <v>29777</v>
      </c>
      <c r="AE13" s="16">
        <v>4.5999999999999996</v>
      </c>
      <c r="AF13" s="16">
        <v>4.5999999999999996</v>
      </c>
      <c r="AG13" s="16">
        <v>5.9</v>
      </c>
      <c r="AH13" s="13"/>
      <c r="AI13" s="16">
        <f t="shared" si="3"/>
        <v>1.3000000000000007</v>
      </c>
    </row>
    <row r="14" spans="1:35">
      <c r="A14" s="4"/>
      <c r="B14" s="4" t="s">
        <v>66</v>
      </c>
      <c r="C14" s="11">
        <v>29654</v>
      </c>
      <c r="D14" s="12">
        <v>5.4</v>
      </c>
      <c r="E14" s="12">
        <v>5.5</v>
      </c>
      <c r="F14" s="12">
        <v>6.2</v>
      </c>
      <c r="G14" s="12"/>
      <c r="H14" s="12">
        <f t="shared" si="0"/>
        <v>0.79999999999999982</v>
      </c>
      <c r="I14" s="9"/>
      <c r="J14" s="4"/>
      <c r="K14" s="4" t="s">
        <v>66</v>
      </c>
      <c r="L14" s="11">
        <v>29864</v>
      </c>
      <c r="M14" s="17">
        <v>12.8</v>
      </c>
      <c r="N14" s="14">
        <v>6.2</v>
      </c>
      <c r="O14" s="14">
        <v>8.4</v>
      </c>
      <c r="P14" s="14"/>
      <c r="Q14" s="14">
        <f t="shared" si="1"/>
        <v>-4.4000000000000004</v>
      </c>
      <c r="R14" s="9"/>
      <c r="S14" s="4"/>
      <c r="T14" s="4" t="s">
        <v>66</v>
      </c>
      <c r="U14" s="11">
        <v>29704</v>
      </c>
      <c r="V14" s="15">
        <v>8.6</v>
      </c>
      <c r="W14" s="15">
        <v>9.5</v>
      </c>
      <c r="X14" s="15">
        <v>11.1</v>
      </c>
      <c r="Y14" s="15"/>
      <c r="Z14" s="15">
        <f t="shared" si="2"/>
        <v>2.5</v>
      </c>
      <c r="AA14" s="9"/>
      <c r="AB14" s="4"/>
      <c r="AC14" s="10" t="s">
        <v>66</v>
      </c>
      <c r="AD14" s="11">
        <v>29847</v>
      </c>
      <c r="AE14" s="16">
        <v>5.4</v>
      </c>
      <c r="AF14" s="16">
        <v>6.5</v>
      </c>
      <c r="AG14" s="16">
        <v>8.6</v>
      </c>
      <c r="AH14" s="16"/>
      <c r="AI14" s="16">
        <f t="shared" si="3"/>
        <v>3.1999999999999993</v>
      </c>
    </row>
    <row r="15" spans="1:35">
      <c r="A15" s="4"/>
      <c r="B15" s="4"/>
      <c r="C15" s="11">
        <v>29898</v>
      </c>
      <c r="D15" s="12">
        <v>7.4</v>
      </c>
      <c r="E15" s="12">
        <v>7.7</v>
      </c>
      <c r="F15" s="12">
        <v>9.8000000000000007</v>
      </c>
      <c r="G15" s="13"/>
      <c r="H15" s="12">
        <f t="shared" si="0"/>
        <v>2.4000000000000004</v>
      </c>
      <c r="I15" s="9"/>
      <c r="J15" s="4"/>
      <c r="K15" s="4"/>
      <c r="L15" s="11">
        <v>29778</v>
      </c>
      <c r="M15" s="14">
        <v>5.7</v>
      </c>
      <c r="N15" s="14">
        <v>6</v>
      </c>
      <c r="O15" s="14">
        <v>8.1999999999999993</v>
      </c>
      <c r="P15" s="13"/>
      <c r="Q15" s="14">
        <f t="shared" si="1"/>
        <v>2.4999999999999991</v>
      </c>
      <c r="R15" s="9"/>
      <c r="S15" s="4"/>
      <c r="T15" s="4"/>
      <c r="U15" s="11">
        <v>14284</v>
      </c>
      <c r="V15" s="15">
        <v>4.9000000000000004</v>
      </c>
      <c r="W15" s="15">
        <v>5.0999999999999996</v>
      </c>
      <c r="X15" s="15">
        <v>6.4</v>
      </c>
      <c r="Y15" s="15"/>
      <c r="Z15" s="15">
        <f t="shared" si="2"/>
        <v>1.5</v>
      </c>
      <c r="AA15" s="9"/>
      <c r="AB15" s="4"/>
      <c r="AC15" s="10"/>
      <c r="AD15" s="11">
        <v>29793</v>
      </c>
      <c r="AE15" s="16">
        <v>5.6</v>
      </c>
      <c r="AF15" s="16">
        <v>7</v>
      </c>
      <c r="AG15" s="16">
        <v>7.7</v>
      </c>
      <c r="AH15" s="16"/>
      <c r="AI15" s="16">
        <f t="shared" si="3"/>
        <v>2.1000000000000005</v>
      </c>
    </row>
    <row r="16" spans="1:35">
      <c r="A16" s="4"/>
      <c r="B16" s="4"/>
      <c r="C16" s="11">
        <v>29631</v>
      </c>
      <c r="D16" s="12">
        <v>5.7</v>
      </c>
      <c r="E16" s="12">
        <v>6.1</v>
      </c>
      <c r="F16" s="12">
        <v>8</v>
      </c>
      <c r="G16" s="13"/>
      <c r="H16" s="12">
        <f t="shared" si="0"/>
        <v>2.2999999999999998</v>
      </c>
      <c r="I16" s="9"/>
      <c r="J16" s="4"/>
      <c r="K16" s="4"/>
      <c r="L16" s="11">
        <v>14317</v>
      </c>
      <c r="M16" s="14">
        <v>5.7</v>
      </c>
      <c r="N16" s="14">
        <v>6</v>
      </c>
      <c r="O16" s="14">
        <v>7.7</v>
      </c>
      <c r="P16" s="14"/>
      <c r="Q16" s="14">
        <f t="shared" si="1"/>
        <v>2</v>
      </c>
      <c r="R16" s="9"/>
      <c r="S16" s="4"/>
      <c r="T16" s="4"/>
      <c r="U16" s="11">
        <v>14275</v>
      </c>
      <c r="V16" s="15">
        <v>7.1</v>
      </c>
      <c r="W16" s="15">
        <v>8.1</v>
      </c>
      <c r="X16" s="15">
        <v>10.199999999999999</v>
      </c>
      <c r="Y16" s="15"/>
      <c r="Z16" s="15">
        <f t="shared" si="2"/>
        <v>3.0999999999999996</v>
      </c>
      <c r="AA16" s="9"/>
      <c r="AB16" s="4"/>
      <c r="AC16" s="10"/>
      <c r="AD16" s="11">
        <v>29753</v>
      </c>
      <c r="AE16" s="16">
        <v>7.9</v>
      </c>
      <c r="AF16" s="16">
        <v>8.1</v>
      </c>
      <c r="AG16" s="16">
        <v>9.4</v>
      </c>
      <c r="AH16" s="16"/>
      <c r="AI16" s="16">
        <f t="shared" si="3"/>
        <v>1.5</v>
      </c>
    </row>
    <row r="17" spans="1:35">
      <c r="A17" s="4"/>
      <c r="B17" s="4"/>
      <c r="C17" s="11">
        <v>14184</v>
      </c>
      <c r="D17" s="12">
        <v>6.7</v>
      </c>
      <c r="E17" s="12">
        <v>7.1</v>
      </c>
      <c r="F17" s="12">
        <v>9.4</v>
      </c>
      <c r="G17" s="12"/>
      <c r="H17" s="12">
        <f t="shared" si="0"/>
        <v>2.7</v>
      </c>
      <c r="I17" s="9"/>
      <c r="J17" s="4"/>
      <c r="K17" s="4"/>
      <c r="L17" s="11">
        <v>29742</v>
      </c>
      <c r="M17" s="14">
        <v>4.5999999999999996</v>
      </c>
      <c r="N17" s="14">
        <v>4.8</v>
      </c>
      <c r="O17" s="14">
        <v>6.1</v>
      </c>
      <c r="P17" s="14"/>
      <c r="Q17" s="14">
        <f t="shared" si="1"/>
        <v>1.5</v>
      </c>
      <c r="R17" s="9"/>
      <c r="S17" s="4"/>
      <c r="T17" s="4"/>
      <c r="U17" s="11">
        <v>14231</v>
      </c>
      <c r="V17" s="15">
        <v>4.7</v>
      </c>
      <c r="W17" s="15">
        <v>5.8</v>
      </c>
      <c r="X17" s="15">
        <v>7.7</v>
      </c>
      <c r="Y17" s="13"/>
      <c r="Z17" s="15">
        <f t="shared" si="2"/>
        <v>3</v>
      </c>
      <c r="AA17" s="9"/>
      <c r="AB17" s="4"/>
      <c r="AC17" s="10"/>
      <c r="AD17" s="11">
        <v>29743</v>
      </c>
      <c r="AE17" s="16">
        <v>5.8</v>
      </c>
      <c r="AF17" s="16">
        <v>6.3</v>
      </c>
      <c r="AG17" s="16">
        <v>7.5</v>
      </c>
      <c r="AH17" s="13"/>
      <c r="AI17" s="16">
        <f t="shared" si="3"/>
        <v>1.7000000000000002</v>
      </c>
    </row>
    <row r="18" spans="1:35">
      <c r="A18" s="4"/>
      <c r="B18" s="4"/>
      <c r="C18" s="11">
        <v>29666</v>
      </c>
      <c r="D18" s="12">
        <v>7.5</v>
      </c>
      <c r="E18" s="12">
        <v>8.3000000000000007</v>
      </c>
      <c r="F18" s="12">
        <v>10.3</v>
      </c>
      <c r="G18" s="12"/>
      <c r="H18" s="12">
        <f t="shared" si="0"/>
        <v>2.8000000000000007</v>
      </c>
      <c r="I18" s="9"/>
      <c r="J18" s="4"/>
      <c r="K18" s="4"/>
      <c r="L18" s="11">
        <v>14273</v>
      </c>
      <c r="M18" s="14">
        <v>5</v>
      </c>
      <c r="N18" s="14">
        <v>5.6</v>
      </c>
      <c r="O18" s="14">
        <v>7.2</v>
      </c>
      <c r="P18" s="13"/>
      <c r="Q18" s="14">
        <f t="shared" si="1"/>
        <v>2.2000000000000002</v>
      </c>
      <c r="R18" s="9"/>
      <c r="S18" s="4"/>
      <c r="T18" s="4"/>
      <c r="U18" s="11">
        <v>14162</v>
      </c>
      <c r="V18" s="15">
        <v>6.4</v>
      </c>
      <c r="W18" s="15">
        <v>7.7</v>
      </c>
      <c r="X18" s="15">
        <v>10.7</v>
      </c>
      <c r="Y18" s="13"/>
      <c r="Z18" s="15">
        <f t="shared" si="2"/>
        <v>4.2999999999999989</v>
      </c>
      <c r="AA18" s="9"/>
      <c r="AB18" s="4"/>
      <c r="AC18" s="10"/>
      <c r="AD18" s="11">
        <v>29718</v>
      </c>
      <c r="AE18" s="16">
        <v>6.3</v>
      </c>
      <c r="AF18" s="16">
        <v>7.1</v>
      </c>
      <c r="AG18" s="16">
        <v>9.1999999999999993</v>
      </c>
      <c r="AH18" s="13"/>
      <c r="AI18" s="16">
        <f t="shared" si="3"/>
        <v>2.8999999999999995</v>
      </c>
    </row>
    <row r="19" spans="1:35">
      <c r="A19" s="4"/>
      <c r="B19" s="4"/>
      <c r="C19" s="11">
        <v>29948</v>
      </c>
      <c r="D19" s="12">
        <v>5.6</v>
      </c>
      <c r="E19" s="12">
        <v>5.9</v>
      </c>
      <c r="F19" s="12">
        <v>6.7</v>
      </c>
      <c r="G19" s="12"/>
      <c r="H19" s="12">
        <f t="shared" si="0"/>
        <v>1.1000000000000005</v>
      </c>
      <c r="I19" s="9"/>
      <c r="J19" s="4"/>
      <c r="K19" s="4"/>
      <c r="L19" s="11">
        <v>29846</v>
      </c>
      <c r="M19" s="14">
        <v>5.2</v>
      </c>
      <c r="N19" s="14">
        <v>6.2</v>
      </c>
      <c r="O19" s="14">
        <v>8.1999999999999993</v>
      </c>
      <c r="P19" s="14"/>
      <c r="Q19" s="14">
        <f t="shared" si="1"/>
        <v>2.9999999999999991</v>
      </c>
      <c r="R19" s="9"/>
      <c r="S19" s="4"/>
      <c r="T19" s="4"/>
      <c r="U19" s="11">
        <v>14288</v>
      </c>
      <c r="V19" s="15">
        <v>5.0999999999999996</v>
      </c>
      <c r="W19" s="15">
        <v>5.6</v>
      </c>
      <c r="X19" s="15">
        <v>7.1</v>
      </c>
      <c r="Y19" s="15"/>
      <c r="Z19" s="15">
        <f t="shared" si="2"/>
        <v>2</v>
      </c>
      <c r="AA19" s="9"/>
      <c r="AB19" s="4"/>
      <c r="AC19" s="10"/>
      <c r="AD19" s="11">
        <v>29694</v>
      </c>
      <c r="AE19" s="16">
        <v>6.8</v>
      </c>
      <c r="AF19" s="16">
        <v>7.7</v>
      </c>
      <c r="AG19" s="16">
        <v>9.1</v>
      </c>
      <c r="AH19" s="16"/>
      <c r="AI19" s="16">
        <f t="shared" si="3"/>
        <v>2.2999999999999998</v>
      </c>
    </row>
    <row r="20" spans="1:35" ht="23">
      <c r="A20" s="18"/>
      <c r="B20" s="18"/>
      <c r="C20" s="19" t="s">
        <v>67</v>
      </c>
      <c r="D20" s="20">
        <f>AVERAGE(D2:D19)</f>
        <v>6.4888888888888898</v>
      </c>
      <c r="E20" s="20">
        <f>AVERAGE(E2:E19)</f>
        <v>6.9388888888888882</v>
      </c>
      <c r="F20" s="20">
        <f>AVERAGE(F2:F19)</f>
        <v>8.4777777777777779</v>
      </c>
      <c r="G20" s="20"/>
      <c r="H20" s="20">
        <f>AVERAGE(H2:H19)</f>
        <v>1.9888888888888892</v>
      </c>
      <c r="I20" s="9"/>
      <c r="J20" s="21"/>
      <c r="K20" s="21"/>
      <c r="L20" s="19" t="s">
        <v>67</v>
      </c>
      <c r="M20" s="20">
        <f>AVERAGE(M2:M19)</f>
        <v>6.5222222222222221</v>
      </c>
      <c r="N20" s="20">
        <f>AVERAGE(N2:N19)</f>
        <v>6.6611111111111105</v>
      </c>
      <c r="O20" s="20">
        <f>AVERAGE(O2:O19)</f>
        <v>8.6055555555555525</v>
      </c>
      <c r="P20" s="20"/>
      <c r="Q20" s="20">
        <f>AVERAGE(Q2:Q19)</f>
        <v>2.0833333333333339</v>
      </c>
      <c r="R20" s="21"/>
      <c r="S20" s="21"/>
      <c r="T20" s="21"/>
      <c r="U20" s="19" t="s">
        <v>67</v>
      </c>
      <c r="V20" s="20">
        <f>AVERAGE(V2:V19)</f>
        <v>6.4833333333333343</v>
      </c>
      <c r="W20" s="20">
        <f>AVERAGE(W2:W19)</f>
        <v>7.1777777777777789</v>
      </c>
      <c r="X20" s="20">
        <f>AVERAGE(X2:X19)</f>
        <v>9.2555555555555529</v>
      </c>
      <c r="Y20" s="20"/>
      <c r="Z20" s="20">
        <f>AVERAGE(Z2:Z19)</f>
        <v>2.7722222222222221</v>
      </c>
      <c r="AA20" s="5"/>
      <c r="AB20" s="4"/>
      <c r="AC20" s="4" t="s">
        <v>67</v>
      </c>
      <c r="AD20" s="5"/>
      <c r="AE20" s="20">
        <f>AVERAGE(AE2:AE19)</f>
        <v>6.5111111111111111</v>
      </c>
      <c r="AF20" s="5">
        <f>AVERAGE(AF2:AF19)</f>
        <v>6.8555555555555543</v>
      </c>
      <c r="AG20" s="5">
        <f>AVERAGE(AG2:AG19)</f>
        <v>8.4999999999999982</v>
      </c>
      <c r="AH20" s="5"/>
      <c r="AI20" s="5">
        <f>AVERAGE(AI2:AI19)</f>
        <v>1.9888888888888887</v>
      </c>
    </row>
    <row r="21" spans="1:35" ht="23">
      <c r="A21" s="18"/>
      <c r="B21" s="18"/>
      <c r="C21" s="22"/>
      <c r="D21" s="22"/>
      <c r="E21" s="22"/>
      <c r="F21" s="23"/>
      <c r="G21" s="23"/>
      <c r="H21" s="23"/>
      <c r="I21" s="23"/>
      <c r="J21" s="21"/>
      <c r="K21" s="21"/>
      <c r="L21" s="21"/>
      <c r="M21" s="6" t="s">
        <v>58</v>
      </c>
      <c r="N21" s="6" t="s">
        <v>59</v>
      </c>
      <c r="O21" s="6" t="s">
        <v>60</v>
      </c>
      <c r="P21" s="21"/>
      <c r="Q21" s="8" t="s">
        <v>62</v>
      </c>
      <c r="R21" s="21"/>
      <c r="S21" s="21"/>
      <c r="T21" s="21"/>
      <c r="U21" s="21"/>
      <c r="V21" s="6" t="s">
        <v>58</v>
      </c>
      <c r="W21" s="6" t="s">
        <v>59</v>
      </c>
      <c r="X21" s="6" t="s">
        <v>60</v>
      </c>
      <c r="Y21" s="21"/>
      <c r="Z21" s="8" t="s">
        <v>62</v>
      </c>
      <c r="AA21" s="9"/>
      <c r="AB21" s="24"/>
      <c r="AC21" s="25"/>
      <c r="AD21" s="26"/>
      <c r="AE21" s="26"/>
      <c r="AF21" s="9"/>
      <c r="AG21" s="9"/>
      <c r="AH21" s="9"/>
      <c r="AI21" s="9"/>
    </row>
    <row r="22" spans="1:35" ht="23">
      <c r="A22" s="21"/>
      <c r="B22" s="21"/>
      <c r="C22" s="21"/>
      <c r="D22" s="21"/>
      <c r="E22" s="21"/>
      <c r="F22" s="21"/>
      <c r="G22" s="21"/>
      <c r="H22" s="21"/>
      <c r="I22" s="21"/>
      <c r="J22" s="27">
        <v>2</v>
      </c>
      <c r="K22" s="4" t="s">
        <v>68</v>
      </c>
      <c r="L22" s="11">
        <v>29961</v>
      </c>
      <c r="M22" s="14">
        <v>5.7</v>
      </c>
      <c r="N22" s="14">
        <v>6.6</v>
      </c>
      <c r="O22" s="14">
        <v>8.1</v>
      </c>
      <c r="P22" s="14"/>
      <c r="Q22" s="14">
        <f>O22-M22</f>
        <v>2.3999999999999995</v>
      </c>
      <c r="R22" s="9"/>
      <c r="S22" s="4">
        <v>3</v>
      </c>
      <c r="T22" s="4" t="s">
        <v>68</v>
      </c>
      <c r="U22" s="11">
        <v>29900</v>
      </c>
      <c r="V22" s="15">
        <v>7.9</v>
      </c>
      <c r="W22" s="15">
        <v>8.5</v>
      </c>
      <c r="X22" s="15">
        <v>10.199999999999999</v>
      </c>
      <c r="Y22" s="13"/>
      <c r="Z22" s="15">
        <f>X22-V22</f>
        <v>2.2999999999999989</v>
      </c>
      <c r="AA22" s="22"/>
      <c r="AB22" s="28"/>
      <c r="AC22" s="25"/>
      <c r="AD22" s="22"/>
      <c r="AE22" s="22"/>
      <c r="AF22" s="22"/>
      <c r="AG22" s="29"/>
      <c r="AH22" s="29"/>
      <c r="AI22" s="29"/>
    </row>
    <row r="23" spans="1:35" ht="23">
      <c r="A23" s="21"/>
      <c r="B23" s="21"/>
      <c r="C23" s="21"/>
      <c r="D23" s="21"/>
      <c r="E23" s="21"/>
      <c r="F23" s="21"/>
      <c r="G23" s="21"/>
      <c r="H23" s="21"/>
      <c r="I23" s="21"/>
      <c r="J23" s="27"/>
      <c r="K23" s="4"/>
      <c r="L23" s="11">
        <v>14295</v>
      </c>
      <c r="M23" s="14">
        <v>8</v>
      </c>
      <c r="N23" s="14">
        <v>7.9</v>
      </c>
      <c r="O23" s="14">
        <v>8.8000000000000007</v>
      </c>
      <c r="P23" s="14"/>
      <c r="Q23" s="14">
        <f t="shared" ref="Q23:Q39" si="4">O23-M23</f>
        <v>0.80000000000000071</v>
      </c>
      <c r="R23" s="9"/>
      <c r="S23" s="4"/>
      <c r="T23" s="4"/>
      <c r="U23" s="11">
        <v>14297</v>
      </c>
      <c r="V23" s="15">
        <v>5.0999999999999996</v>
      </c>
      <c r="W23" s="15">
        <v>5.3</v>
      </c>
      <c r="X23" s="15">
        <v>6.8</v>
      </c>
      <c r="Y23" s="15"/>
      <c r="Z23" s="15">
        <f t="shared" ref="Z23:Z39" si="5">X23-V23</f>
        <v>1.7000000000000002</v>
      </c>
      <c r="AA23" s="22"/>
      <c r="AB23" s="30"/>
      <c r="AC23" s="25"/>
      <c r="AD23" s="22"/>
      <c r="AE23" s="22"/>
      <c r="AF23" s="22"/>
      <c r="AG23" s="29"/>
      <c r="AH23" s="29"/>
      <c r="AI23" s="29"/>
    </row>
    <row r="24" spans="1:35" ht="23">
      <c r="A24" s="21"/>
      <c r="B24" s="21"/>
      <c r="C24" s="21"/>
      <c r="D24" s="21"/>
      <c r="E24" s="21"/>
      <c r="F24" s="21"/>
      <c r="G24" s="21"/>
      <c r="H24" s="21"/>
      <c r="I24" s="21"/>
      <c r="J24" s="27"/>
      <c r="K24" s="4"/>
      <c r="L24" s="11">
        <v>29652</v>
      </c>
      <c r="M24" s="14">
        <v>7.2</v>
      </c>
      <c r="N24" s="14">
        <v>6.8</v>
      </c>
      <c r="O24" s="14">
        <v>7.7</v>
      </c>
      <c r="P24" s="14"/>
      <c r="Q24" s="14">
        <f t="shared" si="4"/>
        <v>0.5</v>
      </c>
      <c r="R24" s="22"/>
      <c r="S24" s="4"/>
      <c r="T24" s="4"/>
      <c r="U24" s="11">
        <v>14274</v>
      </c>
      <c r="V24" s="15">
        <v>5</v>
      </c>
      <c r="W24" s="15">
        <v>6.2</v>
      </c>
      <c r="X24" s="15">
        <v>8.1</v>
      </c>
      <c r="Y24" s="15"/>
      <c r="Z24" s="15">
        <f t="shared" si="5"/>
        <v>3.0999999999999996</v>
      </c>
      <c r="AA24" s="22"/>
      <c r="AB24" s="25"/>
      <c r="AC24" s="25"/>
      <c r="AD24" s="22"/>
      <c r="AE24" s="22"/>
      <c r="AF24" s="22"/>
      <c r="AG24" s="29"/>
      <c r="AH24" s="29"/>
      <c r="AI24" s="29"/>
    </row>
    <row r="25" spans="1:35" ht="23">
      <c r="A25" s="21"/>
      <c r="B25" s="21"/>
      <c r="C25" s="21"/>
      <c r="D25" s="21"/>
      <c r="E25" s="21"/>
      <c r="F25" s="21"/>
      <c r="G25" s="21"/>
      <c r="H25" s="21"/>
      <c r="I25" s="21"/>
      <c r="J25" s="27"/>
      <c r="K25" s="4"/>
      <c r="L25" s="11">
        <v>14194</v>
      </c>
      <c r="M25" s="14">
        <v>7</v>
      </c>
      <c r="N25" s="14">
        <v>7.2</v>
      </c>
      <c r="O25" s="14">
        <v>8.9</v>
      </c>
      <c r="P25" s="14"/>
      <c r="Q25" s="14">
        <f t="shared" si="4"/>
        <v>1.9000000000000004</v>
      </c>
      <c r="R25" s="22"/>
      <c r="S25" s="4"/>
      <c r="T25" s="4"/>
      <c r="U25" s="11">
        <v>29679</v>
      </c>
      <c r="V25" s="15">
        <v>6.4</v>
      </c>
      <c r="W25" s="15">
        <v>7.7</v>
      </c>
      <c r="X25" s="15">
        <v>9.6999999999999993</v>
      </c>
      <c r="Y25" s="15"/>
      <c r="Z25" s="15">
        <f t="shared" si="5"/>
        <v>3.2999999999999989</v>
      </c>
      <c r="AA25" s="22"/>
      <c r="AB25" s="25"/>
      <c r="AC25" s="25"/>
      <c r="AD25" s="22"/>
      <c r="AE25" s="22"/>
      <c r="AF25" s="22"/>
      <c r="AG25" s="29"/>
      <c r="AH25" s="29"/>
      <c r="AI25" s="29"/>
    </row>
    <row r="26" spans="1:35" ht="23">
      <c r="A26" s="21"/>
      <c r="B26" s="21"/>
      <c r="C26" s="21"/>
      <c r="D26" s="21"/>
      <c r="E26" s="21"/>
      <c r="F26" s="21"/>
      <c r="G26" s="21"/>
      <c r="H26" s="21"/>
      <c r="I26" s="21"/>
      <c r="J26" s="27"/>
      <c r="K26" s="4"/>
      <c r="L26" s="11">
        <v>29691</v>
      </c>
      <c r="M26" s="14">
        <v>5.5</v>
      </c>
      <c r="N26" s="14">
        <v>6</v>
      </c>
      <c r="O26" s="14">
        <v>7.7</v>
      </c>
      <c r="P26" s="13"/>
      <c r="Q26" s="14">
        <f t="shared" si="4"/>
        <v>2.2000000000000002</v>
      </c>
      <c r="R26" s="22"/>
      <c r="S26" s="4"/>
      <c r="T26" s="4"/>
      <c r="U26" s="11">
        <v>29943</v>
      </c>
      <c r="V26" s="15">
        <v>6.4</v>
      </c>
      <c r="W26" s="15">
        <v>6.6</v>
      </c>
      <c r="X26" s="15">
        <v>8</v>
      </c>
      <c r="Y26" s="13"/>
      <c r="Z26" s="15">
        <f t="shared" si="5"/>
        <v>1.5999999999999996</v>
      </c>
      <c r="AA26" s="9"/>
      <c r="AB26" s="25"/>
      <c r="AC26" s="25"/>
      <c r="AD26" s="22"/>
      <c r="AE26" s="22"/>
      <c r="AF26" s="22"/>
      <c r="AG26" s="9"/>
      <c r="AH26" s="9" t="s">
        <v>73</v>
      </c>
      <c r="AI26" s="9"/>
    </row>
    <row r="27" spans="1:35" ht="23">
      <c r="A27" s="21"/>
      <c r="B27" s="21"/>
      <c r="C27" s="21"/>
      <c r="D27" s="21"/>
      <c r="E27" s="21"/>
      <c r="F27" s="21"/>
      <c r="G27" s="21"/>
      <c r="H27" s="21"/>
      <c r="I27" s="21"/>
      <c r="J27" s="27"/>
      <c r="K27" s="4"/>
      <c r="L27" s="11">
        <v>14174</v>
      </c>
      <c r="M27" s="14">
        <v>7.8</v>
      </c>
      <c r="N27" s="14">
        <v>8.5</v>
      </c>
      <c r="O27" s="14">
        <v>11</v>
      </c>
      <c r="P27" s="13"/>
      <c r="Q27" s="14">
        <f t="shared" si="4"/>
        <v>3.2</v>
      </c>
      <c r="R27" s="22"/>
      <c r="S27" s="4"/>
      <c r="T27" s="4"/>
      <c r="U27" s="11">
        <v>14263</v>
      </c>
      <c r="V27" s="15">
        <v>7.4</v>
      </c>
      <c r="W27" s="15">
        <v>7.6</v>
      </c>
      <c r="X27" s="15">
        <v>9.4</v>
      </c>
      <c r="Y27" s="15"/>
      <c r="Z27" s="15">
        <f t="shared" si="5"/>
        <v>2</v>
      </c>
      <c r="AA27" s="21"/>
      <c r="AB27" s="25"/>
      <c r="AC27" s="31"/>
      <c r="AD27" s="22"/>
      <c r="AE27" s="22"/>
      <c r="AF27" s="22"/>
      <c r="AG27" s="21"/>
      <c r="AH27" s="21" t="s">
        <v>71</v>
      </c>
      <c r="AI27" s="21">
        <f>AVERAGE(D20,M20,M40,V20,V40,AE20)</f>
        <v>6.5370370370370372</v>
      </c>
    </row>
    <row r="28" spans="1:35" ht="23">
      <c r="A28" s="21"/>
      <c r="B28" s="21"/>
      <c r="C28" s="21"/>
      <c r="D28" s="21"/>
      <c r="E28" s="21"/>
      <c r="F28" s="21"/>
      <c r="G28" s="21"/>
      <c r="H28" s="21"/>
      <c r="I28" s="21"/>
      <c r="J28" s="27"/>
      <c r="K28" s="4" t="s">
        <v>69</v>
      </c>
      <c r="L28" s="11">
        <v>29951</v>
      </c>
      <c r="M28" s="14">
        <v>5.2</v>
      </c>
      <c r="N28" s="14">
        <v>5.8</v>
      </c>
      <c r="O28" s="14">
        <v>7.5</v>
      </c>
      <c r="P28" s="14"/>
      <c r="Q28" s="14">
        <f t="shared" si="4"/>
        <v>2.2999999999999998</v>
      </c>
      <c r="R28" s="9"/>
      <c r="S28" s="4"/>
      <c r="T28" s="4" t="s">
        <v>69</v>
      </c>
      <c r="U28" s="11">
        <v>29702</v>
      </c>
      <c r="V28" s="15">
        <v>7.4</v>
      </c>
      <c r="W28" s="15">
        <v>7.6</v>
      </c>
      <c r="X28" s="15">
        <v>9.5</v>
      </c>
      <c r="Y28" s="15"/>
      <c r="Z28" s="15">
        <f t="shared" si="5"/>
        <v>2.0999999999999996</v>
      </c>
      <c r="AA28" s="21"/>
      <c r="AB28" s="25"/>
      <c r="AC28" s="31"/>
      <c r="AD28" s="22"/>
      <c r="AE28" s="22"/>
      <c r="AF28" s="22"/>
      <c r="AG28" s="21"/>
      <c r="AH28" s="21" t="s">
        <v>72</v>
      </c>
      <c r="AI28" s="21">
        <f>STDEV(D20,M20,M40,V20,V40,AE20)</f>
        <v>8.1321391554005126E-2</v>
      </c>
    </row>
    <row r="29" spans="1:35" ht="23">
      <c r="A29" s="21"/>
      <c r="B29" s="21"/>
      <c r="C29" s="21"/>
      <c r="D29" s="21"/>
      <c r="E29" s="21"/>
      <c r="F29" s="21"/>
      <c r="G29" s="21"/>
      <c r="H29" s="21"/>
      <c r="I29" s="21"/>
      <c r="J29" s="27"/>
      <c r="K29" s="4"/>
      <c r="L29" s="11">
        <v>29703</v>
      </c>
      <c r="M29" s="14">
        <v>7.2</v>
      </c>
      <c r="N29" s="14">
        <v>8.6999999999999993</v>
      </c>
      <c r="O29" s="14">
        <v>11.7</v>
      </c>
      <c r="P29" s="14"/>
      <c r="Q29" s="14">
        <f t="shared" si="4"/>
        <v>4.4999999999999991</v>
      </c>
      <c r="R29" s="21"/>
      <c r="S29" s="4"/>
      <c r="T29" s="4"/>
      <c r="U29" s="11">
        <v>29715</v>
      </c>
      <c r="V29" s="15">
        <v>6.1</v>
      </c>
      <c r="W29" s="15">
        <v>6.8</v>
      </c>
      <c r="X29" s="15">
        <v>8.4</v>
      </c>
      <c r="Y29" s="15"/>
      <c r="Z29" s="15">
        <f t="shared" si="5"/>
        <v>2.3000000000000007</v>
      </c>
      <c r="AA29" s="21"/>
      <c r="AB29" s="32"/>
      <c r="AC29" s="32"/>
      <c r="AD29" s="22"/>
      <c r="AE29" s="22"/>
      <c r="AF29" s="22"/>
      <c r="AG29" s="21"/>
      <c r="AH29" s="21"/>
      <c r="AI29" s="21"/>
    </row>
    <row r="30" spans="1:35" ht="23">
      <c r="A30" s="21"/>
      <c r="B30" s="21"/>
      <c r="C30" s="21"/>
      <c r="D30" s="21"/>
      <c r="E30" s="21"/>
      <c r="F30" s="21"/>
      <c r="G30" s="21"/>
      <c r="H30" s="21"/>
      <c r="I30" s="21"/>
      <c r="J30" s="27"/>
      <c r="K30" s="4"/>
      <c r="L30" s="11">
        <v>29934</v>
      </c>
      <c r="M30" s="14">
        <v>6.8</v>
      </c>
      <c r="N30" s="14">
        <v>7.5</v>
      </c>
      <c r="O30" s="14">
        <v>9.4</v>
      </c>
      <c r="P30" s="14"/>
      <c r="Q30" s="14">
        <f t="shared" si="4"/>
        <v>2.6000000000000005</v>
      </c>
      <c r="R30" s="21"/>
      <c r="S30" s="4"/>
      <c r="T30" s="4"/>
      <c r="U30" s="11">
        <v>14260</v>
      </c>
      <c r="V30" s="15">
        <v>8.9</v>
      </c>
      <c r="W30" s="15">
        <v>9.6</v>
      </c>
      <c r="X30" s="15">
        <v>11.4</v>
      </c>
      <c r="Y30" s="15"/>
      <c r="Z30" s="15">
        <f t="shared" si="5"/>
        <v>2.5</v>
      </c>
      <c r="AA30" s="21"/>
      <c r="AB30" s="33"/>
      <c r="AC30" s="32"/>
      <c r="AD30" s="34"/>
      <c r="AE30" s="34"/>
      <c r="AF30" s="21"/>
      <c r="AG30" s="21"/>
      <c r="AH30" s="21"/>
      <c r="AI30" s="21"/>
    </row>
    <row r="31" spans="1:35" ht="23">
      <c r="A31" s="21"/>
      <c r="B31" s="21"/>
      <c r="C31" s="21"/>
      <c r="D31" s="21"/>
      <c r="E31" s="21"/>
      <c r="F31" s="21"/>
      <c r="G31" s="21"/>
      <c r="H31" s="21"/>
      <c r="I31" s="21"/>
      <c r="J31" s="27"/>
      <c r="K31" s="4"/>
      <c r="L31" s="11">
        <v>14193</v>
      </c>
      <c r="M31" s="14">
        <v>7.5</v>
      </c>
      <c r="N31" s="14">
        <v>7.8</v>
      </c>
      <c r="O31" s="14">
        <v>10.5</v>
      </c>
      <c r="P31" s="13"/>
      <c r="Q31" s="14">
        <f t="shared" si="4"/>
        <v>3</v>
      </c>
      <c r="R31" s="21"/>
      <c r="S31" s="4"/>
      <c r="T31" s="4"/>
      <c r="U31" s="11">
        <v>14195</v>
      </c>
      <c r="V31" s="15">
        <v>7</v>
      </c>
      <c r="W31" s="15">
        <v>8.3000000000000007</v>
      </c>
      <c r="X31" s="15">
        <v>10.6</v>
      </c>
      <c r="Y31" s="15"/>
      <c r="Z31" s="15">
        <f t="shared" si="5"/>
        <v>3.5999999999999996</v>
      </c>
      <c r="AA31" s="21"/>
      <c r="AB31" s="33"/>
      <c r="AC31" s="32"/>
      <c r="AD31" s="34"/>
      <c r="AE31" s="34"/>
      <c r="AF31" s="21"/>
      <c r="AG31" s="21"/>
      <c r="AH31" s="21"/>
      <c r="AI31" s="21"/>
    </row>
    <row r="32" spans="1:35" ht="23">
      <c r="A32" s="21"/>
      <c r="B32" s="21"/>
      <c r="C32" s="21"/>
      <c r="D32" s="21"/>
      <c r="E32" s="21"/>
      <c r="F32" s="21"/>
      <c r="G32" s="21"/>
      <c r="H32" s="21"/>
      <c r="I32" s="21"/>
      <c r="J32" s="27"/>
      <c r="K32" s="4"/>
      <c r="L32" s="11">
        <v>29865</v>
      </c>
      <c r="M32" s="14">
        <v>6.2</v>
      </c>
      <c r="N32" s="14">
        <v>7.4</v>
      </c>
      <c r="O32" s="14">
        <v>10.3</v>
      </c>
      <c r="P32" s="14"/>
      <c r="Q32" s="14">
        <f t="shared" si="4"/>
        <v>4.1000000000000005</v>
      </c>
      <c r="R32" s="21"/>
      <c r="S32" s="4"/>
      <c r="T32" s="4"/>
      <c r="U32" s="11">
        <v>29655</v>
      </c>
      <c r="V32" s="15">
        <v>7.9</v>
      </c>
      <c r="W32" s="15">
        <v>8.8000000000000007</v>
      </c>
      <c r="X32" s="15">
        <v>10.9</v>
      </c>
      <c r="Y32" s="13"/>
      <c r="Z32" s="15">
        <f t="shared" si="5"/>
        <v>3</v>
      </c>
      <c r="AA32" s="21"/>
      <c r="AB32" s="33"/>
      <c r="AC32" s="32"/>
      <c r="AD32" s="34"/>
      <c r="AE32" s="34"/>
      <c r="AF32" s="21"/>
      <c r="AG32" s="21"/>
      <c r="AH32" s="21"/>
      <c r="AI32" s="21"/>
    </row>
    <row r="33" spans="1:35" ht="23">
      <c r="A33" s="21"/>
      <c r="B33" s="21"/>
      <c r="C33" s="21"/>
      <c r="D33" s="21"/>
      <c r="E33" s="21"/>
      <c r="F33" s="21"/>
      <c r="G33" s="21"/>
      <c r="H33" s="21"/>
      <c r="I33" s="21"/>
      <c r="J33" s="27"/>
      <c r="K33" s="4"/>
      <c r="L33" s="11">
        <v>14201</v>
      </c>
      <c r="M33" s="14">
        <v>5.3</v>
      </c>
      <c r="N33" s="14">
        <v>5.7</v>
      </c>
      <c r="O33" s="14">
        <v>7.1</v>
      </c>
      <c r="P33" s="13"/>
      <c r="Q33" s="14">
        <f t="shared" si="4"/>
        <v>1.7999999999999998</v>
      </c>
      <c r="R33" s="21"/>
      <c r="S33" s="4"/>
      <c r="T33" s="4"/>
      <c r="U33" s="11">
        <v>14171</v>
      </c>
      <c r="V33" s="15">
        <v>4.8</v>
      </c>
      <c r="W33" s="15">
        <v>5.2</v>
      </c>
      <c r="X33" s="15">
        <v>7.4</v>
      </c>
      <c r="Y33" s="13"/>
      <c r="Z33" s="15">
        <f t="shared" si="5"/>
        <v>2.6000000000000005</v>
      </c>
      <c r="AA33" s="9"/>
      <c r="AB33" s="24"/>
      <c r="AC33" s="25"/>
      <c r="AD33" s="26"/>
      <c r="AE33" s="26"/>
      <c r="AF33" s="9"/>
      <c r="AG33" s="9"/>
      <c r="AH33" s="9"/>
      <c r="AI33" s="9"/>
    </row>
    <row r="34" spans="1:35" ht="23">
      <c r="A34" s="21"/>
      <c r="B34" s="21"/>
      <c r="C34" s="21"/>
      <c r="D34" s="21"/>
      <c r="E34" s="21"/>
      <c r="F34" s="21"/>
      <c r="G34" s="21"/>
      <c r="H34" s="21"/>
      <c r="I34" s="21"/>
      <c r="J34" s="27"/>
      <c r="K34" s="4" t="s">
        <v>70</v>
      </c>
      <c r="L34" s="11">
        <v>29667</v>
      </c>
      <c r="M34" s="14">
        <v>6.2</v>
      </c>
      <c r="N34" s="14">
        <v>7.3</v>
      </c>
      <c r="O34" s="14">
        <v>8.8000000000000007</v>
      </c>
      <c r="P34" s="14"/>
      <c r="Q34" s="14">
        <f t="shared" si="4"/>
        <v>2.6000000000000005</v>
      </c>
      <c r="R34" s="21"/>
      <c r="S34" s="4"/>
      <c r="T34" s="4" t="s">
        <v>70</v>
      </c>
      <c r="U34" s="11">
        <v>29745</v>
      </c>
      <c r="V34" s="15">
        <v>3.9</v>
      </c>
      <c r="W34" s="15">
        <v>5.2</v>
      </c>
      <c r="X34" s="15">
        <v>6.9</v>
      </c>
      <c r="Y34" s="13"/>
      <c r="Z34" s="15">
        <f t="shared" si="5"/>
        <v>3.0000000000000004</v>
      </c>
      <c r="AA34" s="9"/>
      <c r="AB34" s="24"/>
      <c r="AC34" s="32"/>
      <c r="AD34" s="34"/>
      <c r="AE34" s="34"/>
      <c r="AF34" s="21"/>
      <c r="AG34" s="21"/>
      <c r="AH34" s="21"/>
      <c r="AI34" s="21"/>
    </row>
    <row r="35" spans="1:35" ht="23">
      <c r="A35" s="21"/>
      <c r="B35" s="21"/>
      <c r="C35" s="21"/>
      <c r="D35" s="21"/>
      <c r="E35" s="21"/>
      <c r="F35" s="21"/>
      <c r="G35" s="21"/>
      <c r="H35" s="21"/>
      <c r="I35" s="21"/>
      <c r="J35" s="27"/>
      <c r="K35" s="4"/>
      <c r="L35" s="11">
        <v>14298</v>
      </c>
      <c r="M35" s="14">
        <v>6.9</v>
      </c>
      <c r="N35" s="14">
        <v>7.4</v>
      </c>
      <c r="O35" s="14">
        <v>9.8000000000000007</v>
      </c>
      <c r="P35" s="13"/>
      <c r="Q35" s="14">
        <f t="shared" si="4"/>
        <v>2.9000000000000004</v>
      </c>
      <c r="R35" s="9"/>
      <c r="S35" s="4"/>
      <c r="T35" s="4"/>
      <c r="U35" s="11">
        <v>29645</v>
      </c>
      <c r="V35" s="15">
        <v>5.6</v>
      </c>
      <c r="W35" s="15">
        <v>6.5</v>
      </c>
      <c r="X35" s="15">
        <v>8.3000000000000007</v>
      </c>
      <c r="Y35" s="13"/>
      <c r="Z35" s="15">
        <f t="shared" si="5"/>
        <v>2.7000000000000011</v>
      </c>
      <c r="AA35" s="9"/>
      <c r="AB35" s="24"/>
      <c r="AC35" s="32"/>
      <c r="AD35" s="34"/>
      <c r="AE35" s="34"/>
      <c r="AF35" s="21"/>
      <c r="AG35" s="21"/>
      <c r="AH35" s="21"/>
      <c r="AI35" s="21"/>
    </row>
    <row r="36" spans="1:35" ht="23">
      <c r="A36" s="21"/>
      <c r="B36" s="21"/>
      <c r="C36" s="21"/>
      <c r="D36" s="21"/>
      <c r="E36" s="21"/>
      <c r="F36" s="21"/>
      <c r="G36" s="21"/>
      <c r="H36" s="21"/>
      <c r="I36" s="21"/>
      <c r="J36" s="27"/>
      <c r="K36" s="4"/>
      <c r="L36" s="11">
        <v>29931</v>
      </c>
      <c r="M36" s="14">
        <v>8.1999999999999993</v>
      </c>
      <c r="N36" s="14">
        <v>8.4</v>
      </c>
      <c r="O36" s="14">
        <v>11.9</v>
      </c>
      <c r="P36" s="14"/>
      <c r="Q36" s="14">
        <f t="shared" si="4"/>
        <v>3.7000000000000011</v>
      </c>
      <c r="R36" s="9"/>
      <c r="S36" s="4"/>
      <c r="T36" s="4"/>
      <c r="U36" s="11">
        <v>29643</v>
      </c>
      <c r="V36" s="15">
        <v>7.8</v>
      </c>
      <c r="W36" s="15">
        <v>9.6</v>
      </c>
      <c r="X36" s="15">
        <v>12.3</v>
      </c>
      <c r="Y36" s="15"/>
      <c r="Z36" s="15">
        <f t="shared" si="5"/>
        <v>4.5000000000000009</v>
      </c>
      <c r="AA36" s="9"/>
      <c r="AB36" s="24"/>
      <c r="AC36" s="32"/>
      <c r="AD36" s="34"/>
      <c r="AE36" s="34"/>
      <c r="AF36" s="21"/>
      <c r="AG36" s="21"/>
      <c r="AH36" s="21"/>
      <c r="AI36" s="21"/>
    </row>
    <row r="37" spans="1:35" ht="23">
      <c r="A37" s="21"/>
      <c r="B37" s="21"/>
      <c r="C37" s="21"/>
      <c r="D37" s="21"/>
      <c r="E37" s="21"/>
      <c r="F37" s="21"/>
      <c r="G37" s="21"/>
      <c r="H37" s="21"/>
      <c r="I37" s="21"/>
      <c r="J37" s="27"/>
      <c r="K37" s="4"/>
      <c r="L37" s="11">
        <v>29754</v>
      </c>
      <c r="M37" s="14">
        <v>8.1</v>
      </c>
      <c r="N37" s="14">
        <v>8.4</v>
      </c>
      <c r="O37" s="14">
        <v>10.5</v>
      </c>
      <c r="P37" s="13"/>
      <c r="Q37" s="14">
        <f t="shared" si="4"/>
        <v>2.4000000000000004</v>
      </c>
      <c r="R37" s="9"/>
      <c r="S37" s="4"/>
      <c r="T37" s="4"/>
      <c r="U37" s="11">
        <v>14261</v>
      </c>
      <c r="V37" s="15">
        <v>8</v>
      </c>
      <c r="W37" s="15">
        <v>8.1</v>
      </c>
      <c r="X37" s="15">
        <v>10.5</v>
      </c>
      <c r="Y37" s="15"/>
      <c r="Z37" s="15">
        <f t="shared" si="5"/>
        <v>2.5</v>
      </c>
      <c r="AA37" s="9"/>
      <c r="AB37" s="24"/>
      <c r="AC37" s="32"/>
      <c r="AD37" s="34"/>
      <c r="AE37" s="34"/>
      <c r="AF37" s="21"/>
      <c r="AG37" s="21"/>
      <c r="AH37" s="21"/>
      <c r="AI37" s="21"/>
    </row>
    <row r="38" spans="1:35" ht="23">
      <c r="A38" s="21"/>
      <c r="B38" s="21"/>
      <c r="C38" s="21"/>
      <c r="D38" s="21"/>
      <c r="E38" s="21"/>
      <c r="F38" s="21"/>
      <c r="G38" s="21"/>
      <c r="H38" s="21"/>
      <c r="I38" s="21"/>
      <c r="J38" s="27"/>
      <c r="K38" s="4"/>
      <c r="L38" s="11">
        <v>14320</v>
      </c>
      <c r="M38" s="14">
        <v>7.2</v>
      </c>
      <c r="N38" s="14">
        <v>7.5</v>
      </c>
      <c r="O38" s="14">
        <v>9.1</v>
      </c>
      <c r="P38" s="14"/>
      <c r="Q38" s="14">
        <f t="shared" si="4"/>
        <v>1.8999999999999995</v>
      </c>
      <c r="R38" s="9"/>
      <c r="S38" s="4"/>
      <c r="T38" s="4"/>
      <c r="U38" s="11">
        <v>14186</v>
      </c>
      <c r="V38" s="15">
        <v>4.5999999999999996</v>
      </c>
      <c r="W38" s="15">
        <v>5.2</v>
      </c>
      <c r="X38" s="15">
        <v>7.3</v>
      </c>
      <c r="Y38" s="15"/>
      <c r="Z38" s="15">
        <f t="shared" si="5"/>
        <v>2.7</v>
      </c>
      <c r="AA38" s="9"/>
      <c r="AB38" s="24"/>
      <c r="AC38" s="32"/>
      <c r="AD38" s="34"/>
      <c r="AE38" s="34"/>
      <c r="AF38" s="21"/>
      <c r="AG38" s="21"/>
      <c r="AH38" s="21"/>
      <c r="AI38" s="21"/>
    </row>
    <row r="39" spans="1:35" ht="23">
      <c r="A39" s="21"/>
      <c r="B39" s="21"/>
      <c r="C39" s="21"/>
      <c r="D39" s="21"/>
      <c r="E39" s="21"/>
      <c r="F39" s="21"/>
      <c r="G39" s="21"/>
      <c r="H39" s="21"/>
      <c r="I39" s="21"/>
      <c r="J39" s="27"/>
      <c r="K39" s="4"/>
      <c r="L39" s="11">
        <v>14287</v>
      </c>
      <c r="M39" s="14">
        <v>4.5999999999999996</v>
      </c>
      <c r="N39" s="14">
        <v>4.4000000000000004</v>
      </c>
      <c r="O39" s="14">
        <v>6.3</v>
      </c>
      <c r="P39" s="14"/>
      <c r="Q39" s="14">
        <f t="shared" si="4"/>
        <v>1.7000000000000002</v>
      </c>
      <c r="R39" s="9"/>
      <c r="S39" s="4"/>
      <c r="T39" s="4"/>
      <c r="U39" s="11">
        <v>29646</v>
      </c>
      <c r="V39" s="15">
        <v>7.1</v>
      </c>
      <c r="W39" s="15">
        <v>8</v>
      </c>
      <c r="X39" s="15">
        <v>9.5</v>
      </c>
      <c r="Y39" s="15"/>
      <c r="Z39" s="15">
        <f t="shared" si="5"/>
        <v>2.4000000000000004</v>
      </c>
      <c r="AA39" s="21"/>
      <c r="AB39" s="33"/>
      <c r="AC39" s="32"/>
      <c r="AD39" s="34"/>
      <c r="AE39" s="34"/>
      <c r="AF39" s="21"/>
      <c r="AG39" s="21"/>
      <c r="AH39" s="21"/>
      <c r="AI39" s="21"/>
    </row>
    <row r="40" spans="1:35" ht="23">
      <c r="A40" s="21"/>
      <c r="B40" s="21"/>
      <c r="C40" s="21"/>
      <c r="D40" s="21"/>
      <c r="E40" s="21"/>
      <c r="F40" s="21"/>
      <c r="G40" s="21"/>
      <c r="H40" s="21"/>
      <c r="I40" s="21"/>
      <c r="J40" s="24"/>
      <c r="K40" s="24"/>
      <c r="L40" s="6" t="s">
        <v>67</v>
      </c>
      <c r="M40" s="5">
        <f t="shared" ref="M40" si="6">AVERAGE(M22:M39)</f>
        <v>6.7</v>
      </c>
      <c r="N40" s="5">
        <f>AVERAGE(N22:N39)</f>
        <v>7.1833333333333336</v>
      </c>
      <c r="O40" s="5">
        <f t="shared" ref="O40:Q40" si="7">AVERAGE(O22:O39)</f>
        <v>9.1722222222222225</v>
      </c>
      <c r="P40" s="5"/>
      <c r="Q40" s="5">
        <f t="shared" si="7"/>
        <v>2.4722222222222228</v>
      </c>
      <c r="R40" s="9"/>
      <c r="S40" s="24"/>
      <c r="T40" s="24"/>
      <c r="U40" s="6" t="s">
        <v>67</v>
      </c>
      <c r="V40" s="5">
        <f t="shared" ref="V40:Z40" si="8">AVERAGE(V22:V39)</f>
        <v>6.5166666666666657</v>
      </c>
      <c r="W40" s="5">
        <f t="shared" si="8"/>
        <v>7.2666666666666657</v>
      </c>
      <c r="X40" s="5">
        <f t="shared" si="8"/>
        <v>9.1777777777777789</v>
      </c>
      <c r="Y40" s="5"/>
      <c r="Z40" s="5">
        <f t="shared" si="8"/>
        <v>2.6611111111111114</v>
      </c>
      <c r="AA40" s="21"/>
      <c r="AB40" s="33"/>
      <c r="AC40" s="32"/>
      <c r="AD40" s="34"/>
      <c r="AE40" s="34"/>
      <c r="AF40" s="21"/>
      <c r="AG40" s="21"/>
      <c r="AH40" s="21"/>
      <c r="AI40" s="21"/>
    </row>
    <row r="41" spans="1:35">
      <c r="A41" s="24"/>
      <c r="B41" s="24"/>
      <c r="C41" s="9"/>
      <c r="D41" s="9"/>
      <c r="E41" s="9"/>
      <c r="F41" s="9"/>
      <c r="G41" s="9"/>
      <c r="H41" s="9"/>
      <c r="I41" s="9"/>
      <c r="J41" s="24"/>
      <c r="K41" s="24"/>
      <c r="L41" s="9"/>
      <c r="M41" s="9"/>
      <c r="N41" s="9"/>
      <c r="O41" s="9"/>
      <c r="P41" s="9"/>
      <c r="Q41" s="9"/>
      <c r="R41" s="9"/>
      <c r="S41" s="24"/>
      <c r="T41" s="24"/>
      <c r="U41" s="9"/>
      <c r="V41" s="9"/>
      <c r="W41" s="9"/>
      <c r="X41" s="9"/>
      <c r="Y41" s="9"/>
      <c r="Z41" s="9"/>
      <c r="AA41" s="9"/>
      <c r="AB41" s="25"/>
      <c r="AC41" s="25"/>
      <c r="AD41" s="22"/>
      <c r="AE41" s="22"/>
      <c r="AF41" s="22"/>
      <c r="AG41" s="22"/>
      <c r="AH41" s="22"/>
      <c r="AI41" s="22"/>
    </row>
    <row r="47" spans="1:35">
      <c r="M47" s="20">
        <f>AVERAGE(M29:M46)</f>
        <v>6.7416666666666663</v>
      </c>
      <c r="N47" s="20">
        <f>AVERAGE(N29:N46)</f>
        <v>7.3069444444444445</v>
      </c>
      <c r="O47" s="20">
        <f>AVERAGE(O29:O46)</f>
        <v>9.5476851851851858</v>
      </c>
    </row>
    <row r="48" spans="1:35">
      <c r="M48" s="5">
        <f t="shared" ref="M48" si="9">AVERAGE(M30:M47)</f>
        <v>6.7034722222222216</v>
      </c>
      <c r="N48" s="5">
        <f>AVERAGE(N30:N47)</f>
        <v>7.1908564814814824</v>
      </c>
      <c r="O48" s="5">
        <f t="shared" ref="O48" si="10">AVERAGE(O30:O47)</f>
        <v>9.3683256172839489</v>
      </c>
    </row>
    <row r="49" spans="13:15">
      <c r="M49" s="20">
        <f>AVERAGE(M31:M48)</f>
        <v>6.6954282407407399</v>
      </c>
      <c r="N49" s="20">
        <f>AVERAGE(N31:N48)</f>
        <v>7.1650945216049378</v>
      </c>
      <c r="O49" s="20">
        <f>AVERAGE(O31:O48)</f>
        <v>9.365686085390946</v>
      </c>
    </row>
    <row r="50" spans="13:15">
      <c r="M50" s="5">
        <f t="shared" ref="M50:O50" si="11">AVERAGE(M32:M49)</f>
        <v>6.6283805941358018</v>
      </c>
      <c r="N50" s="5">
        <f t="shared" si="11"/>
        <v>7.1121857317386841</v>
      </c>
      <c r="O50" s="5">
        <f t="shared" si="11"/>
        <v>9.2711599258401911</v>
      </c>
    </row>
    <row r="51" spans="13:15">
      <c r="M51" s="20">
        <f>AVERAGE(M33:M50)</f>
        <v>6.6640789769804529</v>
      </c>
      <c r="N51" s="5">
        <f>AVERAGE(N33:N50)</f>
        <v>7.0882012093835742</v>
      </c>
      <c r="O51" s="5">
        <f>AVERAGE(O33:O50)</f>
        <v>9.1854232529935409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topLeftCell="A80" workbookViewId="0">
      <selection activeCell="B80" sqref="B80"/>
    </sheetView>
  </sheetViews>
  <sheetFormatPr baseColWidth="10" defaultRowHeight="15" x14ac:dyDescent="0"/>
  <sheetData>
    <row r="1" spans="1:16">
      <c r="A1" s="4" t="s">
        <v>63</v>
      </c>
      <c r="B1" s="10" t="s">
        <v>74</v>
      </c>
      <c r="C1" s="6" t="s">
        <v>58</v>
      </c>
      <c r="D1" s="6" t="s">
        <v>59</v>
      </c>
      <c r="E1" s="6" t="s">
        <v>60</v>
      </c>
      <c r="G1" t="s">
        <v>78</v>
      </c>
      <c r="H1" t="s">
        <v>79</v>
      </c>
      <c r="I1" t="s">
        <v>80</v>
      </c>
      <c r="L1" t="s">
        <v>81</v>
      </c>
      <c r="M1">
        <v>1</v>
      </c>
      <c r="N1" t="s">
        <v>77</v>
      </c>
      <c r="O1" t="s">
        <v>78</v>
      </c>
      <c r="P1">
        <v>0.4499999999999984</v>
      </c>
    </row>
    <row r="2" spans="1:16">
      <c r="A2">
        <v>1</v>
      </c>
      <c r="B2" t="s">
        <v>77</v>
      </c>
      <c r="C2">
        <v>6.4888888888888898</v>
      </c>
      <c r="D2">
        <v>6.9388888888888882</v>
      </c>
      <c r="E2">
        <v>8.4777777777777779</v>
      </c>
      <c r="G2">
        <f>D2-C2</f>
        <v>0.4499999999999984</v>
      </c>
      <c r="H2">
        <f>E2-D2</f>
        <v>1.5388888888888896</v>
      </c>
      <c r="I2">
        <f>E2-C2</f>
        <v>1.988888888888888</v>
      </c>
      <c r="L2" t="s">
        <v>82</v>
      </c>
      <c r="M2">
        <v>2</v>
      </c>
      <c r="N2" t="s">
        <v>75</v>
      </c>
      <c r="O2" t="s">
        <v>78</v>
      </c>
      <c r="P2">
        <v>0.56527777777777821</v>
      </c>
    </row>
    <row r="3" spans="1:16">
      <c r="A3">
        <v>2</v>
      </c>
      <c r="B3" t="s">
        <v>75</v>
      </c>
      <c r="C3">
        <v>6.7416666666666663</v>
      </c>
      <c r="D3">
        <v>7.3069444444444445</v>
      </c>
      <c r="E3">
        <v>9.5476851851851858</v>
      </c>
      <c r="G3">
        <f t="shared" ref="G3:G7" si="0">D3-C3</f>
        <v>0.56527777777777821</v>
      </c>
      <c r="H3">
        <f t="shared" ref="H3:H7" si="1">E3-D3</f>
        <v>2.2407407407407414</v>
      </c>
      <c r="I3">
        <f t="shared" ref="I3:I7" si="2">E3-C3</f>
        <v>2.8060185185185196</v>
      </c>
      <c r="L3" t="s">
        <v>83</v>
      </c>
      <c r="M3">
        <v>2</v>
      </c>
      <c r="N3" t="s">
        <v>76</v>
      </c>
      <c r="O3" t="s">
        <v>78</v>
      </c>
      <c r="P3">
        <v>0.48738425925926077</v>
      </c>
    </row>
    <row r="4" spans="1:16">
      <c r="A4">
        <v>2</v>
      </c>
      <c r="B4" t="s">
        <v>76</v>
      </c>
      <c r="C4">
        <v>6.7034722222222216</v>
      </c>
      <c r="D4">
        <v>7.1908564814814824</v>
      </c>
      <c r="E4">
        <v>9.3683256172839489</v>
      </c>
      <c r="G4">
        <f t="shared" si="0"/>
        <v>0.48738425925926077</v>
      </c>
      <c r="H4">
        <f t="shared" si="1"/>
        <v>2.1774691358024665</v>
      </c>
      <c r="I4">
        <f t="shared" si="2"/>
        <v>2.6648533950617272</v>
      </c>
      <c r="L4" t="s">
        <v>84</v>
      </c>
      <c r="M4">
        <v>3</v>
      </c>
      <c r="N4" t="s">
        <v>75</v>
      </c>
      <c r="O4" t="s">
        <v>78</v>
      </c>
      <c r="P4">
        <v>0.46966628086419782</v>
      </c>
    </row>
    <row r="5" spans="1:16">
      <c r="A5">
        <v>3</v>
      </c>
      <c r="B5" t="s">
        <v>75</v>
      </c>
      <c r="C5">
        <v>6.6954282407407399</v>
      </c>
      <c r="D5">
        <v>7.1650945216049378</v>
      </c>
      <c r="E5">
        <v>9.365686085390946</v>
      </c>
      <c r="G5">
        <f t="shared" si="0"/>
        <v>0.46966628086419782</v>
      </c>
      <c r="H5">
        <f t="shared" si="1"/>
        <v>2.2005915637860083</v>
      </c>
      <c r="I5">
        <f t="shared" si="2"/>
        <v>2.6702578446502061</v>
      </c>
      <c r="L5" t="s">
        <v>85</v>
      </c>
      <c r="M5">
        <v>3</v>
      </c>
      <c r="N5" t="s">
        <v>76</v>
      </c>
      <c r="O5" t="s">
        <v>78</v>
      </c>
      <c r="P5">
        <v>0.48380513760288224</v>
      </c>
    </row>
    <row r="6" spans="1:16">
      <c r="A6">
        <v>3</v>
      </c>
      <c r="B6" t="s">
        <v>76</v>
      </c>
      <c r="C6">
        <v>6.6283805941358018</v>
      </c>
      <c r="D6">
        <v>7.1121857317386841</v>
      </c>
      <c r="E6">
        <v>9.2711599258401911</v>
      </c>
      <c r="G6">
        <f t="shared" si="0"/>
        <v>0.48380513760288224</v>
      </c>
      <c r="H6">
        <f t="shared" si="1"/>
        <v>2.158974194101507</v>
      </c>
      <c r="I6">
        <f t="shared" si="2"/>
        <v>2.6427793317043893</v>
      </c>
      <c r="L6" t="s">
        <v>86</v>
      </c>
      <c r="M6">
        <v>4</v>
      </c>
      <c r="N6" t="s">
        <v>77</v>
      </c>
      <c r="O6" t="s">
        <v>78</v>
      </c>
      <c r="P6">
        <v>0.4241222324031213</v>
      </c>
    </row>
    <row r="7" spans="1:16">
      <c r="A7">
        <v>4</v>
      </c>
      <c r="B7" t="s">
        <v>77</v>
      </c>
      <c r="C7">
        <v>6.6640789769804529</v>
      </c>
      <c r="D7">
        <v>7.0882012093835742</v>
      </c>
      <c r="E7">
        <v>9.1854232529935409</v>
      </c>
      <c r="G7">
        <f t="shared" si="0"/>
        <v>0.4241222324031213</v>
      </c>
      <c r="H7">
        <f t="shared" si="1"/>
        <v>2.0972220436099667</v>
      </c>
      <c r="I7">
        <f t="shared" si="2"/>
        <v>2.521344276013088</v>
      </c>
      <c r="L7" t="s">
        <v>81</v>
      </c>
      <c r="M7">
        <v>1</v>
      </c>
      <c r="N7" t="s">
        <v>77</v>
      </c>
      <c r="O7" t="s">
        <v>79</v>
      </c>
      <c r="P7">
        <v>1.5388888888888896</v>
      </c>
    </row>
    <row r="8" spans="1:16">
      <c r="L8" t="s">
        <v>82</v>
      </c>
      <c r="M8">
        <v>2</v>
      </c>
      <c r="N8" t="s">
        <v>75</v>
      </c>
      <c r="O8" t="s">
        <v>79</v>
      </c>
      <c r="P8">
        <v>2.2407407407407414</v>
      </c>
    </row>
    <row r="9" spans="1:16">
      <c r="L9" t="s">
        <v>83</v>
      </c>
      <c r="M9">
        <v>2</v>
      </c>
      <c r="N9" t="s">
        <v>76</v>
      </c>
      <c r="O9" t="s">
        <v>79</v>
      </c>
      <c r="P9">
        <v>2.1774691358024665</v>
      </c>
    </row>
    <row r="10" spans="1:16">
      <c r="L10" t="s">
        <v>84</v>
      </c>
      <c r="M10">
        <v>3</v>
      </c>
      <c r="N10" t="s">
        <v>75</v>
      </c>
      <c r="O10" t="s">
        <v>79</v>
      </c>
      <c r="P10">
        <v>2.2005915637860083</v>
      </c>
    </row>
    <row r="11" spans="1:16">
      <c r="L11" t="s">
        <v>85</v>
      </c>
      <c r="M11">
        <v>3</v>
      </c>
      <c r="N11" t="s">
        <v>76</v>
      </c>
      <c r="O11" t="s">
        <v>79</v>
      </c>
      <c r="P11">
        <v>2.158974194101507</v>
      </c>
    </row>
    <row r="12" spans="1:16">
      <c r="L12" t="s">
        <v>86</v>
      </c>
      <c r="M12">
        <v>4</v>
      </c>
      <c r="N12" t="s">
        <v>77</v>
      </c>
      <c r="O12" t="s">
        <v>79</v>
      </c>
      <c r="P12">
        <v>2.0972220436099667</v>
      </c>
    </row>
    <row r="13" spans="1:16">
      <c r="L13" t="s">
        <v>81</v>
      </c>
      <c r="M13">
        <v>1</v>
      </c>
      <c r="N13" t="s">
        <v>77</v>
      </c>
      <c r="O13" t="s">
        <v>80</v>
      </c>
      <c r="P13">
        <v>1.988888888888888</v>
      </c>
    </row>
    <row r="14" spans="1:16">
      <c r="L14" t="s">
        <v>82</v>
      </c>
      <c r="M14">
        <v>2</v>
      </c>
      <c r="N14" t="s">
        <v>75</v>
      </c>
      <c r="O14" t="s">
        <v>80</v>
      </c>
      <c r="P14">
        <v>2.8060185185185196</v>
      </c>
    </row>
    <row r="15" spans="1:16">
      <c r="L15" t="s">
        <v>83</v>
      </c>
      <c r="M15">
        <v>2</v>
      </c>
      <c r="N15" t="s">
        <v>76</v>
      </c>
      <c r="O15" t="s">
        <v>80</v>
      </c>
      <c r="P15">
        <v>2.6648533950617272</v>
      </c>
    </row>
    <row r="16" spans="1:16">
      <c r="L16" t="s">
        <v>84</v>
      </c>
      <c r="M16">
        <v>3</v>
      </c>
      <c r="N16" t="s">
        <v>75</v>
      </c>
      <c r="O16" t="s">
        <v>80</v>
      </c>
      <c r="P16">
        <v>2.6702578446502061</v>
      </c>
    </row>
    <row r="17" spans="1:16">
      <c r="L17" t="s">
        <v>85</v>
      </c>
      <c r="M17">
        <v>3</v>
      </c>
      <c r="N17" t="s">
        <v>76</v>
      </c>
      <c r="O17" t="s">
        <v>80</v>
      </c>
      <c r="P17">
        <v>2.6427793317043893</v>
      </c>
    </row>
    <row r="18" spans="1:16">
      <c r="L18" t="s">
        <v>86</v>
      </c>
      <c r="M18">
        <v>4</v>
      </c>
      <c r="N18" t="s">
        <v>77</v>
      </c>
      <c r="O18" t="s">
        <v>80</v>
      </c>
      <c r="P18">
        <v>2.521344276013088</v>
      </c>
    </row>
    <row r="23" spans="1:16">
      <c r="A23" s="4" t="s">
        <v>55</v>
      </c>
      <c r="B23" s="4" t="s">
        <v>56</v>
      </c>
      <c r="C23" s="5" t="s">
        <v>57</v>
      </c>
      <c r="D23" s="6" t="s">
        <v>58</v>
      </c>
      <c r="E23" s="6" t="s">
        <v>59</v>
      </c>
      <c r="F23" s="6" t="s">
        <v>60</v>
      </c>
      <c r="H23" t="s">
        <v>78</v>
      </c>
      <c r="I23" t="s">
        <v>79</v>
      </c>
      <c r="J23" t="s">
        <v>87</v>
      </c>
    </row>
    <row r="24" spans="1:16">
      <c r="A24" s="4">
        <v>1</v>
      </c>
      <c r="B24" s="4" t="s">
        <v>64</v>
      </c>
      <c r="C24" s="11">
        <v>29912</v>
      </c>
      <c r="D24" s="12">
        <v>6</v>
      </c>
      <c r="E24" s="12">
        <v>6.4</v>
      </c>
      <c r="F24" s="12">
        <v>7.8</v>
      </c>
      <c r="H24">
        <f>E24-D24</f>
        <v>0.40000000000000036</v>
      </c>
      <c r="I24">
        <f>F24-E24</f>
        <v>1.3999999999999995</v>
      </c>
      <c r="J24">
        <f>F24-D24</f>
        <v>1.7999999999999998</v>
      </c>
    </row>
    <row r="25" spans="1:16">
      <c r="A25" s="4">
        <v>1</v>
      </c>
      <c r="B25" s="4" t="s">
        <v>64</v>
      </c>
      <c r="C25" s="11">
        <v>14160</v>
      </c>
      <c r="D25" s="12">
        <v>6</v>
      </c>
      <c r="E25" s="12">
        <v>6.9</v>
      </c>
      <c r="F25" s="12">
        <v>9.1999999999999993</v>
      </c>
      <c r="H25">
        <f>E25-D25</f>
        <v>0.90000000000000036</v>
      </c>
      <c r="I25">
        <f>F25-E25</f>
        <v>2.2999999999999989</v>
      </c>
      <c r="J25">
        <f>F25-D25</f>
        <v>3.1999999999999993</v>
      </c>
    </row>
    <row r="26" spans="1:16">
      <c r="A26" s="4">
        <v>1</v>
      </c>
      <c r="B26" s="4" t="s">
        <v>64</v>
      </c>
      <c r="C26" s="11">
        <v>29707</v>
      </c>
      <c r="D26" s="12">
        <v>8.4</v>
      </c>
      <c r="E26" s="12">
        <v>9.3000000000000007</v>
      </c>
      <c r="F26" s="12">
        <v>11</v>
      </c>
      <c r="H26">
        <f>E26-D26</f>
        <v>0.90000000000000036</v>
      </c>
      <c r="I26">
        <f>F26-E26</f>
        <v>1.6999999999999993</v>
      </c>
      <c r="J26">
        <f>F26-D26</f>
        <v>2.5999999999999996</v>
      </c>
    </row>
    <row r="27" spans="1:16">
      <c r="A27" s="4">
        <v>1</v>
      </c>
      <c r="B27" s="4" t="s">
        <v>64</v>
      </c>
      <c r="C27" s="11">
        <v>14322</v>
      </c>
      <c r="D27" s="12">
        <v>6.8</v>
      </c>
      <c r="E27" s="12">
        <v>7</v>
      </c>
      <c r="F27" s="12">
        <v>8.6</v>
      </c>
      <c r="H27">
        <f>E27-D27</f>
        <v>0.20000000000000018</v>
      </c>
      <c r="I27">
        <f>F27-E27</f>
        <v>1.5999999999999996</v>
      </c>
      <c r="J27">
        <f>F27-D27</f>
        <v>1.7999999999999998</v>
      </c>
    </row>
    <row r="28" spans="1:16">
      <c r="A28" s="4">
        <v>1</v>
      </c>
      <c r="B28" s="4" t="s">
        <v>64</v>
      </c>
      <c r="C28" s="11">
        <v>29913</v>
      </c>
      <c r="D28" s="12">
        <v>5.5</v>
      </c>
      <c r="E28" s="12">
        <v>5.3</v>
      </c>
      <c r="F28" s="12">
        <v>7.3</v>
      </c>
      <c r="H28">
        <f>E28-D28</f>
        <v>-0.20000000000000018</v>
      </c>
      <c r="I28">
        <f>F28-E28</f>
        <v>2</v>
      </c>
      <c r="J28">
        <f>F28-D28</f>
        <v>1.7999999999999998</v>
      </c>
    </row>
    <row r="29" spans="1:16">
      <c r="A29" s="4">
        <v>1</v>
      </c>
      <c r="B29" s="4" t="s">
        <v>64</v>
      </c>
      <c r="C29" s="11">
        <v>14187</v>
      </c>
      <c r="D29" s="12">
        <v>6.3</v>
      </c>
      <c r="E29" s="12">
        <v>6.8</v>
      </c>
      <c r="F29" s="12">
        <v>8.9</v>
      </c>
      <c r="H29">
        <f>E29-D29</f>
        <v>0.5</v>
      </c>
      <c r="I29">
        <f>F29-E29</f>
        <v>2.1000000000000005</v>
      </c>
      <c r="J29">
        <f>F29-D29</f>
        <v>2.6000000000000005</v>
      </c>
    </row>
    <row r="30" spans="1:16">
      <c r="A30" s="4">
        <v>1</v>
      </c>
      <c r="B30" s="4" t="s">
        <v>65</v>
      </c>
      <c r="C30" s="11">
        <v>14286</v>
      </c>
      <c r="D30" s="12">
        <v>5.8</v>
      </c>
      <c r="E30" s="12">
        <v>6.2</v>
      </c>
      <c r="F30" s="12">
        <v>7.3</v>
      </c>
      <c r="H30">
        <f>E30-D30</f>
        <v>0.40000000000000036</v>
      </c>
      <c r="I30">
        <f>F30-E30</f>
        <v>1.0999999999999996</v>
      </c>
      <c r="J30">
        <f>F30-D30</f>
        <v>1.5</v>
      </c>
    </row>
    <row r="31" spans="1:16">
      <c r="A31" s="4">
        <v>1</v>
      </c>
      <c r="B31" s="4" t="s">
        <v>65</v>
      </c>
      <c r="C31" s="11">
        <v>29962</v>
      </c>
      <c r="D31" s="12">
        <v>6.1</v>
      </c>
      <c r="E31" s="12">
        <v>6.5</v>
      </c>
      <c r="F31" s="12">
        <v>7</v>
      </c>
      <c r="H31">
        <f>E31-D31</f>
        <v>0.40000000000000036</v>
      </c>
      <c r="I31">
        <f>F31-E31</f>
        <v>0.5</v>
      </c>
      <c r="J31">
        <f>F31-D31</f>
        <v>0.90000000000000036</v>
      </c>
    </row>
    <row r="32" spans="1:16">
      <c r="A32" s="4">
        <v>1</v>
      </c>
      <c r="B32" s="4" t="s">
        <v>65</v>
      </c>
      <c r="C32" s="11">
        <v>29665</v>
      </c>
      <c r="D32" s="12">
        <v>6.8</v>
      </c>
      <c r="E32" s="12">
        <v>7.3</v>
      </c>
      <c r="F32" s="12">
        <v>7.6</v>
      </c>
      <c r="H32">
        <f>E32-D32</f>
        <v>0.5</v>
      </c>
      <c r="I32">
        <f>F32-E32</f>
        <v>0.29999999999999982</v>
      </c>
      <c r="J32">
        <f>F32-D32</f>
        <v>0.79999999999999982</v>
      </c>
    </row>
    <row r="33" spans="1:10">
      <c r="A33" s="4">
        <v>1</v>
      </c>
      <c r="B33" s="4" t="s">
        <v>65</v>
      </c>
      <c r="C33" s="11">
        <v>29939</v>
      </c>
      <c r="D33" s="12">
        <v>5.7</v>
      </c>
      <c r="E33" s="12">
        <v>6.2</v>
      </c>
      <c r="F33" s="12">
        <v>8</v>
      </c>
      <c r="H33">
        <f>E33-D33</f>
        <v>0.5</v>
      </c>
      <c r="I33">
        <f>F33-E33</f>
        <v>1.7999999999999998</v>
      </c>
      <c r="J33">
        <f>F33-D33</f>
        <v>2.2999999999999998</v>
      </c>
    </row>
    <row r="34" spans="1:10">
      <c r="A34" s="4">
        <v>1</v>
      </c>
      <c r="B34" s="4" t="s">
        <v>65</v>
      </c>
      <c r="C34" s="11">
        <v>14161</v>
      </c>
      <c r="D34" s="12">
        <v>5.7</v>
      </c>
      <c r="E34" s="12">
        <v>6.2</v>
      </c>
      <c r="F34" s="12">
        <v>7.7</v>
      </c>
      <c r="H34">
        <f>E34-D34</f>
        <v>0.5</v>
      </c>
      <c r="I34">
        <f>F34-E34</f>
        <v>1.5</v>
      </c>
      <c r="J34">
        <f>F34-D34</f>
        <v>2</v>
      </c>
    </row>
    <row r="35" spans="1:10">
      <c r="A35" s="4">
        <v>1</v>
      </c>
      <c r="B35" s="4" t="s">
        <v>65</v>
      </c>
      <c r="C35" s="11">
        <v>29705</v>
      </c>
      <c r="D35" s="12">
        <v>9.4</v>
      </c>
      <c r="E35" s="12">
        <v>10.199999999999999</v>
      </c>
      <c r="F35" s="12">
        <v>11.8</v>
      </c>
      <c r="H35">
        <f>E35-D35</f>
        <v>0.79999999999999893</v>
      </c>
      <c r="I35">
        <f>F35-E35</f>
        <v>1.6000000000000014</v>
      </c>
      <c r="J35">
        <f>F35-D35</f>
        <v>2.4000000000000004</v>
      </c>
    </row>
    <row r="36" spans="1:10">
      <c r="A36" s="4">
        <v>1</v>
      </c>
      <c r="B36" s="4" t="s">
        <v>66</v>
      </c>
      <c r="C36" s="11">
        <v>29654</v>
      </c>
      <c r="D36" s="12">
        <v>5.4</v>
      </c>
      <c r="E36" s="12">
        <v>5.5</v>
      </c>
      <c r="F36" s="12">
        <v>6.2</v>
      </c>
      <c r="H36">
        <f>E36-D36</f>
        <v>9.9999999999999645E-2</v>
      </c>
      <c r="I36">
        <f>F36-E36</f>
        <v>0.70000000000000018</v>
      </c>
      <c r="J36">
        <f>F36-D36</f>
        <v>0.79999999999999982</v>
      </c>
    </row>
    <row r="37" spans="1:10">
      <c r="A37" s="4">
        <v>1</v>
      </c>
      <c r="B37" s="4" t="s">
        <v>66</v>
      </c>
      <c r="C37" s="11">
        <v>29898</v>
      </c>
      <c r="D37" s="12">
        <v>7.4</v>
      </c>
      <c r="E37" s="12">
        <v>7.7</v>
      </c>
      <c r="F37" s="12">
        <v>9.8000000000000007</v>
      </c>
      <c r="H37">
        <f>E37-D37</f>
        <v>0.29999999999999982</v>
      </c>
      <c r="I37">
        <f>F37-E37</f>
        <v>2.1000000000000005</v>
      </c>
      <c r="J37">
        <f>F37-D37</f>
        <v>2.4000000000000004</v>
      </c>
    </row>
    <row r="38" spans="1:10">
      <c r="A38" s="4">
        <v>1</v>
      </c>
      <c r="B38" s="4" t="s">
        <v>66</v>
      </c>
      <c r="C38" s="11">
        <v>29631</v>
      </c>
      <c r="D38" s="12">
        <v>5.7</v>
      </c>
      <c r="E38" s="12">
        <v>6.1</v>
      </c>
      <c r="F38" s="12">
        <v>8</v>
      </c>
      <c r="H38">
        <f>E38-D38</f>
        <v>0.39999999999999947</v>
      </c>
      <c r="I38">
        <f>F38-E38</f>
        <v>1.9000000000000004</v>
      </c>
      <c r="J38">
        <f>F38-D38</f>
        <v>2.2999999999999998</v>
      </c>
    </row>
    <row r="39" spans="1:10">
      <c r="A39" s="4">
        <v>1</v>
      </c>
      <c r="B39" s="4" t="s">
        <v>66</v>
      </c>
      <c r="C39" s="11">
        <v>14184</v>
      </c>
      <c r="D39" s="12">
        <v>6.7</v>
      </c>
      <c r="E39" s="12">
        <v>7.1</v>
      </c>
      <c r="F39" s="12">
        <v>9.4</v>
      </c>
      <c r="H39">
        <f>E39-D39</f>
        <v>0.39999999999999947</v>
      </c>
      <c r="I39">
        <f>F39-E39</f>
        <v>2.3000000000000007</v>
      </c>
      <c r="J39">
        <f>F39-D39</f>
        <v>2.7</v>
      </c>
    </row>
    <row r="40" spans="1:10">
      <c r="A40" s="4">
        <v>1</v>
      </c>
      <c r="B40" s="4" t="s">
        <v>66</v>
      </c>
      <c r="C40" s="11">
        <v>29666</v>
      </c>
      <c r="D40" s="12">
        <v>7.5</v>
      </c>
      <c r="E40" s="12">
        <v>8.3000000000000007</v>
      </c>
      <c r="F40" s="12">
        <v>10.3</v>
      </c>
      <c r="H40">
        <f>E40-D40</f>
        <v>0.80000000000000071</v>
      </c>
      <c r="I40">
        <f>F40-E40</f>
        <v>2</v>
      </c>
      <c r="J40">
        <f>F40-D40</f>
        <v>2.8000000000000007</v>
      </c>
    </row>
    <row r="41" spans="1:10">
      <c r="A41" s="4">
        <v>1</v>
      </c>
      <c r="B41" s="4" t="s">
        <v>66</v>
      </c>
      <c r="C41" s="11">
        <v>29948</v>
      </c>
      <c r="D41" s="12">
        <v>5.6</v>
      </c>
      <c r="E41" s="12">
        <v>5.9</v>
      </c>
      <c r="F41" s="12">
        <v>6.7</v>
      </c>
      <c r="H41">
        <f>E41-D41</f>
        <v>0.30000000000000071</v>
      </c>
      <c r="I41">
        <f>F41-E41</f>
        <v>0.79999999999999982</v>
      </c>
      <c r="J41">
        <f>F41-D41</f>
        <v>1.1000000000000005</v>
      </c>
    </row>
    <row r="42" spans="1:10">
      <c r="A42" s="4">
        <v>2</v>
      </c>
      <c r="B42" s="4" t="s">
        <v>64</v>
      </c>
      <c r="C42" s="11">
        <v>14233</v>
      </c>
      <c r="D42" s="14">
        <v>5.6</v>
      </c>
      <c r="E42" s="14">
        <v>6.7</v>
      </c>
      <c r="F42" s="14">
        <v>9</v>
      </c>
      <c r="H42">
        <f>E42-D42</f>
        <v>1.1000000000000005</v>
      </c>
      <c r="I42">
        <f>F42-E42</f>
        <v>2.2999999999999998</v>
      </c>
      <c r="J42">
        <f>F42-D42</f>
        <v>3.4000000000000004</v>
      </c>
    </row>
    <row r="43" spans="1:10">
      <c r="A43" s="4">
        <v>2</v>
      </c>
      <c r="B43" s="4" t="s">
        <v>64</v>
      </c>
      <c r="C43" s="11">
        <v>29792</v>
      </c>
      <c r="D43" s="14">
        <v>4.8</v>
      </c>
      <c r="E43" s="14">
        <v>5</v>
      </c>
      <c r="F43" s="14">
        <v>6.8</v>
      </c>
      <c r="H43">
        <f>E43-D43</f>
        <v>0.20000000000000018</v>
      </c>
      <c r="I43">
        <f>F43-E43</f>
        <v>1.7999999999999998</v>
      </c>
      <c r="J43">
        <f>F43-D43</f>
        <v>2</v>
      </c>
    </row>
    <row r="44" spans="1:10">
      <c r="A44" s="4">
        <v>2</v>
      </c>
      <c r="B44" s="4" t="s">
        <v>64</v>
      </c>
      <c r="C44" s="11">
        <v>14159</v>
      </c>
      <c r="D44" s="14">
        <v>6.2</v>
      </c>
      <c r="E44" s="14">
        <v>7.1</v>
      </c>
      <c r="F44" s="14">
        <v>8.6</v>
      </c>
      <c r="H44">
        <f>E44-D44</f>
        <v>0.89999999999999947</v>
      </c>
      <c r="I44">
        <f>F44-E44</f>
        <v>1.5</v>
      </c>
      <c r="J44">
        <f>F44-D44</f>
        <v>2.3999999999999995</v>
      </c>
    </row>
    <row r="45" spans="1:10">
      <c r="A45" s="4">
        <v>2</v>
      </c>
      <c r="B45" s="4" t="s">
        <v>64</v>
      </c>
      <c r="C45" s="11">
        <v>14205</v>
      </c>
      <c r="D45" s="14">
        <v>8.9</v>
      </c>
      <c r="E45" s="14">
        <v>7.2</v>
      </c>
      <c r="F45" s="14">
        <v>9.8000000000000007</v>
      </c>
      <c r="H45">
        <f>E45-D45</f>
        <v>-1.7000000000000002</v>
      </c>
      <c r="I45">
        <f>F45-E45</f>
        <v>2.6000000000000005</v>
      </c>
      <c r="J45">
        <f>F45-D45</f>
        <v>0.90000000000000036</v>
      </c>
    </row>
    <row r="46" spans="1:10">
      <c r="A46" s="4">
        <v>2</v>
      </c>
      <c r="B46" s="4" t="s">
        <v>64</v>
      </c>
      <c r="C46" s="11">
        <v>29752</v>
      </c>
      <c r="D46" s="14">
        <v>5.8</v>
      </c>
      <c r="E46" s="14">
        <v>8.3000000000000007</v>
      </c>
      <c r="F46" s="14">
        <v>9.9</v>
      </c>
      <c r="H46">
        <f>E46-D46</f>
        <v>2.5000000000000009</v>
      </c>
      <c r="I46">
        <f>F46-E46</f>
        <v>1.5999999999999996</v>
      </c>
      <c r="J46">
        <f>F46-D46</f>
        <v>4.1000000000000005</v>
      </c>
    </row>
    <row r="47" spans="1:10">
      <c r="A47" s="4">
        <v>2</v>
      </c>
      <c r="B47" s="4" t="s">
        <v>64</v>
      </c>
      <c r="C47" s="11">
        <v>29875</v>
      </c>
      <c r="D47" s="14">
        <v>6.5</v>
      </c>
      <c r="E47" s="14">
        <v>7</v>
      </c>
      <c r="F47" s="14">
        <v>8.6999999999999993</v>
      </c>
      <c r="H47">
        <f>E47-D47</f>
        <v>0.5</v>
      </c>
      <c r="I47">
        <f>F47-E47</f>
        <v>1.6999999999999993</v>
      </c>
      <c r="J47">
        <f>F47-D47</f>
        <v>2.1999999999999993</v>
      </c>
    </row>
    <row r="48" spans="1:10">
      <c r="A48" s="4">
        <v>2</v>
      </c>
      <c r="B48" s="4" t="s">
        <v>65</v>
      </c>
      <c r="C48" s="11">
        <v>29644</v>
      </c>
      <c r="D48" s="14">
        <v>6.3</v>
      </c>
      <c r="E48" s="14">
        <v>7.2</v>
      </c>
      <c r="F48" s="14">
        <v>9.4</v>
      </c>
      <c r="H48">
        <f>E48-D48</f>
        <v>0.90000000000000036</v>
      </c>
      <c r="I48">
        <f>F48-E48</f>
        <v>2.2000000000000002</v>
      </c>
      <c r="J48">
        <f>F48-D48</f>
        <v>3.1000000000000005</v>
      </c>
    </row>
    <row r="49" spans="1:10">
      <c r="A49" s="4">
        <v>2</v>
      </c>
      <c r="B49" s="4" t="s">
        <v>65</v>
      </c>
      <c r="C49" s="11">
        <v>29914</v>
      </c>
      <c r="D49" s="14">
        <v>6.9</v>
      </c>
      <c r="E49" s="14">
        <v>7.3</v>
      </c>
      <c r="F49" s="14">
        <v>9.5</v>
      </c>
      <c r="H49">
        <f>E49-D49</f>
        <v>0.39999999999999947</v>
      </c>
      <c r="I49">
        <f>F49-E49</f>
        <v>2.2000000000000002</v>
      </c>
      <c r="J49">
        <f>F49-D49</f>
        <v>2.5999999999999996</v>
      </c>
    </row>
    <row r="50" spans="1:10">
      <c r="A50" s="4">
        <v>2</v>
      </c>
      <c r="B50" s="4" t="s">
        <v>65</v>
      </c>
      <c r="C50" s="11">
        <v>14276</v>
      </c>
      <c r="D50" s="14">
        <v>6.7</v>
      </c>
      <c r="E50" s="14">
        <v>7.5</v>
      </c>
      <c r="F50" s="14">
        <v>9.3000000000000007</v>
      </c>
      <c r="H50">
        <f>E50-D50</f>
        <v>0.79999999999999982</v>
      </c>
      <c r="I50">
        <f>F50-E50</f>
        <v>1.8000000000000007</v>
      </c>
      <c r="J50">
        <f>F50-D50</f>
        <v>2.6000000000000005</v>
      </c>
    </row>
    <row r="51" spans="1:10">
      <c r="A51" s="4">
        <v>2</v>
      </c>
      <c r="B51" s="4" t="s">
        <v>65</v>
      </c>
      <c r="C51" s="11">
        <v>14172</v>
      </c>
      <c r="D51" s="14">
        <v>7.3</v>
      </c>
      <c r="E51" s="14">
        <v>8.1999999999999993</v>
      </c>
      <c r="F51" s="14">
        <v>11.2</v>
      </c>
      <c r="H51">
        <f>E51-D51</f>
        <v>0.89999999999999947</v>
      </c>
      <c r="I51">
        <f>F51-E51</f>
        <v>3</v>
      </c>
      <c r="J51">
        <f>F51-D51</f>
        <v>3.8999999999999995</v>
      </c>
    </row>
    <row r="52" spans="1:10">
      <c r="A52" s="4">
        <v>2</v>
      </c>
      <c r="B52" s="4" t="s">
        <v>65</v>
      </c>
      <c r="C52" s="11">
        <v>14262</v>
      </c>
      <c r="D52" s="14">
        <v>8.4</v>
      </c>
      <c r="E52" s="14">
        <v>8.6</v>
      </c>
      <c r="F52" s="14">
        <v>10.6</v>
      </c>
      <c r="H52">
        <f>E52-D52</f>
        <v>0.19999999999999929</v>
      </c>
      <c r="I52">
        <f>F52-E52</f>
        <v>2</v>
      </c>
      <c r="J52">
        <f>F52-D52</f>
        <v>2.1999999999999993</v>
      </c>
    </row>
    <row r="53" spans="1:10">
      <c r="A53" s="4">
        <v>2</v>
      </c>
      <c r="B53" s="4" t="s">
        <v>65</v>
      </c>
      <c r="C53" s="11">
        <v>29765</v>
      </c>
      <c r="D53" s="14">
        <v>5</v>
      </c>
      <c r="E53" s="14">
        <v>5</v>
      </c>
      <c r="F53" s="14">
        <v>6.3</v>
      </c>
      <c r="H53">
        <f>E53-D53</f>
        <v>0</v>
      </c>
      <c r="I53">
        <f>F53-E53</f>
        <v>1.2999999999999998</v>
      </c>
      <c r="J53">
        <f>F53-D53</f>
        <v>1.2999999999999998</v>
      </c>
    </row>
    <row r="54" spans="1:10">
      <c r="A54" s="4">
        <v>2</v>
      </c>
      <c r="B54" s="4" t="s">
        <v>66</v>
      </c>
      <c r="C54" s="11">
        <v>29864</v>
      </c>
      <c r="D54" s="17">
        <v>12.8</v>
      </c>
      <c r="E54" s="14">
        <v>6.2</v>
      </c>
      <c r="F54" s="14">
        <v>8.4</v>
      </c>
      <c r="H54">
        <f>E54-D54</f>
        <v>-6.6000000000000005</v>
      </c>
      <c r="I54">
        <f>F54-E54</f>
        <v>2.2000000000000002</v>
      </c>
      <c r="J54">
        <f>F54-D54</f>
        <v>-4.4000000000000004</v>
      </c>
    </row>
    <row r="55" spans="1:10">
      <c r="A55" s="4">
        <v>2</v>
      </c>
      <c r="B55" s="4" t="s">
        <v>66</v>
      </c>
      <c r="C55" s="11">
        <v>29778</v>
      </c>
      <c r="D55" s="14">
        <v>5.7</v>
      </c>
      <c r="E55" s="14">
        <v>6</v>
      </c>
      <c r="F55" s="14">
        <v>8.1999999999999993</v>
      </c>
      <c r="H55">
        <f>E55-D55</f>
        <v>0.29999999999999982</v>
      </c>
      <c r="I55">
        <f>F55-E55</f>
        <v>2.1999999999999993</v>
      </c>
      <c r="J55">
        <f>F55-D55</f>
        <v>2.4999999999999991</v>
      </c>
    </row>
    <row r="56" spans="1:10">
      <c r="A56" s="4">
        <v>2</v>
      </c>
      <c r="B56" s="4" t="s">
        <v>66</v>
      </c>
      <c r="C56" s="11">
        <v>14317</v>
      </c>
      <c r="D56" s="14">
        <v>5.7</v>
      </c>
      <c r="E56" s="14">
        <v>6</v>
      </c>
      <c r="F56" s="14">
        <v>7.7</v>
      </c>
      <c r="H56">
        <f>E56-D56</f>
        <v>0.29999999999999982</v>
      </c>
      <c r="I56">
        <f>F56-E56</f>
        <v>1.7000000000000002</v>
      </c>
      <c r="J56">
        <f>F56-D56</f>
        <v>2</v>
      </c>
    </row>
    <row r="57" spans="1:10">
      <c r="A57" s="4">
        <v>2</v>
      </c>
      <c r="B57" s="4" t="s">
        <v>66</v>
      </c>
      <c r="C57" s="11">
        <v>29742</v>
      </c>
      <c r="D57" s="14">
        <v>4.5999999999999996</v>
      </c>
      <c r="E57" s="14">
        <v>4.8</v>
      </c>
      <c r="F57" s="14">
        <v>6.1</v>
      </c>
      <c r="H57">
        <f>E57-D57</f>
        <v>0.20000000000000018</v>
      </c>
      <c r="I57">
        <f>F57-E57</f>
        <v>1.2999999999999998</v>
      </c>
      <c r="J57">
        <f>F57-D57</f>
        <v>1.5</v>
      </c>
    </row>
    <row r="58" spans="1:10">
      <c r="A58" s="4">
        <v>2</v>
      </c>
      <c r="B58" s="4" t="s">
        <v>66</v>
      </c>
      <c r="C58" s="11">
        <v>14273</v>
      </c>
      <c r="D58" s="14">
        <v>5</v>
      </c>
      <c r="E58" s="14">
        <v>5.6</v>
      </c>
      <c r="F58" s="14">
        <v>7.2</v>
      </c>
      <c r="H58">
        <f>E58-D58</f>
        <v>0.59999999999999964</v>
      </c>
      <c r="I58">
        <f>F58-E58</f>
        <v>1.6000000000000005</v>
      </c>
      <c r="J58">
        <f>F58-D58</f>
        <v>2.2000000000000002</v>
      </c>
    </row>
    <row r="59" spans="1:10">
      <c r="A59" s="4">
        <v>2</v>
      </c>
      <c r="B59" s="4" t="s">
        <v>66</v>
      </c>
      <c r="C59" s="11">
        <v>29846</v>
      </c>
      <c r="D59" s="14">
        <v>5.2</v>
      </c>
      <c r="E59" s="14">
        <v>6.2</v>
      </c>
      <c r="F59" s="14">
        <v>8.1999999999999993</v>
      </c>
      <c r="H59">
        <f>E59-D59</f>
        <v>1</v>
      </c>
      <c r="I59">
        <f>F59-E59</f>
        <v>1.9999999999999991</v>
      </c>
      <c r="J59">
        <f>F59-D59</f>
        <v>2.9999999999999991</v>
      </c>
    </row>
    <row r="60" spans="1:10">
      <c r="A60" s="4">
        <v>2</v>
      </c>
      <c r="B60" s="4" t="s">
        <v>68</v>
      </c>
      <c r="C60" s="11">
        <v>29961</v>
      </c>
      <c r="D60" s="14">
        <v>5.7</v>
      </c>
      <c r="E60" s="14">
        <v>6.6</v>
      </c>
      <c r="F60" s="14">
        <v>8.1</v>
      </c>
      <c r="H60">
        <f>E60-D60</f>
        <v>0.89999999999999947</v>
      </c>
      <c r="I60">
        <f>F60-E60</f>
        <v>1.5</v>
      </c>
      <c r="J60">
        <f>F60-D60</f>
        <v>2.3999999999999995</v>
      </c>
    </row>
    <row r="61" spans="1:10">
      <c r="A61" s="4">
        <v>2</v>
      </c>
      <c r="B61" s="4" t="s">
        <v>68</v>
      </c>
      <c r="C61" s="11">
        <v>14295</v>
      </c>
      <c r="D61" s="14">
        <v>8</v>
      </c>
      <c r="E61" s="14">
        <v>7.9</v>
      </c>
      <c r="F61" s="14">
        <v>8.8000000000000007</v>
      </c>
      <c r="H61">
        <f>E61-D61</f>
        <v>-9.9999999999999645E-2</v>
      </c>
      <c r="I61">
        <f>F61-E61</f>
        <v>0.90000000000000036</v>
      </c>
      <c r="J61">
        <f>F61-D61</f>
        <v>0.80000000000000071</v>
      </c>
    </row>
    <row r="62" spans="1:10">
      <c r="A62" s="4">
        <v>2</v>
      </c>
      <c r="B62" s="4" t="s">
        <v>68</v>
      </c>
      <c r="C62" s="11">
        <v>29652</v>
      </c>
      <c r="D62" s="14">
        <v>7.2</v>
      </c>
      <c r="E62" s="14">
        <v>6.8</v>
      </c>
      <c r="F62" s="14">
        <v>7.7</v>
      </c>
      <c r="H62">
        <f>E62-D62</f>
        <v>-0.40000000000000036</v>
      </c>
      <c r="I62">
        <f>F62-E62</f>
        <v>0.90000000000000036</v>
      </c>
      <c r="J62">
        <f>F62-D62</f>
        <v>0.5</v>
      </c>
    </row>
    <row r="63" spans="1:10">
      <c r="A63" s="4">
        <v>2</v>
      </c>
      <c r="B63" s="4" t="s">
        <v>68</v>
      </c>
      <c r="C63" s="11">
        <v>14194</v>
      </c>
      <c r="D63" s="14">
        <v>7</v>
      </c>
      <c r="E63" s="14">
        <v>7.2</v>
      </c>
      <c r="F63" s="14">
        <v>8.9</v>
      </c>
      <c r="H63">
        <f>E63-D63</f>
        <v>0.20000000000000018</v>
      </c>
      <c r="I63">
        <f>F63-E63</f>
        <v>1.7000000000000002</v>
      </c>
      <c r="J63">
        <f>F63-D63</f>
        <v>1.9000000000000004</v>
      </c>
    </row>
    <row r="64" spans="1:10">
      <c r="A64" s="4">
        <v>2</v>
      </c>
      <c r="B64" s="4" t="s">
        <v>68</v>
      </c>
      <c r="C64" s="11">
        <v>29691</v>
      </c>
      <c r="D64" s="14">
        <v>5.5</v>
      </c>
      <c r="E64" s="14">
        <v>6</v>
      </c>
      <c r="F64" s="14">
        <v>7.7</v>
      </c>
      <c r="H64">
        <f>E64-D64</f>
        <v>0.5</v>
      </c>
      <c r="I64">
        <f>F64-E64</f>
        <v>1.7000000000000002</v>
      </c>
      <c r="J64">
        <f>F64-D64</f>
        <v>2.2000000000000002</v>
      </c>
    </row>
    <row r="65" spans="1:10">
      <c r="A65" s="4">
        <v>2</v>
      </c>
      <c r="B65" s="4" t="s">
        <v>68</v>
      </c>
      <c r="C65" s="11">
        <v>14174</v>
      </c>
      <c r="D65" s="14">
        <v>7.8</v>
      </c>
      <c r="E65" s="14">
        <v>8.5</v>
      </c>
      <c r="F65" s="14">
        <v>11</v>
      </c>
      <c r="H65">
        <f>E65-D65</f>
        <v>0.70000000000000018</v>
      </c>
      <c r="I65">
        <f>F65-E65</f>
        <v>2.5</v>
      </c>
      <c r="J65">
        <f>F65-D65</f>
        <v>3.2</v>
      </c>
    </row>
    <row r="66" spans="1:10">
      <c r="A66" s="4">
        <v>2</v>
      </c>
      <c r="B66" s="4" t="s">
        <v>69</v>
      </c>
      <c r="C66" s="11">
        <v>29951</v>
      </c>
      <c r="D66" s="14">
        <v>5.2</v>
      </c>
      <c r="E66" s="14">
        <v>5.8</v>
      </c>
      <c r="F66" s="14">
        <v>7.5</v>
      </c>
      <c r="H66">
        <f>E66-D66</f>
        <v>0.59999999999999964</v>
      </c>
      <c r="I66">
        <f>F66-E66</f>
        <v>1.7000000000000002</v>
      </c>
      <c r="J66">
        <f>F66-D66</f>
        <v>2.2999999999999998</v>
      </c>
    </row>
    <row r="67" spans="1:10">
      <c r="A67" s="4">
        <v>2</v>
      </c>
      <c r="B67" s="4" t="s">
        <v>69</v>
      </c>
      <c r="C67" s="11">
        <v>29703</v>
      </c>
      <c r="D67" s="14">
        <v>7.2</v>
      </c>
      <c r="E67" s="14">
        <v>8.6999999999999993</v>
      </c>
      <c r="F67" s="14">
        <v>11.7</v>
      </c>
      <c r="H67">
        <f>E67-D67</f>
        <v>1.4999999999999991</v>
      </c>
      <c r="I67">
        <f>F67-E67</f>
        <v>3</v>
      </c>
      <c r="J67">
        <f>F67-D67</f>
        <v>4.4999999999999991</v>
      </c>
    </row>
    <row r="68" spans="1:10">
      <c r="A68" s="4">
        <v>2</v>
      </c>
      <c r="B68" s="4" t="s">
        <v>69</v>
      </c>
      <c r="C68" s="11">
        <v>29934</v>
      </c>
      <c r="D68" s="14">
        <v>6.8</v>
      </c>
      <c r="E68" s="14">
        <v>7.5</v>
      </c>
      <c r="F68" s="14">
        <v>9.4</v>
      </c>
      <c r="H68">
        <f>E68-D68</f>
        <v>0.70000000000000018</v>
      </c>
      <c r="I68">
        <f>F68-E68</f>
        <v>1.9000000000000004</v>
      </c>
      <c r="J68">
        <f>F68-D68</f>
        <v>2.6000000000000005</v>
      </c>
    </row>
    <row r="69" spans="1:10">
      <c r="A69" s="4">
        <v>2</v>
      </c>
      <c r="B69" s="4" t="s">
        <v>69</v>
      </c>
      <c r="C69" s="11">
        <v>14193</v>
      </c>
      <c r="D69" s="14">
        <v>7.5</v>
      </c>
      <c r="E69" s="14">
        <v>7.8</v>
      </c>
      <c r="F69" s="14">
        <v>10.5</v>
      </c>
      <c r="H69">
        <f>E69-D69</f>
        <v>0.29999999999999982</v>
      </c>
      <c r="I69">
        <f>F69-E69</f>
        <v>2.7</v>
      </c>
      <c r="J69">
        <f>F69-D69</f>
        <v>3</v>
      </c>
    </row>
    <row r="70" spans="1:10">
      <c r="A70" s="4">
        <v>2</v>
      </c>
      <c r="B70" s="4" t="s">
        <v>69</v>
      </c>
      <c r="C70" s="11">
        <v>29865</v>
      </c>
      <c r="D70" s="14">
        <v>6.2</v>
      </c>
      <c r="E70" s="14">
        <v>7.4</v>
      </c>
      <c r="F70" s="14">
        <v>10.3</v>
      </c>
      <c r="H70">
        <f>E70-D70</f>
        <v>1.2000000000000002</v>
      </c>
      <c r="I70">
        <f>F70-E70</f>
        <v>2.9000000000000004</v>
      </c>
      <c r="J70">
        <f>F70-D70</f>
        <v>4.1000000000000005</v>
      </c>
    </row>
    <row r="71" spans="1:10">
      <c r="A71" s="4">
        <v>2</v>
      </c>
      <c r="B71" s="4" t="s">
        <v>69</v>
      </c>
      <c r="C71" s="11">
        <v>14201</v>
      </c>
      <c r="D71" s="14">
        <v>5.3</v>
      </c>
      <c r="E71" s="14">
        <v>5.7</v>
      </c>
      <c r="F71" s="14">
        <v>7.1</v>
      </c>
      <c r="H71">
        <f>E71-D71</f>
        <v>0.40000000000000036</v>
      </c>
      <c r="I71">
        <f>F71-E71</f>
        <v>1.3999999999999995</v>
      </c>
      <c r="J71">
        <f>F71-D71</f>
        <v>1.7999999999999998</v>
      </c>
    </row>
    <row r="72" spans="1:10">
      <c r="A72" s="4">
        <v>2</v>
      </c>
      <c r="B72" s="4" t="s">
        <v>70</v>
      </c>
      <c r="C72" s="11">
        <v>29667</v>
      </c>
      <c r="D72" s="14">
        <v>6.2</v>
      </c>
      <c r="E72" s="14">
        <v>7.3</v>
      </c>
      <c r="F72" s="14">
        <v>8.8000000000000007</v>
      </c>
      <c r="H72">
        <f>E72-D72</f>
        <v>1.0999999999999996</v>
      </c>
      <c r="I72">
        <f>F72-E72</f>
        <v>1.5000000000000009</v>
      </c>
      <c r="J72">
        <f>F72-D72</f>
        <v>2.6000000000000005</v>
      </c>
    </row>
    <row r="73" spans="1:10">
      <c r="A73" s="4">
        <v>2</v>
      </c>
      <c r="B73" s="4" t="s">
        <v>70</v>
      </c>
      <c r="C73" s="11">
        <v>14298</v>
      </c>
      <c r="D73" s="14">
        <v>6.9</v>
      </c>
      <c r="E73" s="14">
        <v>7.4</v>
      </c>
      <c r="F73" s="14">
        <v>9.8000000000000007</v>
      </c>
      <c r="H73">
        <f>E73-D73</f>
        <v>0.5</v>
      </c>
      <c r="I73">
        <f>F73-E73</f>
        <v>2.4000000000000004</v>
      </c>
      <c r="J73">
        <f>F73-D73</f>
        <v>2.9000000000000004</v>
      </c>
    </row>
    <row r="74" spans="1:10">
      <c r="A74" s="4">
        <v>2</v>
      </c>
      <c r="B74" s="4" t="s">
        <v>70</v>
      </c>
      <c r="C74" s="11">
        <v>29931</v>
      </c>
      <c r="D74" s="14">
        <v>8.1999999999999993</v>
      </c>
      <c r="E74" s="14">
        <v>8.4</v>
      </c>
      <c r="F74" s="14">
        <v>11.9</v>
      </c>
      <c r="H74">
        <f>E74-D74</f>
        <v>0.20000000000000107</v>
      </c>
      <c r="I74">
        <f>F74-E74</f>
        <v>3.5</v>
      </c>
      <c r="J74">
        <f>F74-D74</f>
        <v>3.7000000000000011</v>
      </c>
    </row>
    <row r="75" spans="1:10">
      <c r="A75" s="4">
        <v>2</v>
      </c>
      <c r="B75" s="4" t="s">
        <v>70</v>
      </c>
      <c r="C75" s="11">
        <v>29754</v>
      </c>
      <c r="D75" s="14">
        <v>8.1</v>
      </c>
      <c r="E75" s="14">
        <v>8.4</v>
      </c>
      <c r="F75" s="14">
        <v>10.5</v>
      </c>
      <c r="H75">
        <f>E75-D75</f>
        <v>0.30000000000000071</v>
      </c>
      <c r="I75">
        <f>F75-E75</f>
        <v>2.0999999999999996</v>
      </c>
      <c r="J75">
        <f>F75-D75</f>
        <v>2.4000000000000004</v>
      </c>
    </row>
    <row r="76" spans="1:10">
      <c r="A76" s="4">
        <v>2</v>
      </c>
      <c r="B76" s="4" t="s">
        <v>70</v>
      </c>
      <c r="C76" s="11">
        <v>14320</v>
      </c>
      <c r="D76" s="14">
        <v>7.2</v>
      </c>
      <c r="E76" s="14">
        <v>7.5</v>
      </c>
      <c r="F76" s="14">
        <v>9.1</v>
      </c>
      <c r="H76">
        <f>E76-D76</f>
        <v>0.29999999999999982</v>
      </c>
      <c r="I76">
        <f>F76-E76</f>
        <v>1.5999999999999996</v>
      </c>
      <c r="J76">
        <f>F76-D76</f>
        <v>1.8999999999999995</v>
      </c>
    </row>
    <row r="77" spans="1:10">
      <c r="A77" s="4">
        <v>2</v>
      </c>
      <c r="B77" s="4" t="s">
        <v>70</v>
      </c>
      <c r="C77" s="11">
        <v>14287</v>
      </c>
      <c r="D77" s="14">
        <v>4.5999999999999996</v>
      </c>
      <c r="E77" s="14">
        <v>4.4000000000000004</v>
      </c>
      <c r="F77" s="14">
        <v>6.3</v>
      </c>
      <c r="H77">
        <f>E77-D77</f>
        <v>-0.19999999999999929</v>
      </c>
      <c r="I77">
        <f>F77-E77</f>
        <v>1.8999999999999995</v>
      </c>
      <c r="J77">
        <f>F77-D77</f>
        <v>1.7000000000000002</v>
      </c>
    </row>
    <row r="78" spans="1:10">
      <c r="A78" s="4">
        <v>3</v>
      </c>
      <c r="B78" s="4" t="s">
        <v>64</v>
      </c>
      <c r="C78" s="11">
        <v>29924</v>
      </c>
      <c r="D78" s="15">
        <v>5.2</v>
      </c>
      <c r="E78" s="15">
        <v>6</v>
      </c>
      <c r="F78" s="15">
        <v>7.6</v>
      </c>
      <c r="H78">
        <f>E78-D78</f>
        <v>0.79999999999999982</v>
      </c>
      <c r="I78">
        <f>F78-E78</f>
        <v>1.5999999999999996</v>
      </c>
      <c r="J78">
        <f>F78-D78</f>
        <v>2.3999999999999995</v>
      </c>
    </row>
    <row r="79" spans="1:10">
      <c r="A79" s="4">
        <v>3</v>
      </c>
      <c r="B79" s="4" t="s">
        <v>64</v>
      </c>
      <c r="C79" s="11">
        <v>14209</v>
      </c>
      <c r="D79" s="15">
        <v>5.8</v>
      </c>
      <c r="E79" s="15">
        <v>6.4</v>
      </c>
      <c r="F79" s="15">
        <v>8.6</v>
      </c>
      <c r="H79">
        <f>E79-D79</f>
        <v>0.60000000000000053</v>
      </c>
      <c r="I79">
        <f>F79-E79</f>
        <v>2.1999999999999993</v>
      </c>
      <c r="J79">
        <f>F79-D79</f>
        <v>2.8</v>
      </c>
    </row>
    <row r="80" spans="1:10">
      <c r="A80" s="4">
        <v>3</v>
      </c>
      <c r="B80" s="4" t="s">
        <v>64</v>
      </c>
      <c r="C80" s="11">
        <v>29863</v>
      </c>
      <c r="D80" s="15">
        <v>6.3</v>
      </c>
      <c r="E80" s="15">
        <v>7</v>
      </c>
      <c r="F80" s="15">
        <v>9.8000000000000007</v>
      </c>
      <c r="H80">
        <f>E80-D80</f>
        <v>0.70000000000000018</v>
      </c>
      <c r="I80">
        <f>F80-E80</f>
        <v>2.8000000000000007</v>
      </c>
      <c r="J80">
        <f>F80-D80</f>
        <v>3.5000000000000009</v>
      </c>
    </row>
    <row r="81" spans="1:10">
      <c r="A81" s="4">
        <v>3</v>
      </c>
      <c r="B81" s="4" t="s">
        <v>64</v>
      </c>
      <c r="C81" s="11">
        <v>29692</v>
      </c>
      <c r="D81" s="15">
        <v>6.2</v>
      </c>
      <c r="E81" s="15">
        <v>7.3</v>
      </c>
      <c r="F81" s="15">
        <v>9.5</v>
      </c>
      <c r="H81">
        <f>E81-D81</f>
        <v>1.0999999999999996</v>
      </c>
      <c r="I81">
        <f>F81-E81</f>
        <v>2.2000000000000002</v>
      </c>
      <c r="J81">
        <f>F81-D81</f>
        <v>3.3</v>
      </c>
    </row>
    <row r="82" spans="1:10">
      <c r="A82" s="4">
        <v>3</v>
      </c>
      <c r="B82" s="4" t="s">
        <v>64</v>
      </c>
      <c r="C82" s="11">
        <v>14188</v>
      </c>
      <c r="D82" s="15">
        <v>9.5</v>
      </c>
      <c r="E82" s="15">
        <v>9.6999999999999993</v>
      </c>
      <c r="F82" s="15">
        <v>12.7</v>
      </c>
      <c r="H82">
        <f>E82-D82</f>
        <v>0.19999999999999929</v>
      </c>
      <c r="I82">
        <f>F82-E82</f>
        <v>3</v>
      </c>
      <c r="J82">
        <f>F82-D82</f>
        <v>3.1999999999999993</v>
      </c>
    </row>
    <row r="83" spans="1:10">
      <c r="A83" s="4">
        <v>3</v>
      </c>
      <c r="B83" s="4" t="s">
        <v>64</v>
      </c>
      <c r="C83" s="11">
        <v>14307</v>
      </c>
      <c r="D83" s="15">
        <v>7</v>
      </c>
      <c r="E83" s="15">
        <v>7.5</v>
      </c>
      <c r="F83" s="15">
        <v>8.9</v>
      </c>
      <c r="H83">
        <f>E83-D83</f>
        <v>0.5</v>
      </c>
      <c r="I83">
        <f>F83-E83</f>
        <v>1.4000000000000004</v>
      </c>
      <c r="J83">
        <f>F83-D83</f>
        <v>1.9000000000000004</v>
      </c>
    </row>
    <row r="84" spans="1:10">
      <c r="A84" s="4">
        <v>3</v>
      </c>
      <c r="B84" s="4" t="s">
        <v>65</v>
      </c>
      <c r="C84" s="11">
        <v>14183</v>
      </c>
      <c r="D84" s="15">
        <v>6</v>
      </c>
      <c r="E84" s="15">
        <v>6.7</v>
      </c>
      <c r="F84" s="15">
        <v>9</v>
      </c>
      <c r="H84">
        <f>E84-D84</f>
        <v>0.70000000000000018</v>
      </c>
      <c r="I84">
        <f>F84-E84</f>
        <v>2.2999999999999998</v>
      </c>
      <c r="J84">
        <f>F84-D84</f>
        <v>3</v>
      </c>
    </row>
    <row r="85" spans="1:10">
      <c r="A85" s="4">
        <v>3</v>
      </c>
      <c r="B85" s="4" t="s">
        <v>65</v>
      </c>
      <c r="C85" s="11">
        <v>14306</v>
      </c>
      <c r="D85" s="15">
        <v>7.2</v>
      </c>
      <c r="E85" s="15">
        <v>7.7</v>
      </c>
      <c r="F85" s="15">
        <v>9.6999999999999993</v>
      </c>
      <c r="H85">
        <f>E85-D85</f>
        <v>0.5</v>
      </c>
      <c r="I85">
        <f>F85-E85</f>
        <v>1.9999999999999991</v>
      </c>
      <c r="J85">
        <f>F85-D85</f>
        <v>2.4999999999999991</v>
      </c>
    </row>
    <row r="86" spans="1:10">
      <c r="A86" s="4">
        <v>3</v>
      </c>
      <c r="B86" s="4" t="s">
        <v>65</v>
      </c>
      <c r="C86" s="11">
        <v>29901</v>
      </c>
      <c r="D86" s="15">
        <v>6.6</v>
      </c>
      <c r="E86" s="15">
        <v>7</v>
      </c>
      <c r="F86" s="15">
        <v>8.6999999999999993</v>
      </c>
      <c r="H86">
        <f>E86-D86</f>
        <v>0.40000000000000036</v>
      </c>
      <c r="I86">
        <f>F86-E86</f>
        <v>1.6999999999999993</v>
      </c>
      <c r="J86">
        <f>F86-D86</f>
        <v>2.0999999999999996</v>
      </c>
    </row>
    <row r="87" spans="1:10">
      <c r="A87" s="4">
        <v>3</v>
      </c>
      <c r="B87" s="4" t="s">
        <v>65</v>
      </c>
      <c r="C87" s="11">
        <v>14163</v>
      </c>
      <c r="D87" s="15">
        <v>6</v>
      </c>
      <c r="E87" s="15">
        <v>7.2</v>
      </c>
      <c r="F87" s="15">
        <v>10.199999999999999</v>
      </c>
      <c r="H87">
        <f>E87-D87</f>
        <v>1.2000000000000002</v>
      </c>
      <c r="I87">
        <f>F87-E87</f>
        <v>2.9999999999999991</v>
      </c>
      <c r="J87">
        <f>F87-D87</f>
        <v>4.1999999999999993</v>
      </c>
    </row>
    <row r="88" spans="1:10">
      <c r="A88" s="4">
        <v>3</v>
      </c>
      <c r="B88" s="4" t="s">
        <v>65</v>
      </c>
      <c r="C88" s="11">
        <v>14308</v>
      </c>
      <c r="D88" s="15">
        <v>7.4</v>
      </c>
      <c r="E88" s="15">
        <v>7.5</v>
      </c>
      <c r="F88" s="15">
        <v>9.6</v>
      </c>
      <c r="H88">
        <f>E88-D88</f>
        <v>9.9999999999999645E-2</v>
      </c>
      <c r="I88">
        <f>F88-E88</f>
        <v>2.0999999999999996</v>
      </c>
      <c r="J88">
        <f>F88-D88</f>
        <v>2.1999999999999993</v>
      </c>
    </row>
    <row r="89" spans="1:10">
      <c r="A89" s="4">
        <v>3</v>
      </c>
      <c r="B89" s="4" t="s">
        <v>65</v>
      </c>
      <c r="C89" s="11">
        <v>29700</v>
      </c>
      <c r="D89" s="15">
        <v>6.7</v>
      </c>
      <c r="E89" s="15">
        <v>7.4</v>
      </c>
      <c r="F89" s="15">
        <v>9.1</v>
      </c>
      <c r="H89">
        <f>E89-D89</f>
        <v>0.70000000000000018</v>
      </c>
      <c r="I89">
        <f>F89-E89</f>
        <v>1.6999999999999993</v>
      </c>
      <c r="J89">
        <f>F89-D89</f>
        <v>2.3999999999999995</v>
      </c>
    </row>
    <row r="90" spans="1:10">
      <c r="A90" s="4">
        <v>3</v>
      </c>
      <c r="B90" s="4" t="s">
        <v>66</v>
      </c>
      <c r="C90" s="11">
        <v>29704</v>
      </c>
      <c r="D90" s="15">
        <v>8.6</v>
      </c>
      <c r="E90" s="15">
        <v>9.5</v>
      </c>
      <c r="F90" s="15">
        <v>11.1</v>
      </c>
      <c r="H90">
        <f>E90-D90</f>
        <v>0.90000000000000036</v>
      </c>
      <c r="I90">
        <f>F90-E90</f>
        <v>1.5999999999999996</v>
      </c>
      <c r="J90">
        <f>F90-D90</f>
        <v>2.5</v>
      </c>
    </row>
    <row r="91" spans="1:10">
      <c r="A91" s="4">
        <v>3</v>
      </c>
      <c r="B91" s="4" t="s">
        <v>66</v>
      </c>
      <c r="C91" s="11">
        <v>14284</v>
      </c>
      <c r="D91" s="15">
        <v>4.9000000000000004</v>
      </c>
      <c r="E91" s="15">
        <v>5.0999999999999996</v>
      </c>
      <c r="F91" s="15">
        <v>6.4</v>
      </c>
      <c r="H91">
        <f>E91-D91</f>
        <v>0.19999999999999929</v>
      </c>
      <c r="I91">
        <f>F91-E91</f>
        <v>1.3000000000000007</v>
      </c>
      <c r="J91">
        <f>F91-D91</f>
        <v>1.5</v>
      </c>
    </row>
    <row r="92" spans="1:10">
      <c r="A92" s="4">
        <v>3</v>
      </c>
      <c r="B92" s="4" t="s">
        <v>66</v>
      </c>
      <c r="C92" s="11">
        <v>14275</v>
      </c>
      <c r="D92" s="15">
        <v>7.1</v>
      </c>
      <c r="E92" s="15">
        <v>8.1</v>
      </c>
      <c r="F92" s="15">
        <v>10.199999999999999</v>
      </c>
      <c r="H92">
        <f>E92-D92</f>
        <v>1</v>
      </c>
      <c r="I92">
        <f>F92-E92</f>
        <v>2.0999999999999996</v>
      </c>
      <c r="J92">
        <f>F92-D92</f>
        <v>3.0999999999999996</v>
      </c>
    </row>
    <row r="93" spans="1:10">
      <c r="A93" s="4">
        <v>3</v>
      </c>
      <c r="B93" s="4" t="s">
        <v>66</v>
      </c>
      <c r="C93" s="11">
        <v>14231</v>
      </c>
      <c r="D93" s="15">
        <v>4.7</v>
      </c>
      <c r="E93" s="15">
        <v>5.8</v>
      </c>
      <c r="F93" s="15">
        <v>7.7</v>
      </c>
      <c r="H93">
        <f>E93-D93</f>
        <v>1.0999999999999996</v>
      </c>
      <c r="I93">
        <f>F93-E93</f>
        <v>1.9000000000000004</v>
      </c>
      <c r="J93">
        <f>F93-D93</f>
        <v>3</v>
      </c>
    </row>
    <row r="94" spans="1:10">
      <c r="A94" s="4">
        <v>3</v>
      </c>
      <c r="B94" s="4" t="s">
        <v>66</v>
      </c>
      <c r="C94" s="11">
        <v>14162</v>
      </c>
      <c r="D94" s="15">
        <v>6.4</v>
      </c>
      <c r="E94" s="15">
        <v>7.7</v>
      </c>
      <c r="F94" s="15">
        <v>10.7</v>
      </c>
      <c r="H94">
        <f>E94-D94</f>
        <v>1.2999999999999998</v>
      </c>
      <c r="I94">
        <f>F94-E94</f>
        <v>2.9999999999999991</v>
      </c>
      <c r="J94">
        <f>F94-D94</f>
        <v>4.2999999999999989</v>
      </c>
    </row>
    <row r="95" spans="1:10">
      <c r="A95" s="4">
        <v>3</v>
      </c>
      <c r="B95" s="4" t="s">
        <v>66</v>
      </c>
      <c r="C95" s="11">
        <v>14288</v>
      </c>
      <c r="D95" s="15">
        <v>5.0999999999999996</v>
      </c>
      <c r="E95" s="15">
        <v>5.6</v>
      </c>
      <c r="F95" s="15">
        <v>7.1</v>
      </c>
      <c r="H95">
        <f>E95-D95</f>
        <v>0.5</v>
      </c>
      <c r="I95">
        <f>F95-E95</f>
        <v>1.5</v>
      </c>
      <c r="J95">
        <f>F95-D95</f>
        <v>2</v>
      </c>
    </row>
    <row r="96" spans="1:10">
      <c r="A96" s="4">
        <v>3</v>
      </c>
      <c r="B96" s="4" t="s">
        <v>68</v>
      </c>
      <c r="C96" s="11">
        <v>29900</v>
      </c>
      <c r="D96" s="15">
        <v>7.9</v>
      </c>
      <c r="E96" s="15">
        <v>8.5</v>
      </c>
      <c r="F96" s="15">
        <v>10.199999999999999</v>
      </c>
      <c r="H96">
        <f>E96-D96</f>
        <v>0.59999999999999964</v>
      </c>
      <c r="I96">
        <f>F96-E96</f>
        <v>1.6999999999999993</v>
      </c>
      <c r="J96">
        <f>F96-D96</f>
        <v>2.2999999999999989</v>
      </c>
    </row>
    <row r="97" spans="1:10">
      <c r="A97" s="4">
        <v>3</v>
      </c>
      <c r="B97" s="4" t="s">
        <v>68</v>
      </c>
      <c r="C97" s="11">
        <v>14297</v>
      </c>
      <c r="D97" s="15">
        <v>5.0999999999999996</v>
      </c>
      <c r="E97" s="15">
        <v>5.3</v>
      </c>
      <c r="F97" s="15">
        <v>6.8</v>
      </c>
      <c r="H97">
        <f>E97-D97</f>
        <v>0.20000000000000018</v>
      </c>
      <c r="I97">
        <f>F97-E97</f>
        <v>1.5</v>
      </c>
      <c r="J97">
        <f>F97-D97</f>
        <v>1.7000000000000002</v>
      </c>
    </row>
    <row r="98" spans="1:10">
      <c r="A98" s="4">
        <v>3</v>
      </c>
      <c r="B98" s="4" t="s">
        <v>68</v>
      </c>
      <c r="C98" s="11">
        <v>14274</v>
      </c>
      <c r="D98" s="15">
        <v>5</v>
      </c>
      <c r="E98" s="15">
        <v>6.2</v>
      </c>
      <c r="F98" s="15">
        <v>8.1</v>
      </c>
      <c r="H98">
        <f>E98-D98</f>
        <v>1.2000000000000002</v>
      </c>
      <c r="I98">
        <f>F98-E98</f>
        <v>1.8999999999999995</v>
      </c>
      <c r="J98">
        <f>F98-D98</f>
        <v>3.0999999999999996</v>
      </c>
    </row>
    <row r="99" spans="1:10">
      <c r="A99" s="4">
        <v>3</v>
      </c>
      <c r="B99" s="4" t="s">
        <v>68</v>
      </c>
      <c r="C99" s="11">
        <v>29679</v>
      </c>
      <c r="D99" s="15">
        <v>6.4</v>
      </c>
      <c r="E99" s="15">
        <v>7.7</v>
      </c>
      <c r="F99" s="15">
        <v>9.6999999999999993</v>
      </c>
      <c r="H99">
        <f>E99-D99</f>
        <v>1.2999999999999998</v>
      </c>
      <c r="I99">
        <f>F99-E99</f>
        <v>1.9999999999999991</v>
      </c>
      <c r="J99">
        <f>F99-D99</f>
        <v>3.2999999999999989</v>
      </c>
    </row>
    <row r="100" spans="1:10">
      <c r="A100" s="4">
        <v>3</v>
      </c>
      <c r="B100" s="4" t="s">
        <v>68</v>
      </c>
      <c r="C100" s="11">
        <v>29943</v>
      </c>
      <c r="D100" s="15">
        <v>6.4</v>
      </c>
      <c r="E100" s="15">
        <v>6.6</v>
      </c>
      <c r="F100" s="15">
        <v>8</v>
      </c>
      <c r="H100">
        <f>E100-D100</f>
        <v>0.19999999999999929</v>
      </c>
      <c r="I100">
        <f>F100-E100</f>
        <v>1.4000000000000004</v>
      </c>
      <c r="J100">
        <f>F100-D100</f>
        <v>1.5999999999999996</v>
      </c>
    </row>
    <row r="101" spans="1:10">
      <c r="A101" s="4">
        <v>3</v>
      </c>
      <c r="B101" s="4" t="s">
        <v>68</v>
      </c>
      <c r="C101" s="11">
        <v>14263</v>
      </c>
      <c r="D101" s="15">
        <v>7.4</v>
      </c>
      <c r="E101" s="15">
        <v>7.6</v>
      </c>
      <c r="F101" s="15">
        <v>9.4</v>
      </c>
      <c r="H101">
        <f>E101-D101</f>
        <v>0.19999999999999929</v>
      </c>
      <c r="I101">
        <f>F101-E101</f>
        <v>1.8000000000000007</v>
      </c>
      <c r="J101">
        <f>F101-D101</f>
        <v>2</v>
      </c>
    </row>
    <row r="102" spans="1:10">
      <c r="A102" s="4">
        <v>3</v>
      </c>
      <c r="B102" s="4" t="s">
        <v>69</v>
      </c>
      <c r="C102" s="11">
        <v>29702</v>
      </c>
      <c r="D102" s="15">
        <v>7.4</v>
      </c>
      <c r="E102" s="15">
        <v>7.6</v>
      </c>
      <c r="F102" s="15">
        <v>9.5</v>
      </c>
      <c r="H102">
        <f>E102-D102</f>
        <v>0.19999999999999929</v>
      </c>
      <c r="I102">
        <f>F102-E102</f>
        <v>1.9000000000000004</v>
      </c>
      <c r="J102">
        <f>F102-D102</f>
        <v>2.0999999999999996</v>
      </c>
    </row>
    <row r="103" spans="1:10">
      <c r="A103" s="4">
        <v>3</v>
      </c>
      <c r="B103" s="4" t="s">
        <v>69</v>
      </c>
      <c r="C103" s="11">
        <v>29715</v>
      </c>
      <c r="D103" s="15">
        <v>6.1</v>
      </c>
      <c r="E103" s="15">
        <v>6.8</v>
      </c>
      <c r="F103" s="15">
        <v>8.4</v>
      </c>
      <c r="H103">
        <f>E103-D103</f>
        <v>0.70000000000000018</v>
      </c>
      <c r="I103">
        <f>F103-E103</f>
        <v>1.6000000000000005</v>
      </c>
      <c r="J103">
        <f>F103-D103</f>
        <v>2.3000000000000007</v>
      </c>
    </row>
    <row r="104" spans="1:10">
      <c r="A104" s="4">
        <v>3</v>
      </c>
      <c r="B104" s="4" t="s">
        <v>69</v>
      </c>
      <c r="C104" s="11">
        <v>14260</v>
      </c>
      <c r="D104" s="15">
        <v>8.9</v>
      </c>
      <c r="E104" s="15">
        <v>9.6</v>
      </c>
      <c r="F104" s="15">
        <v>11.4</v>
      </c>
      <c r="H104">
        <f>E104-D104</f>
        <v>0.69999999999999929</v>
      </c>
      <c r="I104">
        <f>F104-E104</f>
        <v>1.8000000000000007</v>
      </c>
      <c r="J104">
        <f>F104-D104</f>
        <v>2.5</v>
      </c>
    </row>
    <row r="105" spans="1:10">
      <c r="A105" s="4">
        <v>3</v>
      </c>
      <c r="B105" s="4" t="s">
        <v>69</v>
      </c>
      <c r="C105" s="11">
        <v>14195</v>
      </c>
      <c r="D105" s="15">
        <v>7</v>
      </c>
      <c r="E105" s="15">
        <v>8.3000000000000007</v>
      </c>
      <c r="F105" s="15">
        <v>10.6</v>
      </c>
      <c r="H105">
        <f>E105-D105</f>
        <v>1.3000000000000007</v>
      </c>
      <c r="I105">
        <f>F105-E105</f>
        <v>2.2999999999999989</v>
      </c>
      <c r="J105">
        <f>F105-D105</f>
        <v>3.5999999999999996</v>
      </c>
    </row>
    <row r="106" spans="1:10">
      <c r="A106" s="4">
        <v>3</v>
      </c>
      <c r="B106" s="4" t="s">
        <v>69</v>
      </c>
      <c r="C106" s="11">
        <v>29655</v>
      </c>
      <c r="D106" s="15">
        <v>7.9</v>
      </c>
      <c r="E106" s="15">
        <v>8.8000000000000007</v>
      </c>
      <c r="F106" s="15">
        <v>10.9</v>
      </c>
      <c r="H106">
        <f>E106-D106</f>
        <v>0.90000000000000036</v>
      </c>
      <c r="I106">
        <f>F106-E106</f>
        <v>2.0999999999999996</v>
      </c>
      <c r="J106">
        <f>F106-D106</f>
        <v>3</v>
      </c>
    </row>
    <row r="107" spans="1:10">
      <c r="A107" s="4">
        <v>3</v>
      </c>
      <c r="B107" s="4" t="s">
        <v>69</v>
      </c>
      <c r="C107" s="11">
        <v>14171</v>
      </c>
      <c r="D107" s="15">
        <v>4.8</v>
      </c>
      <c r="E107" s="15">
        <v>5.2</v>
      </c>
      <c r="F107" s="15">
        <v>7.4</v>
      </c>
      <c r="H107">
        <f>E107-D107</f>
        <v>0.40000000000000036</v>
      </c>
      <c r="I107">
        <f>F107-E107</f>
        <v>2.2000000000000002</v>
      </c>
      <c r="J107">
        <f>F107-D107</f>
        <v>2.6000000000000005</v>
      </c>
    </row>
    <row r="108" spans="1:10">
      <c r="A108" s="4">
        <v>3</v>
      </c>
      <c r="B108" s="4" t="s">
        <v>70</v>
      </c>
      <c r="C108" s="11">
        <v>29745</v>
      </c>
      <c r="D108" s="15">
        <v>3.9</v>
      </c>
      <c r="E108" s="15">
        <v>5.2</v>
      </c>
      <c r="F108" s="15">
        <v>6.9</v>
      </c>
      <c r="H108">
        <f>E108-D108</f>
        <v>1.3000000000000003</v>
      </c>
      <c r="I108">
        <f>F108-E108</f>
        <v>1.7000000000000002</v>
      </c>
      <c r="J108">
        <f>F108-D108</f>
        <v>3.0000000000000004</v>
      </c>
    </row>
    <row r="109" spans="1:10">
      <c r="A109" s="4">
        <v>3</v>
      </c>
      <c r="B109" s="4" t="s">
        <v>70</v>
      </c>
      <c r="C109" s="11">
        <v>29645</v>
      </c>
      <c r="D109" s="15">
        <v>5.6</v>
      </c>
      <c r="E109" s="15">
        <v>6.5</v>
      </c>
      <c r="F109" s="15">
        <v>8.3000000000000007</v>
      </c>
      <c r="H109">
        <f>E109-D109</f>
        <v>0.90000000000000036</v>
      </c>
      <c r="I109">
        <f>F109-E109</f>
        <v>1.8000000000000007</v>
      </c>
      <c r="J109">
        <f>F109-D109</f>
        <v>2.7000000000000011</v>
      </c>
    </row>
    <row r="110" spans="1:10">
      <c r="A110" s="4">
        <v>3</v>
      </c>
      <c r="B110" s="4" t="s">
        <v>70</v>
      </c>
      <c r="C110" s="11">
        <v>29643</v>
      </c>
      <c r="D110" s="15">
        <v>7.8</v>
      </c>
      <c r="E110" s="15">
        <v>9.6</v>
      </c>
      <c r="F110" s="15">
        <v>12.3</v>
      </c>
      <c r="H110">
        <f>E110-D110</f>
        <v>1.7999999999999998</v>
      </c>
      <c r="I110">
        <f>F110-E110</f>
        <v>2.7000000000000011</v>
      </c>
      <c r="J110">
        <f>F110-D110</f>
        <v>4.5000000000000009</v>
      </c>
    </row>
    <row r="111" spans="1:10">
      <c r="A111" s="4">
        <v>3</v>
      </c>
      <c r="B111" s="4" t="s">
        <v>70</v>
      </c>
      <c r="C111" s="11">
        <v>14261</v>
      </c>
      <c r="D111" s="15">
        <v>8</v>
      </c>
      <c r="E111" s="15">
        <v>8.1</v>
      </c>
      <c r="F111" s="15">
        <v>10.5</v>
      </c>
      <c r="H111">
        <f>E111-D111</f>
        <v>9.9999999999999645E-2</v>
      </c>
      <c r="I111">
        <f>F111-E111</f>
        <v>2.4000000000000004</v>
      </c>
      <c r="J111">
        <f>F111-D111</f>
        <v>2.5</v>
      </c>
    </row>
    <row r="112" spans="1:10">
      <c r="A112" s="4">
        <v>3</v>
      </c>
      <c r="B112" s="4" t="s">
        <v>70</v>
      </c>
      <c r="C112" s="11">
        <v>14186</v>
      </c>
      <c r="D112" s="15">
        <v>4.5999999999999996</v>
      </c>
      <c r="E112" s="15">
        <v>5.2</v>
      </c>
      <c r="F112" s="15">
        <v>7.3</v>
      </c>
      <c r="H112">
        <f>E112-D112</f>
        <v>0.60000000000000053</v>
      </c>
      <c r="I112">
        <f>F112-E112</f>
        <v>2.0999999999999996</v>
      </c>
      <c r="J112">
        <f>F112-D112</f>
        <v>2.7</v>
      </c>
    </row>
    <row r="113" spans="1:10">
      <c r="A113" s="4">
        <v>3</v>
      </c>
      <c r="B113" s="4" t="s">
        <v>70</v>
      </c>
      <c r="C113" s="11">
        <v>29646</v>
      </c>
      <c r="D113" s="15">
        <v>7.1</v>
      </c>
      <c r="E113" s="15">
        <v>8</v>
      </c>
      <c r="F113" s="15">
        <v>9.5</v>
      </c>
      <c r="H113">
        <f>E113-D113</f>
        <v>0.90000000000000036</v>
      </c>
      <c r="I113">
        <f>F113-E113</f>
        <v>1.5</v>
      </c>
      <c r="J113">
        <f>F113-D113</f>
        <v>2.4000000000000004</v>
      </c>
    </row>
    <row r="114" spans="1:10">
      <c r="A114" s="4">
        <v>4</v>
      </c>
      <c r="B114" s="4" t="s">
        <v>64</v>
      </c>
      <c r="C114" s="11">
        <v>14190</v>
      </c>
      <c r="D114" s="16">
        <v>8.3000000000000007</v>
      </c>
      <c r="E114" s="16">
        <v>8.5</v>
      </c>
      <c r="F114" s="16">
        <v>10.7</v>
      </c>
      <c r="H114">
        <f>E114-D114</f>
        <v>0.19999999999999929</v>
      </c>
      <c r="I114">
        <f>F114-E114</f>
        <v>2.1999999999999993</v>
      </c>
      <c r="J114">
        <f>F114-D114</f>
        <v>2.3999999999999986</v>
      </c>
    </row>
    <row r="115" spans="1:10">
      <c r="A115" s="4">
        <v>4</v>
      </c>
      <c r="B115" s="4" t="s">
        <v>64</v>
      </c>
      <c r="C115" s="11">
        <v>29797</v>
      </c>
      <c r="D115" s="16">
        <v>5.0999999999999996</v>
      </c>
      <c r="E115" s="16">
        <v>5.2</v>
      </c>
      <c r="F115" s="16">
        <v>6.6</v>
      </c>
      <c r="H115">
        <f>E115-D115</f>
        <v>0.10000000000000053</v>
      </c>
      <c r="I115">
        <f>F115-E115</f>
        <v>1.3999999999999995</v>
      </c>
      <c r="J115">
        <f>F115-D115</f>
        <v>1.5</v>
      </c>
    </row>
    <row r="116" spans="1:10">
      <c r="A116" s="4">
        <v>4</v>
      </c>
      <c r="B116" s="4" t="s">
        <v>64</v>
      </c>
      <c r="C116" s="11">
        <v>29781</v>
      </c>
      <c r="D116" s="16">
        <v>4.4000000000000004</v>
      </c>
      <c r="E116" s="16">
        <v>5.3</v>
      </c>
      <c r="F116" s="16">
        <v>6.1</v>
      </c>
      <c r="H116">
        <f>E116-D116</f>
        <v>0.89999999999999947</v>
      </c>
      <c r="I116">
        <f>F116-E116</f>
        <v>0.79999999999999982</v>
      </c>
      <c r="J116">
        <f>F116-D116</f>
        <v>1.6999999999999993</v>
      </c>
    </row>
    <row r="117" spans="1:10">
      <c r="A117" s="4">
        <v>4</v>
      </c>
      <c r="B117" s="4" t="s">
        <v>64</v>
      </c>
      <c r="C117" s="11">
        <v>29668</v>
      </c>
      <c r="D117" s="16">
        <v>6.6</v>
      </c>
      <c r="E117" s="16">
        <v>6.8</v>
      </c>
      <c r="F117" s="16">
        <v>8</v>
      </c>
      <c r="H117">
        <f>E117-D117</f>
        <v>0.20000000000000018</v>
      </c>
      <c r="I117">
        <f>F117-E117</f>
        <v>1.2000000000000002</v>
      </c>
      <c r="J117">
        <f>F117-D117</f>
        <v>1.4000000000000004</v>
      </c>
    </row>
    <row r="118" spans="1:10">
      <c r="A118" s="4">
        <v>4</v>
      </c>
      <c r="B118" s="4" t="s">
        <v>64</v>
      </c>
      <c r="C118" s="11">
        <v>14265</v>
      </c>
      <c r="D118" s="16">
        <v>7.7</v>
      </c>
      <c r="E118" s="16">
        <v>7.6</v>
      </c>
      <c r="F118" s="16">
        <v>8.9</v>
      </c>
      <c r="H118">
        <f>E118-D118</f>
        <v>-0.10000000000000053</v>
      </c>
      <c r="I118">
        <f>F118-E118</f>
        <v>1.3000000000000007</v>
      </c>
      <c r="J118">
        <f>F118-D118</f>
        <v>1.2000000000000002</v>
      </c>
    </row>
    <row r="119" spans="1:10">
      <c r="A119" s="4">
        <v>4</v>
      </c>
      <c r="B119" s="4" t="s">
        <v>64</v>
      </c>
      <c r="C119" s="11">
        <v>29653</v>
      </c>
      <c r="D119" s="16">
        <v>9.3000000000000007</v>
      </c>
      <c r="E119" s="16">
        <v>9.6999999999999993</v>
      </c>
      <c r="F119" s="16">
        <v>11.8</v>
      </c>
      <c r="H119">
        <f>E119-D119</f>
        <v>0.39999999999999858</v>
      </c>
      <c r="I119">
        <f>F119-E119</f>
        <v>2.1000000000000014</v>
      </c>
      <c r="J119">
        <f>F119-D119</f>
        <v>2.5</v>
      </c>
    </row>
    <row r="120" spans="1:10">
      <c r="A120" s="4">
        <v>4</v>
      </c>
      <c r="B120" s="4" t="s">
        <v>65</v>
      </c>
      <c r="C120" s="11">
        <v>29633</v>
      </c>
      <c r="D120" s="16">
        <v>5.8</v>
      </c>
      <c r="E120" s="16">
        <v>6.7</v>
      </c>
      <c r="F120" s="16">
        <v>9.1999999999999993</v>
      </c>
      <c r="H120">
        <f>E120-D120</f>
        <v>0.90000000000000036</v>
      </c>
      <c r="I120">
        <f>F120-E120</f>
        <v>2.4999999999999991</v>
      </c>
      <c r="J120">
        <f>F120-D120</f>
        <v>3.3999999999999995</v>
      </c>
    </row>
    <row r="121" spans="1:10">
      <c r="A121" s="4">
        <v>4</v>
      </c>
      <c r="B121" s="4" t="s">
        <v>65</v>
      </c>
      <c r="C121" s="11">
        <v>14208</v>
      </c>
      <c r="D121" s="17">
        <v>10.4</v>
      </c>
      <c r="E121" s="16">
        <v>7.6</v>
      </c>
      <c r="F121" s="16">
        <v>9.8000000000000007</v>
      </c>
      <c r="H121">
        <f>E121-D121</f>
        <v>-2.8000000000000007</v>
      </c>
      <c r="I121">
        <f>F121-E121</f>
        <v>2.2000000000000011</v>
      </c>
      <c r="J121">
        <f>F121-D121</f>
        <v>-0.59999999999999964</v>
      </c>
    </row>
    <row r="122" spans="1:10">
      <c r="A122" s="4">
        <v>4</v>
      </c>
      <c r="B122" s="4" t="s">
        <v>65</v>
      </c>
      <c r="C122" s="11">
        <v>14305</v>
      </c>
      <c r="D122" s="16">
        <v>6</v>
      </c>
      <c r="E122" s="16">
        <v>6.4</v>
      </c>
      <c r="F122" s="16">
        <v>8.5</v>
      </c>
      <c r="H122">
        <f>E122-D122</f>
        <v>0.40000000000000036</v>
      </c>
      <c r="I122">
        <f>F122-E122</f>
        <v>2.0999999999999996</v>
      </c>
      <c r="J122">
        <f>F122-D122</f>
        <v>2.5</v>
      </c>
    </row>
    <row r="123" spans="1:10">
      <c r="A123" s="4">
        <v>4</v>
      </c>
      <c r="B123" s="4" t="s">
        <v>65</v>
      </c>
      <c r="C123" s="11">
        <v>29949</v>
      </c>
      <c r="D123" s="16">
        <v>5.3</v>
      </c>
      <c r="E123" s="16">
        <v>5.5</v>
      </c>
      <c r="F123" s="16">
        <v>7.3</v>
      </c>
      <c r="H123">
        <f>E123-D123</f>
        <v>0.20000000000000018</v>
      </c>
      <c r="I123">
        <f>F123-E123</f>
        <v>1.7999999999999998</v>
      </c>
      <c r="J123">
        <f>F123-D123</f>
        <v>2</v>
      </c>
    </row>
    <row r="124" spans="1:10">
      <c r="A124" s="4">
        <v>4</v>
      </c>
      <c r="B124" s="4" t="s">
        <v>65</v>
      </c>
      <c r="C124" s="11">
        <v>29796</v>
      </c>
      <c r="D124" s="16">
        <v>5.9</v>
      </c>
      <c r="E124" s="16">
        <v>6.8</v>
      </c>
      <c r="F124" s="16">
        <v>8.6999999999999993</v>
      </c>
      <c r="H124">
        <f>E124-D124</f>
        <v>0.89999999999999947</v>
      </c>
      <c r="I124">
        <f>F124-E124</f>
        <v>1.8999999999999995</v>
      </c>
      <c r="J124">
        <f>F124-D124</f>
        <v>2.7999999999999989</v>
      </c>
    </row>
    <row r="125" spans="1:10">
      <c r="A125" s="4">
        <v>4</v>
      </c>
      <c r="B125" s="4" t="s">
        <v>65</v>
      </c>
      <c r="C125" s="11">
        <v>29777</v>
      </c>
      <c r="D125" s="16">
        <v>4.5999999999999996</v>
      </c>
      <c r="E125" s="16">
        <v>4.5999999999999996</v>
      </c>
      <c r="F125" s="16">
        <v>5.9</v>
      </c>
      <c r="H125">
        <f>E125-D125</f>
        <v>0</v>
      </c>
      <c r="I125">
        <f>F125-E125</f>
        <v>1.3000000000000007</v>
      </c>
      <c r="J125">
        <f>F125-D125</f>
        <v>1.3000000000000007</v>
      </c>
    </row>
    <row r="126" spans="1:10">
      <c r="A126" s="4">
        <v>4</v>
      </c>
      <c r="B126" s="4" t="s">
        <v>66</v>
      </c>
      <c r="C126" s="11">
        <v>29847</v>
      </c>
      <c r="D126" s="16">
        <v>5.4</v>
      </c>
      <c r="E126" s="16">
        <v>6.5</v>
      </c>
      <c r="F126" s="16">
        <v>8.6</v>
      </c>
      <c r="H126">
        <f>E126-D126</f>
        <v>1.0999999999999996</v>
      </c>
      <c r="I126">
        <f>F126-E126</f>
        <v>2.0999999999999996</v>
      </c>
      <c r="J126">
        <f>F126-D126</f>
        <v>3.1999999999999993</v>
      </c>
    </row>
    <row r="127" spans="1:10">
      <c r="A127" s="4">
        <v>4</v>
      </c>
      <c r="B127" s="4" t="s">
        <v>66</v>
      </c>
      <c r="C127" s="11">
        <v>29793</v>
      </c>
      <c r="D127" s="16">
        <v>5.6</v>
      </c>
      <c r="E127" s="16">
        <v>7</v>
      </c>
      <c r="F127" s="16">
        <v>7.7</v>
      </c>
      <c r="H127">
        <f>E127-D127</f>
        <v>1.4000000000000004</v>
      </c>
      <c r="I127">
        <f>F127-E127</f>
        <v>0.70000000000000018</v>
      </c>
      <c r="J127">
        <f>F127-D127</f>
        <v>2.1000000000000005</v>
      </c>
    </row>
    <row r="128" spans="1:10">
      <c r="A128" s="4">
        <v>4</v>
      </c>
      <c r="B128" s="4" t="s">
        <v>66</v>
      </c>
      <c r="C128" s="11">
        <v>29753</v>
      </c>
      <c r="D128" s="16">
        <v>7.9</v>
      </c>
      <c r="E128" s="16">
        <v>8.1</v>
      </c>
      <c r="F128" s="16">
        <v>9.4</v>
      </c>
      <c r="H128">
        <f>E128-D128</f>
        <v>0.19999999999999929</v>
      </c>
      <c r="I128">
        <f>F128-E128</f>
        <v>1.3000000000000007</v>
      </c>
      <c r="J128">
        <f>F128-D128</f>
        <v>1.5</v>
      </c>
    </row>
    <row r="129" spans="1:10">
      <c r="A129" s="4">
        <v>4</v>
      </c>
      <c r="B129" s="4" t="s">
        <v>66</v>
      </c>
      <c r="C129" s="11">
        <v>29743</v>
      </c>
      <c r="D129" s="16">
        <v>5.8</v>
      </c>
      <c r="E129" s="16">
        <v>6.3</v>
      </c>
      <c r="F129" s="16">
        <v>7.5</v>
      </c>
      <c r="H129">
        <f>E129-D129</f>
        <v>0.5</v>
      </c>
      <c r="I129">
        <f>F129-E129</f>
        <v>1.2000000000000002</v>
      </c>
      <c r="J129">
        <f>F129-D129</f>
        <v>1.7000000000000002</v>
      </c>
    </row>
    <row r="130" spans="1:10">
      <c r="A130" s="4">
        <v>4</v>
      </c>
      <c r="B130" s="4" t="s">
        <v>66</v>
      </c>
      <c r="C130" s="11">
        <v>29718</v>
      </c>
      <c r="D130" s="16">
        <v>6.3</v>
      </c>
      <c r="E130" s="16">
        <v>7.1</v>
      </c>
      <c r="F130" s="16">
        <v>9.1999999999999993</v>
      </c>
      <c r="H130">
        <f>E130-D130</f>
        <v>0.79999999999999982</v>
      </c>
      <c r="I130">
        <f>F130-E130</f>
        <v>2.0999999999999996</v>
      </c>
      <c r="J130">
        <f>F130-D130</f>
        <v>2.8999999999999995</v>
      </c>
    </row>
    <row r="131" spans="1:10">
      <c r="A131" s="4">
        <v>4</v>
      </c>
      <c r="B131" s="4" t="s">
        <v>66</v>
      </c>
      <c r="C131" s="11">
        <v>29694</v>
      </c>
      <c r="D131" s="16">
        <v>6.8</v>
      </c>
      <c r="E131" s="16">
        <v>7.7</v>
      </c>
      <c r="F131" s="16">
        <v>9.1</v>
      </c>
      <c r="H131">
        <f>E131-D131</f>
        <v>0.90000000000000036</v>
      </c>
      <c r="I131">
        <f>F131-E131</f>
        <v>1.3999999999999995</v>
      </c>
      <c r="J131">
        <f>F131-D131</f>
        <v>2.2999999999999998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piglets details</vt:lpstr>
      <vt:lpstr>piglets weight</vt:lpstr>
      <vt:lpstr>Sheet1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Gaio</dc:creator>
  <cp:lastModifiedBy>Daniela Gaio</cp:lastModifiedBy>
  <dcterms:created xsi:type="dcterms:W3CDTF">2019-12-20T09:42:35Z</dcterms:created>
  <dcterms:modified xsi:type="dcterms:W3CDTF">2019-12-24T05:48:42Z</dcterms:modified>
</cp:coreProperties>
</file>