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8705"/>
  <workbookPr autoCompressPictures="0"/>
  <bookViews>
    <workbookView xWindow="4900" yWindow="2240" windowWidth="20740" windowHeight="11760" tabRatio="500" activeTab="5"/>
  </bookViews>
  <sheets>
    <sheet name="Timetable" sheetId="1" r:id="rId1"/>
    <sheet name="Pen layout" sheetId="9" r:id="rId2"/>
    <sheet name="Piglet details" sheetId="12" r:id="rId3"/>
    <sheet name="Sheet2" sheetId="13" r:id="rId4"/>
    <sheet name="Sheet6" sheetId="16" r:id="rId5"/>
    <sheet name="Sheet5" sheetId="15" r:id="rId6"/>
    <sheet name="Sheet1" sheetId="14" r:id="rId7"/>
    <sheet name="Sheet4" sheetId="11" r:id="rId8"/>
    <sheet name="Week 1 Weigh" sheetId="8" r:id="rId9"/>
    <sheet name="Sheet3" sheetId="10" r:id="rId10"/>
    <sheet name="week1" sheetId="2" r:id="rId11"/>
    <sheet name="week 2" sheetId="3" r:id="rId12"/>
    <sheet name="week 3" sheetId="4" r:id="rId13"/>
    <sheet name="week 4" sheetId="5" r:id="rId14"/>
    <sheet name="week 5" sheetId="6" r:id="rId15"/>
    <sheet name="week 6" sheetId="7" r:id="rId16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E20" i="15" l="1"/>
  <c r="V20" i="15"/>
  <c r="M40" i="15"/>
  <c r="V40" i="15"/>
  <c r="M20" i="15"/>
  <c r="D20" i="15"/>
  <c r="Q39" i="15"/>
  <c r="Q38" i="15"/>
  <c r="Q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Z39" i="15"/>
  <c r="Z38" i="15"/>
  <c r="Z37" i="15"/>
  <c r="Z36" i="15"/>
  <c r="Z35" i="15"/>
  <c r="Z34" i="15"/>
  <c r="Z33" i="15"/>
  <c r="Z32" i="15"/>
  <c r="Z31" i="15"/>
  <c r="Z30" i="15"/>
  <c r="Z29" i="15"/>
  <c r="Z28" i="15"/>
  <c r="Z27" i="15"/>
  <c r="Z26" i="15"/>
  <c r="Z25" i="15"/>
  <c r="Z24" i="15"/>
  <c r="Z23" i="15"/>
  <c r="Z22" i="15"/>
  <c r="AI19" i="15"/>
  <c r="AI18" i="15"/>
  <c r="AI17" i="15"/>
  <c r="AI16" i="15"/>
  <c r="AI15" i="15"/>
  <c r="AI14" i="15"/>
  <c r="AI13" i="15"/>
  <c r="AI12" i="15"/>
  <c r="AI11" i="15"/>
  <c r="AI10" i="15"/>
  <c r="AI9" i="15"/>
  <c r="AI8" i="15"/>
  <c r="AI7" i="15"/>
  <c r="AI6" i="15"/>
  <c r="AI5" i="15"/>
  <c r="AI4" i="15"/>
  <c r="AI3" i="15"/>
  <c r="AI2" i="15"/>
  <c r="Z19" i="15"/>
  <c r="Z18" i="15"/>
  <c r="Z17" i="15"/>
  <c r="Z16" i="15"/>
  <c r="Z15" i="15"/>
  <c r="Z14" i="15"/>
  <c r="Z13" i="15"/>
  <c r="Z12" i="15"/>
  <c r="Z11" i="15"/>
  <c r="Z10" i="15"/>
  <c r="Z9" i="15"/>
  <c r="Z8" i="15"/>
  <c r="Z7" i="15"/>
  <c r="Z6" i="15"/>
  <c r="Z5" i="15"/>
  <c r="Z4" i="15"/>
  <c r="Z3" i="15"/>
  <c r="Z2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Q5" i="15"/>
  <c r="Q4" i="15"/>
  <c r="Q3" i="15"/>
  <c r="Q2" i="15"/>
  <c r="H19" i="15"/>
  <c r="H18" i="15"/>
  <c r="H17" i="15"/>
  <c r="H16" i="15"/>
  <c r="H15" i="15"/>
  <c r="H14" i="15"/>
  <c r="H13" i="15"/>
  <c r="H12" i="15"/>
  <c r="H11" i="15"/>
  <c r="H10" i="15"/>
  <c r="H9" i="15"/>
  <c r="H8" i="15"/>
  <c r="H7" i="15"/>
  <c r="H6" i="15"/>
  <c r="H5" i="15"/>
  <c r="H4" i="15"/>
  <c r="H3" i="15"/>
  <c r="H2" i="15"/>
  <c r="Z40" i="15"/>
  <c r="X40" i="15"/>
  <c r="W40" i="15"/>
  <c r="Q40" i="15"/>
  <c r="O40" i="15"/>
  <c r="N40" i="15"/>
  <c r="AI20" i="15"/>
  <c r="Q20" i="15"/>
  <c r="H20" i="15"/>
  <c r="Z20" i="15"/>
  <c r="AG20" i="15"/>
  <c r="F20" i="15"/>
  <c r="X20" i="15"/>
  <c r="W20" i="15"/>
  <c r="O20" i="15"/>
  <c r="N20" i="15"/>
  <c r="E20" i="15"/>
  <c r="AF20" i="15"/>
  <c r="C127" i="14"/>
  <c r="C126" i="14"/>
  <c r="C125" i="14"/>
  <c r="C124" i="14"/>
  <c r="C123" i="14"/>
  <c r="C122" i="14"/>
  <c r="C121" i="14"/>
  <c r="C120" i="14"/>
  <c r="C119" i="14"/>
  <c r="C118" i="14"/>
  <c r="C117" i="14"/>
  <c r="C116" i="14"/>
  <c r="C115" i="14"/>
  <c r="C114" i="14"/>
  <c r="C113" i="14"/>
  <c r="C112" i="14"/>
  <c r="C111" i="14"/>
  <c r="C110" i="14"/>
  <c r="C109" i="14"/>
  <c r="C108" i="14"/>
  <c r="C107" i="14"/>
  <c r="C106" i="14"/>
  <c r="C105" i="14"/>
  <c r="C104" i="14"/>
  <c r="C103" i="14"/>
  <c r="C102" i="14"/>
  <c r="C101" i="14"/>
  <c r="C100" i="14"/>
  <c r="C99" i="14"/>
  <c r="C98" i="14"/>
  <c r="C97" i="14"/>
  <c r="C96" i="14"/>
  <c r="C95" i="14"/>
  <c r="C94" i="14"/>
  <c r="C93" i="14"/>
  <c r="C92" i="14"/>
  <c r="C91" i="14"/>
  <c r="C90" i="14"/>
  <c r="C89" i="14"/>
  <c r="C88" i="14"/>
  <c r="C87" i="14"/>
  <c r="C86" i="14"/>
  <c r="C85" i="14"/>
  <c r="C84" i="14"/>
  <c r="C83" i="14"/>
  <c r="C82" i="14"/>
  <c r="C81" i="14"/>
  <c r="C80" i="14"/>
  <c r="C79" i="14"/>
  <c r="C78" i="14"/>
  <c r="C77" i="14"/>
  <c r="C76" i="14"/>
  <c r="C75" i="14"/>
  <c r="C74" i="14"/>
  <c r="C73" i="14"/>
  <c r="C72" i="14"/>
  <c r="C71" i="14"/>
  <c r="C70" i="14"/>
  <c r="C69" i="14"/>
  <c r="C68" i="14"/>
  <c r="C67" i="14"/>
  <c r="C66" i="14"/>
  <c r="C65" i="14"/>
  <c r="C64" i="14"/>
  <c r="C63" i="14"/>
  <c r="C62" i="14"/>
  <c r="C61" i="14"/>
  <c r="C60" i="14"/>
  <c r="C59" i="14"/>
  <c r="C58" i="14"/>
  <c r="C57" i="14"/>
  <c r="C56" i="14"/>
  <c r="C55" i="14"/>
  <c r="C54" i="14"/>
  <c r="C53" i="14"/>
  <c r="C52" i="14"/>
  <c r="C51" i="14"/>
  <c r="C50" i="14"/>
  <c r="C49" i="14"/>
  <c r="C48" i="14"/>
  <c r="C47" i="14"/>
  <c r="C46" i="14"/>
  <c r="C45" i="14"/>
  <c r="C44" i="14"/>
  <c r="C43" i="14"/>
  <c r="C42" i="14"/>
  <c r="C41" i="14"/>
  <c r="C40" i="14"/>
  <c r="C39" i="14"/>
  <c r="C38" i="14"/>
  <c r="C37" i="14"/>
  <c r="C36" i="14"/>
  <c r="C35" i="14"/>
  <c r="C34" i="14"/>
  <c r="C33" i="14"/>
  <c r="C32" i="14"/>
  <c r="C31" i="14"/>
  <c r="C30" i="14"/>
  <c r="C29" i="14"/>
  <c r="C28" i="14"/>
  <c r="C27" i="14"/>
  <c r="C26" i="14"/>
  <c r="C25" i="14"/>
  <c r="C24" i="14"/>
  <c r="C23" i="14"/>
  <c r="C22" i="14"/>
  <c r="C21" i="14"/>
  <c r="C20" i="14"/>
  <c r="C19" i="14"/>
  <c r="C18" i="14"/>
  <c r="C17" i="14"/>
  <c r="C16" i="14"/>
  <c r="C15" i="14"/>
  <c r="C14" i="14"/>
  <c r="C13" i="14"/>
  <c r="C12" i="14"/>
  <c r="C11" i="14"/>
  <c r="C10" i="14"/>
  <c r="C9" i="14"/>
  <c r="C8" i="14"/>
  <c r="C7" i="14"/>
  <c r="C6" i="14"/>
  <c r="C5" i="14"/>
  <c r="C4" i="14"/>
  <c r="C3" i="14"/>
  <c r="C2" i="14"/>
  <c r="J127" i="13"/>
  <c r="I127" i="13"/>
  <c r="B127" i="13"/>
  <c r="A127" i="13"/>
  <c r="J126" i="13"/>
  <c r="I126" i="13"/>
  <c r="B126" i="13"/>
  <c r="A126" i="13"/>
  <c r="J125" i="13"/>
  <c r="I125" i="13"/>
  <c r="B125" i="13"/>
  <c r="A125" i="13"/>
  <c r="J124" i="13"/>
  <c r="I124" i="13"/>
  <c r="B124" i="13"/>
  <c r="A124" i="13"/>
  <c r="J123" i="13"/>
  <c r="I123" i="13"/>
  <c r="B123" i="13"/>
  <c r="A123" i="13"/>
  <c r="J122" i="13"/>
  <c r="I122" i="13"/>
  <c r="B122" i="13"/>
  <c r="A122" i="13"/>
  <c r="J121" i="13"/>
  <c r="I121" i="13"/>
  <c r="B121" i="13"/>
  <c r="A121" i="13"/>
  <c r="J120" i="13"/>
  <c r="I120" i="13"/>
  <c r="B120" i="13"/>
  <c r="A120" i="13"/>
  <c r="J119" i="13"/>
  <c r="I119" i="13"/>
  <c r="B119" i="13"/>
  <c r="A119" i="13"/>
  <c r="J118" i="13"/>
  <c r="I118" i="13"/>
  <c r="B118" i="13"/>
  <c r="A118" i="13"/>
  <c r="J117" i="13"/>
  <c r="I117" i="13"/>
  <c r="B117" i="13"/>
  <c r="A117" i="13"/>
  <c r="J116" i="13"/>
  <c r="I116" i="13"/>
  <c r="B116" i="13"/>
  <c r="A116" i="13"/>
  <c r="J115" i="13"/>
  <c r="I115" i="13"/>
  <c r="B115" i="13"/>
  <c r="A115" i="13"/>
  <c r="J114" i="13"/>
  <c r="I114" i="13"/>
  <c r="B114" i="13"/>
  <c r="A114" i="13"/>
  <c r="J113" i="13"/>
  <c r="I113" i="13"/>
  <c r="B113" i="13"/>
  <c r="A113" i="13"/>
  <c r="J112" i="13"/>
  <c r="I112" i="13"/>
  <c r="B112" i="13"/>
  <c r="A112" i="13"/>
  <c r="J111" i="13"/>
  <c r="I111" i="13"/>
  <c r="B111" i="13"/>
  <c r="A111" i="13"/>
  <c r="J110" i="13"/>
  <c r="I110" i="13"/>
  <c r="B110" i="13"/>
  <c r="A110" i="13"/>
  <c r="J109" i="13"/>
  <c r="I109" i="13"/>
  <c r="B109" i="13"/>
  <c r="A109" i="13"/>
  <c r="J108" i="13"/>
  <c r="I108" i="13"/>
  <c r="B108" i="13"/>
  <c r="A108" i="13"/>
  <c r="J107" i="13"/>
  <c r="I107" i="13"/>
  <c r="B107" i="13"/>
  <c r="A107" i="13"/>
  <c r="J106" i="13"/>
  <c r="I106" i="13"/>
  <c r="B106" i="13"/>
  <c r="A106" i="13"/>
  <c r="J105" i="13"/>
  <c r="I105" i="13"/>
  <c r="B105" i="13"/>
  <c r="A105" i="13"/>
  <c r="J104" i="13"/>
  <c r="I104" i="13"/>
  <c r="B104" i="13"/>
  <c r="A104" i="13"/>
  <c r="J103" i="13"/>
  <c r="I103" i="13"/>
  <c r="B103" i="13"/>
  <c r="A103" i="13"/>
  <c r="J102" i="13"/>
  <c r="I102" i="13"/>
  <c r="B102" i="13"/>
  <c r="A102" i="13"/>
  <c r="J101" i="13"/>
  <c r="I101" i="13"/>
  <c r="B101" i="13"/>
  <c r="A101" i="13"/>
  <c r="J100" i="13"/>
  <c r="I100" i="13"/>
  <c r="B100" i="13"/>
  <c r="A100" i="13"/>
  <c r="J99" i="13"/>
  <c r="I99" i="13"/>
  <c r="B99" i="13"/>
  <c r="A99" i="13"/>
  <c r="J98" i="13"/>
  <c r="I98" i="13"/>
  <c r="B98" i="13"/>
  <c r="A98" i="13"/>
  <c r="J97" i="13"/>
  <c r="I97" i="13"/>
  <c r="B97" i="13"/>
  <c r="A97" i="13"/>
  <c r="J96" i="13"/>
  <c r="I96" i="13"/>
  <c r="B96" i="13"/>
  <c r="A96" i="13"/>
  <c r="J95" i="13"/>
  <c r="I95" i="13"/>
  <c r="B95" i="13"/>
  <c r="A95" i="13"/>
  <c r="J94" i="13"/>
  <c r="I94" i="13"/>
  <c r="B94" i="13"/>
  <c r="A94" i="13"/>
  <c r="J93" i="13"/>
  <c r="I93" i="13"/>
  <c r="B93" i="13"/>
  <c r="A93" i="13"/>
  <c r="J92" i="13"/>
  <c r="I92" i="13"/>
  <c r="B92" i="13"/>
  <c r="A92" i="13"/>
  <c r="J91" i="13"/>
  <c r="I91" i="13"/>
  <c r="B91" i="13"/>
  <c r="A91" i="13"/>
  <c r="J90" i="13"/>
  <c r="I90" i="13"/>
  <c r="B90" i="13"/>
  <c r="A90" i="13"/>
  <c r="J89" i="13"/>
  <c r="I89" i="13"/>
  <c r="B89" i="13"/>
  <c r="A89" i="13"/>
  <c r="J88" i="13"/>
  <c r="I88" i="13"/>
  <c r="B88" i="13"/>
  <c r="A88" i="13"/>
  <c r="J87" i="13"/>
  <c r="I87" i="13"/>
  <c r="B87" i="13"/>
  <c r="A87" i="13"/>
  <c r="J86" i="13"/>
  <c r="I86" i="13"/>
  <c r="B86" i="13"/>
  <c r="A86" i="13"/>
  <c r="J85" i="13"/>
  <c r="I85" i="13"/>
  <c r="B85" i="13"/>
  <c r="A85" i="13"/>
  <c r="J84" i="13"/>
  <c r="I84" i="13"/>
  <c r="B84" i="13"/>
  <c r="A84" i="13"/>
  <c r="J83" i="13"/>
  <c r="I83" i="13"/>
  <c r="B83" i="13"/>
  <c r="A83" i="13"/>
  <c r="J82" i="13"/>
  <c r="I82" i="13"/>
  <c r="B82" i="13"/>
  <c r="A82" i="13"/>
  <c r="J81" i="13"/>
  <c r="I81" i="13"/>
  <c r="B81" i="13"/>
  <c r="A81" i="13"/>
  <c r="J80" i="13"/>
  <c r="I80" i="13"/>
  <c r="B80" i="13"/>
  <c r="A80" i="13"/>
  <c r="J79" i="13"/>
  <c r="I79" i="13"/>
  <c r="B79" i="13"/>
  <c r="A79" i="13"/>
  <c r="J78" i="13"/>
  <c r="I78" i="13"/>
  <c r="B78" i="13"/>
  <c r="A78" i="13"/>
  <c r="J77" i="13"/>
  <c r="I77" i="13"/>
  <c r="B77" i="13"/>
  <c r="A77" i="13"/>
  <c r="J76" i="13"/>
  <c r="I76" i="13"/>
  <c r="B76" i="13"/>
  <c r="A76" i="13"/>
  <c r="J75" i="13"/>
  <c r="I75" i="13"/>
  <c r="B75" i="13"/>
  <c r="A75" i="13"/>
  <c r="J74" i="13"/>
  <c r="I74" i="13"/>
  <c r="B74" i="13"/>
  <c r="A74" i="13"/>
  <c r="J73" i="13"/>
  <c r="I73" i="13"/>
  <c r="B73" i="13"/>
  <c r="A73" i="13"/>
  <c r="J72" i="13"/>
  <c r="I72" i="13"/>
  <c r="B72" i="13"/>
  <c r="A72" i="13"/>
  <c r="J71" i="13"/>
  <c r="I71" i="13"/>
  <c r="B71" i="13"/>
  <c r="A71" i="13"/>
  <c r="J70" i="13"/>
  <c r="I70" i="13"/>
  <c r="B70" i="13"/>
  <c r="A70" i="13"/>
  <c r="J69" i="13"/>
  <c r="I69" i="13"/>
  <c r="B69" i="13"/>
  <c r="A69" i="13"/>
  <c r="J68" i="13"/>
  <c r="I68" i="13"/>
  <c r="B68" i="13"/>
  <c r="A68" i="13"/>
  <c r="J67" i="13"/>
  <c r="I67" i="13"/>
  <c r="B67" i="13"/>
  <c r="A67" i="13"/>
  <c r="J66" i="13"/>
  <c r="I66" i="13"/>
  <c r="B66" i="13"/>
  <c r="A66" i="13"/>
  <c r="J65" i="13"/>
  <c r="I65" i="13"/>
  <c r="B65" i="13"/>
  <c r="A65" i="13"/>
  <c r="J64" i="13"/>
  <c r="I64" i="13"/>
  <c r="B64" i="13"/>
  <c r="A64" i="13"/>
  <c r="J63" i="13"/>
  <c r="I63" i="13"/>
  <c r="B63" i="13"/>
  <c r="A63" i="13"/>
  <c r="J62" i="13"/>
  <c r="I62" i="13"/>
  <c r="B62" i="13"/>
  <c r="A62" i="13"/>
  <c r="J61" i="13"/>
  <c r="I61" i="13"/>
  <c r="B61" i="13"/>
  <c r="A61" i="13"/>
  <c r="J60" i="13"/>
  <c r="I60" i="13"/>
  <c r="B60" i="13"/>
  <c r="A60" i="13"/>
  <c r="J59" i="13"/>
  <c r="I59" i="13"/>
  <c r="B59" i="13"/>
  <c r="A59" i="13"/>
  <c r="J58" i="13"/>
  <c r="I58" i="13"/>
  <c r="B58" i="13"/>
  <c r="A58" i="13"/>
  <c r="J57" i="13"/>
  <c r="I57" i="13"/>
  <c r="B57" i="13"/>
  <c r="A57" i="13"/>
  <c r="J56" i="13"/>
  <c r="I56" i="13"/>
  <c r="B56" i="13"/>
  <c r="A56" i="13"/>
  <c r="J55" i="13"/>
  <c r="I55" i="13"/>
  <c r="B55" i="13"/>
  <c r="A55" i="13"/>
  <c r="J54" i="13"/>
  <c r="I54" i="13"/>
  <c r="B54" i="13"/>
  <c r="A54" i="13"/>
  <c r="J53" i="13"/>
  <c r="I53" i="13"/>
  <c r="B53" i="13"/>
  <c r="A53" i="13"/>
  <c r="J52" i="13"/>
  <c r="I52" i="13"/>
  <c r="B52" i="13"/>
  <c r="A52" i="13"/>
  <c r="J51" i="13"/>
  <c r="I51" i="13"/>
  <c r="B51" i="13"/>
  <c r="A51" i="13"/>
  <c r="J50" i="13"/>
  <c r="I50" i="13"/>
  <c r="B50" i="13"/>
  <c r="A50" i="13"/>
  <c r="J49" i="13"/>
  <c r="I49" i="13"/>
  <c r="B49" i="13"/>
  <c r="A49" i="13"/>
  <c r="J48" i="13"/>
  <c r="I48" i="13"/>
  <c r="B48" i="13"/>
  <c r="A48" i="13"/>
  <c r="J47" i="13"/>
  <c r="I47" i="13"/>
  <c r="B47" i="13"/>
  <c r="A47" i="13"/>
  <c r="J46" i="13"/>
  <c r="I46" i="13"/>
  <c r="B46" i="13"/>
  <c r="A46" i="13"/>
  <c r="J45" i="13"/>
  <c r="I45" i="13"/>
  <c r="B45" i="13"/>
  <c r="A45" i="13"/>
  <c r="J44" i="13"/>
  <c r="I44" i="13"/>
  <c r="B44" i="13"/>
  <c r="A44" i="13"/>
  <c r="J43" i="13"/>
  <c r="I43" i="13"/>
  <c r="B43" i="13"/>
  <c r="A43" i="13"/>
  <c r="J42" i="13"/>
  <c r="I42" i="13"/>
  <c r="B42" i="13"/>
  <c r="A42" i="13"/>
  <c r="J41" i="13"/>
  <c r="I41" i="13"/>
  <c r="B41" i="13"/>
  <c r="A41" i="13"/>
  <c r="J40" i="13"/>
  <c r="I40" i="13"/>
  <c r="B40" i="13"/>
  <c r="A40" i="13"/>
  <c r="J39" i="13"/>
  <c r="I39" i="13"/>
  <c r="B39" i="13"/>
  <c r="A39" i="13"/>
  <c r="J38" i="13"/>
  <c r="I38" i="13"/>
  <c r="B38" i="13"/>
  <c r="A38" i="13"/>
  <c r="J37" i="13"/>
  <c r="I37" i="13"/>
  <c r="B37" i="13"/>
  <c r="A37" i="13"/>
  <c r="J36" i="13"/>
  <c r="I36" i="13"/>
  <c r="B36" i="13"/>
  <c r="A36" i="13"/>
  <c r="J35" i="13"/>
  <c r="I35" i="13"/>
  <c r="B35" i="13"/>
  <c r="A35" i="13"/>
  <c r="J34" i="13"/>
  <c r="I34" i="13"/>
  <c r="B34" i="13"/>
  <c r="A34" i="13"/>
  <c r="J33" i="13"/>
  <c r="I33" i="13"/>
  <c r="B33" i="13"/>
  <c r="A33" i="13"/>
  <c r="J32" i="13"/>
  <c r="I32" i="13"/>
  <c r="B32" i="13"/>
  <c r="A32" i="13"/>
  <c r="J31" i="13"/>
  <c r="I31" i="13"/>
  <c r="B31" i="13"/>
  <c r="A31" i="13"/>
  <c r="J30" i="13"/>
  <c r="I30" i="13"/>
  <c r="B30" i="13"/>
  <c r="A30" i="13"/>
  <c r="J29" i="13"/>
  <c r="I29" i="13"/>
  <c r="B29" i="13"/>
  <c r="A29" i="13"/>
  <c r="J28" i="13"/>
  <c r="I28" i="13"/>
  <c r="B28" i="13"/>
  <c r="A28" i="13"/>
  <c r="J27" i="13"/>
  <c r="I27" i="13"/>
  <c r="B27" i="13"/>
  <c r="A27" i="13"/>
  <c r="J26" i="13"/>
  <c r="I26" i="13"/>
  <c r="B26" i="13"/>
  <c r="A26" i="13"/>
  <c r="J25" i="13"/>
  <c r="I25" i="13"/>
  <c r="B25" i="13"/>
  <c r="A25" i="13"/>
  <c r="J24" i="13"/>
  <c r="I24" i="13"/>
  <c r="B24" i="13"/>
  <c r="A24" i="13"/>
  <c r="J23" i="13"/>
  <c r="I23" i="13"/>
  <c r="B23" i="13"/>
  <c r="A23" i="13"/>
  <c r="J22" i="13"/>
  <c r="I22" i="13"/>
  <c r="B22" i="13"/>
  <c r="A22" i="13"/>
  <c r="J21" i="13"/>
  <c r="I21" i="13"/>
  <c r="B21" i="13"/>
  <c r="A21" i="13"/>
  <c r="J20" i="13"/>
  <c r="I20" i="13"/>
  <c r="B20" i="13"/>
  <c r="A20" i="13"/>
  <c r="J19" i="13"/>
  <c r="I19" i="13"/>
  <c r="B19" i="13"/>
  <c r="A19" i="13"/>
  <c r="J18" i="13"/>
  <c r="I18" i="13"/>
  <c r="B18" i="13"/>
  <c r="A18" i="13"/>
  <c r="J17" i="13"/>
  <c r="I17" i="13"/>
  <c r="B17" i="13"/>
  <c r="A17" i="13"/>
  <c r="J16" i="13"/>
  <c r="I16" i="13"/>
  <c r="B16" i="13"/>
  <c r="A16" i="13"/>
  <c r="J15" i="13"/>
  <c r="I15" i="13"/>
  <c r="B15" i="13"/>
  <c r="A15" i="13"/>
  <c r="J14" i="13"/>
  <c r="I14" i="13"/>
  <c r="B14" i="13"/>
  <c r="A14" i="13"/>
  <c r="J13" i="13"/>
  <c r="I13" i="13"/>
  <c r="B13" i="13"/>
  <c r="A13" i="13"/>
  <c r="J12" i="13"/>
  <c r="I12" i="13"/>
  <c r="B12" i="13"/>
  <c r="A12" i="13"/>
  <c r="J11" i="13"/>
  <c r="I11" i="13"/>
  <c r="B11" i="13"/>
  <c r="A11" i="13"/>
  <c r="J10" i="13"/>
  <c r="I10" i="13"/>
  <c r="B10" i="13"/>
  <c r="A10" i="13"/>
  <c r="J9" i="13"/>
  <c r="I9" i="13"/>
  <c r="B9" i="13"/>
  <c r="A9" i="13"/>
  <c r="J8" i="13"/>
  <c r="I8" i="13"/>
  <c r="B8" i="13"/>
  <c r="A8" i="13"/>
  <c r="J7" i="13"/>
  <c r="I7" i="13"/>
  <c r="B7" i="13"/>
  <c r="A7" i="13"/>
  <c r="J6" i="13"/>
  <c r="I6" i="13"/>
  <c r="B6" i="13"/>
  <c r="A6" i="13"/>
  <c r="J5" i="13"/>
  <c r="I5" i="13"/>
  <c r="B5" i="13"/>
  <c r="A5" i="13"/>
  <c r="J4" i="13"/>
  <c r="I4" i="13"/>
  <c r="B4" i="13"/>
  <c r="A4" i="13"/>
  <c r="J3" i="13"/>
  <c r="I3" i="13"/>
  <c r="B3" i="13"/>
  <c r="A3" i="13"/>
  <c r="J2" i="13"/>
  <c r="I2" i="13"/>
  <c r="B2" i="13"/>
  <c r="A2" i="13"/>
  <c r="J127" i="12"/>
  <c r="I127" i="12"/>
  <c r="B127" i="12"/>
  <c r="A127" i="12"/>
  <c r="J126" i="12"/>
  <c r="I126" i="12"/>
  <c r="B126" i="12"/>
  <c r="A126" i="12"/>
  <c r="J125" i="12"/>
  <c r="I125" i="12"/>
  <c r="B125" i="12"/>
  <c r="A125" i="12"/>
  <c r="J124" i="12"/>
  <c r="I124" i="12"/>
  <c r="B124" i="12"/>
  <c r="A124" i="12"/>
  <c r="J123" i="12"/>
  <c r="I123" i="12"/>
  <c r="B123" i="12"/>
  <c r="A123" i="12"/>
  <c r="J122" i="12"/>
  <c r="I122" i="12"/>
  <c r="B122" i="12"/>
  <c r="A122" i="12"/>
  <c r="J121" i="12"/>
  <c r="I121" i="12"/>
  <c r="B121" i="12"/>
  <c r="A121" i="12"/>
  <c r="J120" i="12"/>
  <c r="I120" i="12"/>
  <c r="B120" i="12"/>
  <c r="A120" i="12"/>
  <c r="J119" i="12"/>
  <c r="I119" i="12"/>
  <c r="B119" i="12"/>
  <c r="A119" i="12"/>
  <c r="J118" i="12"/>
  <c r="I118" i="12"/>
  <c r="B118" i="12"/>
  <c r="A118" i="12"/>
  <c r="J117" i="12"/>
  <c r="I117" i="12"/>
  <c r="B117" i="12"/>
  <c r="A117" i="12"/>
  <c r="J116" i="12"/>
  <c r="I116" i="12"/>
  <c r="B116" i="12"/>
  <c r="A116" i="12"/>
  <c r="J115" i="12"/>
  <c r="I115" i="12"/>
  <c r="B115" i="12"/>
  <c r="A115" i="12"/>
  <c r="J114" i="12"/>
  <c r="I114" i="12"/>
  <c r="B114" i="12"/>
  <c r="A114" i="12"/>
  <c r="J113" i="12"/>
  <c r="I113" i="12"/>
  <c r="B113" i="12"/>
  <c r="A113" i="12"/>
  <c r="J112" i="12"/>
  <c r="I112" i="12"/>
  <c r="B112" i="12"/>
  <c r="A112" i="12"/>
  <c r="J111" i="12"/>
  <c r="I111" i="12"/>
  <c r="B111" i="12"/>
  <c r="A111" i="12"/>
  <c r="J110" i="12"/>
  <c r="I110" i="12"/>
  <c r="B110" i="12"/>
  <c r="A110" i="12"/>
  <c r="J109" i="12"/>
  <c r="I109" i="12"/>
  <c r="B109" i="12"/>
  <c r="A109" i="12"/>
  <c r="J108" i="12"/>
  <c r="I108" i="12"/>
  <c r="B108" i="12"/>
  <c r="A108" i="12"/>
  <c r="J107" i="12"/>
  <c r="I107" i="12"/>
  <c r="B107" i="12"/>
  <c r="A107" i="12"/>
  <c r="J106" i="12"/>
  <c r="I106" i="12"/>
  <c r="B106" i="12"/>
  <c r="A106" i="12"/>
  <c r="J105" i="12"/>
  <c r="I105" i="12"/>
  <c r="B105" i="12"/>
  <c r="A105" i="12"/>
  <c r="J104" i="12"/>
  <c r="I104" i="12"/>
  <c r="B104" i="12"/>
  <c r="A104" i="12"/>
  <c r="J103" i="12"/>
  <c r="I103" i="12"/>
  <c r="B103" i="12"/>
  <c r="A103" i="12"/>
  <c r="J102" i="12"/>
  <c r="I102" i="12"/>
  <c r="B102" i="12"/>
  <c r="A102" i="12"/>
  <c r="J101" i="12"/>
  <c r="I101" i="12"/>
  <c r="B101" i="12"/>
  <c r="A101" i="12"/>
  <c r="J100" i="12"/>
  <c r="I100" i="12"/>
  <c r="B100" i="12"/>
  <c r="A100" i="12"/>
  <c r="J99" i="12"/>
  <c r="I99" i="12"/>
  <c r="B99" i="12"/>
  <c r="A99" i="12"/>
  <c r="J98" i="12"/>
  <c r="I98" i="12"/>
  <c r="B98" i="12"/>
  <c r="A98" i="12"/>
  <c r="J97" i="12"/>
  <c r="I97" i="12"/>
  <c r="B97" i="12"/>
  <c r="A97" i="12"/>
  <c r="J96" i="12"/>
  <c r="I96" i="12"/>
  <c r="B96" i="12"/>
  <c r="A96" i="12"/>
  <c r="J95" i="12"/>
  <c r="I95" i="12"/>
  <c r="B95" i="12"/>
  <c r="A95" i="12"/>
  <c r="J94" i="12"/>
  <c r="I94" i="12"/>
  <c r="B94" i="12"/>
  <c r="A94" i="12"/>
  <c r="J93" i="12"/>
  <c r="I93" i="12"/>
  <c r="B93" i="12"/>
  <c r="A93" i="12"/>
  <c r="J92" i="12"/>
  <c r="I92" i="12"/>
  <c r="B92" i="12"/>
  <c r="A92" i="12"/>
  <c r="J91" i="12"/>
  <c r="I91" i="12"/>
  <c r="B91" i="12"/>
  <c r="A91" i="12"/>
  <c r="J90" i="12"/>
  <c r="I90" i="12"/>
  <c r="B90" i="12"/>
  <c r="A90" i="12"/>
  <c r="J89" i="12"/>
  <c r="I89" i="12"/>
  <c r="B89" i="12"/>
  <c r="A89" i="12"/>
  <c r="J88" i="12"/>
  <c r="I88" i="12"/>
  <c r="B88" i="12"/>
  <c r="A88" i="12"/>
  <c r="J87" i="12"/>
  <c r="I87" i="12"/>
  <c r="B87" i="12"/>
  <c r="A87" i="12"/>
  <c r="J86" i="12"/>
  <c r="I86" i="12"/>
  <c r="B86" i="12"/>
  <c r="A86" i="12"/>
  <c r="J85" i="12"/>
  <c r="I85" i="12"/>
  <c r="B85" i="12"/>
  <c r="A85" i="12"/>
  <c r="J84" i="12"/>
  <c r="I84" i="12"/>
  <c r="B84" i="12"/>
  <c r="A84" i="12"/>
  <c r="J83" i="12"/>
  <c r="I83" i="12"/>
  <c r="B83" i="12"/>
  <c r="A83" i="12"/>
  <c r="J82" i="12"/>
  <c r="I82" i="12"/>
  <c r="B82" i="12"/>
  <c r="A82" i="12"/>
  <c r="J81" i="12"/>
  <c r="I81" i="12"/>
  <c r="B81" i="12"/>
  <c r="A81" i="12"/>
  <c r="J80" i="12"/>
  <c r="I80" i="12"/>
  <c r="B80" i="12"/>
  <c r="A80" i="12"/>
  <c r="J79" i="12"/>
  <c r="I79" i="12"/>
  <c r="B79" i="12"/>
  <c r="A79" i="12"/>
  <c r="J78" i="12"/>
  <c r="I78" i="12"/>
  <c r="B78" i="12"/>
  <c r="A78" i="12"/>
  <c r="J77" i="12"/>
  <c r="I77" i="12"/>
  <c r="B77" i="12"/>
  <c r="A77" i="12"/>
  <c r="J76" i="12"/>
  <c r="I76" i="12"/>
  <c r="B76" i="12"/>
  <c r="A76" i="12"/>
  <c r="J75" i="12"/>
  <c r="I75" i="12"/>
  <c r="B75" i="12"/>
  <c r="A75" i="12"/>
  <c r="J74" i="12"/>
  <c r="I74" i="12"/>
  <c r="B74" i="12"/>
  <c r="A74" i="12"/>
  <c r="J73" i="12"/>
  <c r="I73" i="12"/>
  <c r="B73" i="12"/>
  <c r="A73" i="12"/>
  <c r="J72" i="12"/>
  <c r="I72" i="12"/>
  <c r="B72" i="12"/>
  <c r="A72" i="12"/>
  <c r="J71" i="12"/>
  <c r="I71" i="12"/>
  <c r="B71" i="12"/>
  <c r="A71" i="12"/>
  <c r="J70" i="12"/>
  <c r="I70" i="12"/>
  <c r="B70" i="12"/>
  <c r="A70" i="12"/>
  <c r="J69" i="12"/>
  <c r="I69" i="12"/>
  <c r="B69" i="12"/>
  <c r="A69" i="12"/>
  <c r="J68" i="12"/>
  <c r="I68" i="12"/>
  <c r="B68" i="12"/>
  <c r="A68" i="12"/>
  <c r="J67" i="12"/>
  <c r="I67" i="12"/>
  <c r="B67" i="12"/>
  <c r="A67" i="12"/>
  <c r="J66" i="12"/>
  <c r="I66" i="12"/>
  <c r="B66" i="12"/>
  <c r="A66" i="12"/>
  <c r="J65" i="12"/>
  <c r="I65" i="12"/>
  <c r="B65" i="12"/>
  <c r="A65" i="12"/>
  <c r="J64" i="12"/>
  <c r="I64" i="12"/>
  <c r="B64" i="12"/>
  <c r="A64" i="12"/>
  <c r="J63" i="12"/>
  <c r="I63" i="12"/>
  <c r="B63" i="12"/>
  <c r="A63" i="12"/>
  <c r="J62" i="12"/>
  <c r="I62" i="12"/>
  <c r="B62" i="12"/>
  <c r="A62" i="12"/>
  <c r="J61" i="12"/>
  <c r="I61" i="12"/>
  <c r="B61" i="12"/>
  <c r="A61" i="12"/>
  <c r="J60" i="12"/>
  <c r="I60" i="12"/>
  <c r="B60" i="12"/>
  <c r="A60" i="12"/>
  <c r="J59" i="12"/>
  <c r="I59" i="12"/>
  <c r="B59" i="12"/>
  <c r="A59" i="12"/>
  <c r="J58" i="12"/>
  <c r="I58" i="12"/>
  <c r="B58" i="12"/>
  <c r="A58" i="12"/>
  <c r="J57" i="12"/>
  <c r="I57" i="12"/>
  <c r="B57" i="12"/>
  <c r="A57" i="12"/>
  <c r="J56" i="12"/>
  <c r="I56" i="12"/>
  <c r="B56" i="12"/>
  <c r="A56" i="12"/>
  <c r="J55" i="12"/>
  <c r="I55" i="12"/>
  <c r="B55" i="12"/>
  <c r="A55" i="12"/>
  <c r="J54" i="12"/>
  <c r="I54" i="12"/>
  <c r="B54" i="12"/>
  <c r="A54" i="12"/>
  <c r="J53" i="12"/>
  <c r="I53" i="12"/>
  <c r="B53" i="12"/>
  <c r="A53" i="12"/>
  <c r="J52" i="12"/>
  <c r="I52" i="12"/>
  <c r="B52" i="12"/>
  <c r="A52" i="12"/>
  <c r="J51" i="12"/>
  <c r="I51" i="12"/>
  <c r="B51" i="12"/>
  <c r="A51" i="12"/>
  <c r="J50" i="12"/>
  <c r="I50" i="12"/>
  <c r="B50" i="12"/>
  <c r="A50" i="12"/>
  <c r="J49" i="12"/>
  <c r="I49" i="12"/>
  <c r="B49" i="12"/>
  <c r="A49" i="12"/>
  <c r="J48" i="12"/>
  <c r="I48" i="12"/>
  <c r="B48" i="12"/>
  <c r="A48" i="12"/>
  <c r="J47" i="12"/>
  <c r="I47" i="12"/>
  <c r="B47" i="12"/>
  <c r="A47" i="12"/>
  <c r="J46" i="12"/>
  <c r="I46" i="12"/>
  <c r="B46" i="12"/>
  <c r="A46" i="12"/>
  <c r="J45" i="12"/>
  <c r="I45" i="12"/>
  <c r="B45" i="12"/>
  <c r="A45" i="12"/>
  <c r="J44" i="12"/>
  <c r="I44" i="12"/>
  <c r="B44" i="12"/>
  <c r="A44" i="12"/>
  <c r="J43" i="12"/>
  <c r="I43" i="12"/>
  <c r="B43" i="12"/>
  <c r="A43" i="12"/>
  <c r="J42" i="12"/>
  <c r="I42" i="12"/>
  <c r="B42" i="12"/>
  <c r="A42" i="12"/>
  <c r="J41" i="12"/>
  <c r="I41" i="12"/>
  <c r="B41" i="12"/>
  <c r="A41" i="12"/>
  <c r="J40" i="12"/>
  <c r="I40" i="12"/>
  <c r="B40" i="12"/>
  <c r="A40" i="12"/>
  <c r="J39" i="12"/>
  <c r="I39" i="12"/>
  <c r="B39" i="12"/>
  <c r="A39" i="12"/>
  <c r="J38" i="12"/>
  <c r="I38" i="12"/>
  <c r="B38" i="12"/>
  <c r="A38" i="12"/>
  <c r="J37" i="12"/>
  <c r="I37" i="12"/>
  <c r="B37" i="12"/>
  <c r="A37" i="12"/>
  <c r="J36" i="12"/>
  <c r="I36" i="12"/>
  <c r="B36" i="12"/>
  <c r="A36" i="12"/>
  <c r="J35" i="12"/>
  <c r="I35" i="12"/>
  <c r="B35" i="12"/>
  <c r="A35" i="12"/>
  <c r="J34" i="12"/>
  <c r="I34" i="12"/>
  <c r="B34" i="12"/>
  <c r="A34" i="12"/>
  <c r="J33" i="12"/>
  <c r="I33" i="12"/>
  <c r="B33" i="12"/>
  <c r="A33" i="12"/>
  <c r="J32" i="12"/>
  <c r="I32" i="12"/>
  <c r="B32" i="12"/>
  <c r="A32" i="12"/>
  <c r="J31" i="12"/>
  <c r="I31" i="12"/>
  <c r="B31" i="12"/>
  <c r="A31" i="12"/>
  <c r="J30" i="12"/>
  <c r="I30" i="12"/>
  <c r="B30" i="12"/>
  <c r="A30" i="12"/>
  <c r="J29" i="12"/>
  <c r="I29" i="12"/>
  <c r="B29" i="12"/>
  <c r="A29" i="12"/>
  <c r="J28" i="12"/>
  <c r="I28" i="12"/>
  <c r="B28" i="12"/>
  <c r="A28" i="12"/>
  <c r="J27" i="12"/>
  <c r="I27" i="12"/>
  <c r="B27" i="12"/>
  <c r="A27" i="12"/>
  <c r="J26" i="12"/>
  <c r="I26" i="12"/>
  <c r="B26" i="12"/>
  <c r="A26" i="12"/>
  <c r="J25" i="12"/>
  <c r="I25" i="12"/>
  <c r="B25" i="12"/>
  <c r="A25" i="12"/>
  <c r="J24" i="12"/>
  <c r="I24" i="12"/>
  <c r="B24" i="12"/>
  <c r="A24" i="12"/>
  <c r="J23" i="12"/>
  <c r="I23" i="12"/>
  <c r="B23" i="12"/>
  <c r="A23" i="12"/>
  <c r="J22" i="12"/>
  <c r="I22" i="12"/>
  <c r="B22" i="12"/>
  <c r="A22" i="12"/>
  <c r="J21" i="12"/>
  <c r="I21" i="12"/>
  <c r="B21" i="12"/>
  <c r="A21" i="12"/>
  <c r="J20" i="12"/>
  <c r="I20" i="12"/>
  <c r="B20" i="12"/>
  <c r="A20" i="12"/>
  <c r="J19" i="12"/>
  <c r="I19" i="12"/>
  <c r="B19" i="12"/>
  <c r="A19" i="12"/>
  <c r="J18" i="12"/>
  <c r="I18" i="12"/>
  <c r="B18" i="12"/>
  <c r="A18" i="12"/>
  <c r="J17" i="12"/>
  <c r="I17" i="12"/>
  <c r="B17" i="12"/>
  <c r="A17" i="12"/>
  <c r="J16" i="12"/>
  <c r="I16" i="12"/>
  <c r="B16" i="12"/>
  <c r="A16" i="12"/>
  <c r="J15" i="12"/>
  <c r="I15" i="12"/>
  <c r="B15" i="12"/>
  <c r="A15" i="12"/>
  <c r="J14" i="12"/>
  <c r="I14" i="12"/>
  <c r="B14" i="12"/>
  <c r="A14" i="12"/>
  <c r="J13" i="12"/>
  <c r="I13" i="12"/>
  <c r="B13" i="12"/>
  <c r="A13" i="12"/>
  <c r="J12" i="12"/>
  <c r="I12" i="12"/>
  <c r="B12" i="12"/>
  <c r="A12" i="12"/>
  <c r="J11" i="12"/>
  <c r="I11" i="12"/>
  <c r="B11" i="12"/>
  <c r="A11" i="12"/>
  <c r="J10" i="12"/>
  <c r="I10" i="12"/>
  <c r="B10" i="12"/>
  <c r="A10" i="12"/>
  <c r="J9" i="12"/>
  <c r="I9" i="12"/>
  <c r="B9" i="12"/>
  <c r="A9" i="12"/>
  <c r="J8" i="12"/>
  <c r="I8" i="12"/>
  <c r="B8" i="12"/>
  <c r="A8" i="12"/>
  <c r="J7" i="12"/>
  <c r="I7" i="12"/>
  <c r="B7" i="12"/>
  <c r="A7" i="12"/>
  <c r="J6" i="12"/>
  <c r="I6" i="12"/>
  <c r="B6" i="12"/>
  <c r="A6" i="12"/>
  <c r="J5" i="12"/>
  <c r="I5" i="12"/>
  <c r="B5" i="12"/>
  <c r="A5" i="12"/>
  <c r="J4" i="12"/>
  <c r="I4" i="12"/>
  <c r="B4" i="12"/>
  <c r="A4" i="12"/>
  <c r="J3" i="12"/>
  <c r="I3" i="12"/>
  <c r="B3" i="12"/>
  <c r="A3" i="12"/>
  <c r="J2" i="12"/>
  <c r="I2" i="12"/>
  <c r="B2" i="12"/>
  <c r="A2" i="12"/>
  <c r="O37" i="10"/>
  <c r="O38" i="10"/>
  <c r="O39" i="10"/>
  <c r="O40" i="10"/>
  <c r="O41" i="10"/>
  <c r="B3" i="10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O36" i="10"/>
  <c r="O35" i="10"/>
  <c r="O34" i="10"/>
  <c r="O33" i="10"/>
  <c r="O32" i="10"/>
  <c r="O31" i="10"/>
  <c r="O30" i="10"/>
  <c r="O29" i="10"/>
  <c r="O28" i="10"/>
  <c r="O27" i="10"/>
  <c r="O26" i="10"/>
  <c r="O25" i="10"/>
  <c r="O24" i="10"/>
  <c r="O23" i="10"/>
  <c r="O22" i="10"/>
  <c r="O21" i="10"/>
  <c r="O20" i="10"/>
  <c r="O19" i="10"/>
  <c r="O18" i="10"/>
  <c r="O17" i="10"/>
  <c r="O16" i="10"/>
  <c r="O15" i="10"/>
  <c r="O14" i="10"/>
  <c r="O13" i="10"/>
  <c r="O12" i="10"/>
  <c r="O11" i="10"/>
  <c r="O10" i="10"/>
  <c r="O9" i="10"/>
  <c r="O8" i="10"/>
  <c r="O7" i="10"/>
  <c r="O6" i="10"/>
  <c r="O5" i="10"/>
  <c r="O4" i="10"/>
  <c r="O3" i="10"/>
  <c r="O38" i="1"/>
  <c r="O39" i="1"/>
  <c r="O40" i="1"/>
  <c r="O41" i="1"/>
  <c r="O42" i="1"/>
  <c r="O23" i="1"/>
  <c r="O18" i="1"/>
  <c r="O9" i="1"/>
  <c r="O4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2" i="1"/>
  <c r="O21" i="1"/>
  <c r="O20" i="1"/>
  <c r="O19" i="1"/>
  <c r="O17" i="1"/>
  <c r="O16" i="1"/>
  <c r="O15" i="1"/>
  <c r="O14" i="1"/>
  <c r="O13" i="1"/>
  <c r="O12" i="1"/>
  <c r="O11" i="1"/>
  <c r="O10" i="1"/>
  <c r="O8" i="1"/>
  <c r="O7" i="1"/>
  <c r="O6" i="1"/>
  <c r="O5" i="1"/>
</calcChain>
</file>

<file path=xl/sharedStrings.xml><?xml version="1.0" encoding="utf-8"?>
<sst xmlns="http://schemas.openxmlformats.org/spreadsheetml/2006/main" count="2437" uniqueCount="284">
  <si>
    <t>Day</t>
  </si>
  <si>
    <t>Date</t>
  </si>
  <si>
    <t>Monday</t>
  </si>
  <si>
    <t xml:space="preserve">Tuesday </t>
  </si>
  <si>
    <t>Wednesday</t>
  </si>
  <si>
    <t>Thursday</t>
  </si>
  <si>
    <t>Friday</t>
  </si>
  <si>
    <t>Saturday</t>
  </si>
  <si>
    <t>Sunday</t>
  </si>
  <si>
    <t>30th Jan</t>
  </si>
  <si>
    <t>31st Jan</t>
  </si>
  <si>
    <t>1st Feb</t>
  </si>
  <si>
    <t>2nd Feb</t>
  </si>
  <si>
    <t>3rd Feb</t>
  </si>
  <si>
    <t>4th Feb</t>
  </si>
  <si>
    <t>5th Feb</t>
  </si>
  <si>
    <t>6th Feb</t>
  </si>
  <si>
    <t>7th Feb</t>
  </si>
  <si>
    <t>8th Feb</t>
  </si>
  <si>
    <t>9th Feb</t>
  </si>
  <si>
    <t>10th Feb</t>
  </si>
  <si>
    <t>11th Feb</t>
  </si>
  <si>
    <t>12th Feb</t>
  </si>
  <si>
    <t>13th Feb</t>
  </si>
  <si>
    <t>14th Feb</t>
  </si>
  <si>
    <t>Task/Activity</t>
  </si>
  <si>
    <t>Resources</t>
  </si>
  <si>
    <t>People</t>
  </si>
  <si>
    <t>Post Mortum</t>
  </si>
  <si>
    <t>Block 6</t>
  </si>
  <si>
    <t>Piggery</t>
  </si>
  <si>
    <t>Toni</t>
  </si>
  <si>
    <t>Linda</t>
  </si>
  <si>
    <t>Tizana</t>
  </si>
  <si>
    <t>Dany</t>
  </si>
  <si>
    <t>Graeme</t>
  </si>
  <si>
    <t>Shayne</t>
  </si>
  <si>
    <t>15th Feb</t>
  </si>
  <si>
    <t>16th Feb</t>
  </si>
  <si>
    <t>17th Feb</t>
  </si>
  <si>
    <t>18th Feb</t>
  </si>
  <si>
    <t>19th Feb</t>
  </si>
  <si>
    <t>20th Feb</t>
  </si>
  <si>
    <t>21st Feb</t>
  </si>
  <si>
    <t>22nd Feb</t>
  </si>
  <si>
    <t>23rd Feb</t>
  </si>
  <si>
    <t>24th Feb</t>
  </si>
  <si>
    <t>25th Feb</t>
  </si>
  <si>
    <t>26th Feb</t>
  </si>
  <si>
    <t>27th Feb</t>
  </si>
  <si>
    <t>28th Feb</t>
  </si>
  <si>
    <t>1st March</t>
  </si>
  <si>
    <t>2nd March</t>
  </si>
  <si>
    <t>3rd March</t>
  </si>
  <si>
    <t>4th March</t>
  </si>
  <si>
    <t>5th March</t>
  </si>
  <si>
    <t>6th March</t>
  </si>
  <si>
    <t>7th March</t>
  </si>
  <si>
    <t>8th March</t>
  </si>
  <si>
    <t>9th March</t>
  </si>
  <si>
    <t>10th March</t>
  </si>
  <si>
    <t>Number of Animals</t>
  </si>
  <si>
    <t>Number of Samples</t>
  </si>
  <si>
    <t>6 (Control)</t>
  </si>
  <si>
    <t>✔</t>
  </si>
  <si>
    <t>Weight</t>
  </si>
  <si>
    <t>Intestinal Sectioning</t>
  </si>
  <si>
    <t>Dosing Day 1</t>
  </si>
  <si>
    <t>Dosing Day 2</t>
  </si>
  <si>
    <t>Dosing Day 3</t>
  </si>
  <si>
    <t>Dosing Day 4</t>
  </si>
  <si>
    <t>Dosing Day 5</t>
  </si>
  <si>
    <t>Blood</t>
  </si>
  <si>
    <t>Neomycin</t>
  </si>
  <si>
    <t>Control</t>
  </si>
  <si>
    <t>LAB probiotic</t>
  </si>
  <si>
    <t>Antibiotic</t>
  </si>
  <si>
    <t>Dosing Day 6</t>
  </si>
  <si>
    <t>Dosing Day 7</t>
  </si>
  <si>
    <t>Dosing Day 8</t>
  </si>
  <si>
    <t>Dosing Day 9</t>
  </si>
  <si>
    <t>Dosing Day 10</t>
  </si>
  <si>
    <t>Dosing Day 11</t>
  </si>
  <si>
    <t>Dosing Day 12</t>
  </si>
  <si>
    <t>Dosing Day 13</t>
  </si>
  <si>
    <t>Dosing Day 14</t>
  </si>
  <si>
    <t>Dosing Day 15</t>
  </si>
  <si>
    <t xml:space="preserve">Euthanasia </t>
  </si>
  <si>
    <t>6 control, 6 antibiotic</t>
  </si>
  <si>
    <t>Euthanasia</t>
  </si>
  <si>
    <t>Antibiotic + LAB</t>
  </si>
  <si>
    <t>Antibiotic + Ec</t>
  </si>
  <si>
    <t>Finish</t>
  </si>
  <si>
    <t>Probiotic - E. coli</t>
  </si>
  <si>
    <t>plus</t>
  </si>
  <si>
    <t>Ec</t>
  </si>
  <si>
    <t xml:space="preserve">Neomycin </t>
  </si>
  <si>
    <t>Probiotic - Lactobacillus</t>
  </si>
  <si>
    <t xml:space="preserve">LAB </t>
  </si>
  <si>
    <t>LAB</t>
  </si>
  <si>
    <t xml:space="preserve">plus </t>
  </si>
  <si>
    <t>Pigs arrive</t>
  </si>
  <si>
    <t xml:space="preserve">No. </t>
  </si>
  <si>
    <t>No.</t>
  </si>
  <si>
    <t>Total No. Remaining</t>
  </si>
  <si>
    <t>6 control, 6 LAB, 6 E. coli, 6 Antibiotic = 24</t>
  </si>
  <si>
    <t>12 per day</t>
  </si>
  <si>
    <t>January, Monday 30th to Sunday 5th, February</t>
  </si>
  <si>
    <t>February, Monday 6th to Sunday 12th, February</t>
  </si>
  <si>
    <t>February, Monday 13th to Sunday 19th, February</t>
  </si>
  <si>
    <t>February, Monday 20th to Sunday 26th, February</t>
  </si>
  <si>
    <t>February, Monday 27th to Sunday 5th, March</t>
  </si>
  <si>
    <t>March, Monday 6th to Friday 10th, March</t>
  </si>
  <si>
    <t>30 to 24</t>
  </si>
  <si>
    <t>6 euthanasia on 31st Jan.</t>
  </si>
  <si>
    <t>5 to 4</t>
  </si>
  <si>
    <t>18 to 12 (6 euthanasia on Feb 15th)</t>
  </si>
  <si>
    <t>3 to 2</t>
  </si>
  <si>
    <t>126 to 120</t>
  </si>
  <si>
    <t>24 to 18 (6 euthanasia on Feb 6th)</t>
  </si>
  <si>
    <t>4 to 3</t>
  </si>
  <si>
    <t>120 to 108</t>
  </si>
  <si>
    <t>108 to 72</t>
  </si>
  <si>
    <t xml:space="preserve">12 to 0 </t>
  </si>
  <si>
    <t>2 euthanasia each day</t>
  </si>
  <si>
    <t>12 to 0</t>
  </si>
  <si>
    <t>72 to 0</t>
  </si>
  <si>
    <t>31st Jan: collect fecal from all 30</t>
  </si>
  <si>
    <t>31st Jan: collect fecal from all</t>
  </si>
  <si>
    <t>3rd Feb: collect fecal from all 24</t>
  </si>
  <si>
    <t>3rd Feb: collect fecal from all</t>
  </si>
  <si>
    <t>7th Feb: collect fecal from all 18</t>
  </si>
  <si>
    <t>7th Feb: collect fecal from all 18 (why not on Monday before euthanasia?)</t>
  </si>
  <si>
    <t>10th Feb: collect fecal from all 18</t>
  </si>
  <si>
    <t>13th Feb: collect fecal from 18</t>
  </si>
  <si>
    <t>17th Feb.: collect fecal from 12</t>
  </si>
  <si>
    <t>20th Feb: collect fecal from all</t>
  </si>
  <si>
    <t xml:space="preserve">23rd Feb: collect fecal from all </t>
  </si>
  <si>
    <t>27th Feb: collect fecal from all</t>
  </si>
  <si>
    <t xml:space="preserve">3rd March: collect fecal from all </t>
  </si>
  <si>
    <t>Calprotectin</t>
  </si>
  <si>
    <t>Meta3C</t>
  </si>
  <si>
    <t>✔ 8 control, 8 abx, 8 abx+p1, 8 abx+p2</t>
  </si>
  <si>
    <t>✔ 8 abx, 8 abx+p1, 8 abx+p2</t>
  </si>
  <si>
    <t>Metagenomics</t>
  </si>
  <si>
    <t>✔ surviving</t>
  </si>
  <si>
    <t>c</t>
  </si>
  <si>
    <t xml:space="preserve">✔ </t>
  </si>
  <si>
    <t>Spleen</t>
  </si>
  <si>
    <t xml:space="preserve">Control </t>
  </si>
  <si>
    <t>D-scour group</t>
  </si>
  <si>
    <t>Probiotic - D-scour</t>
  </si>
  <si>
    <t>Pen 1</t>
  </si>
  <si>
    <t>Pen 4</t>
  </si>
  <si>
    <t>Pen 7</t>
  </si>
  <si>
    <t>D-scour</t>
  </si>
  <si>
    <t>Pen 2</t>
  </si>
  <si>
    <t>Pen 5</t>
  </si>
  <si>
    <t>Pen 8</t>
  </si>
  <si>
    <t>Pen 3</t>
  </si>
  <si>
    <t>Pen 6</t>
  </si>
  <si>
    <t>Pen 9</t>
  </si>
  <si>
    <t>Probiotic - ColiGuard</t>
  </si>
  <si>
    <t>Probiotic - D scour</t>
  </si>
  <si>
    <t>LAB pro- biotic</t>
  </si>
  <si>
    <t>E. coli pro- biotic</t>
  </si>
  <si>
    <t>A/B only</t>
  </si>
  <si>
    <t>A/B + LAB</t>
  </si>
  <si>
    <t>A/B + Ec</t>
  </si>
  <si>
    <t>Pigs Rem</t>
  </si>
  <si>
    <t>Activity</t>
  </si>
  <si>
    <t>No. Pigs</t>
  </si>
  <si>
    <t>Faecal</t>
  </si>
  <si>
    <t>Weigh</t>
  </si>
  <si>
    <t>Gut</t>
  </si>
  <si>
    <t>No. Sample</t>
  </si>
  <si>
    <t>PM</t>
  </si>
  <si>
    <t>Blk 6</t>
  </si>
  <si>
    <t>TC</t>
  </si>
  <si>
    <t>LF</t>
  </si>
  <si>
    <t>SF</t>
  </si>
  <si>
    <t>GE</t>
  </si>
  <si>
    <t>Mon</t>
  </si>
  <si>
    <t>Tues</t>
  </si>
  <si>
    <t>Dose1</t>
  </si>
  <si>
    <t>Neo</t>
  </si>
  <si>
    <t>Euth</t>
  </si>
  <si>
    <t>6 control</t>
  </si>
  <si>
    <t>Wed</t>
  </si>
  <si>
    <t>Dose2</t>
  </si>
  <si>
    <t>Thurs</t>
  </si>
  <si>
    <t>Dose3</t>
  </si>
  <si>
    <t>Fri</t>
  </si>
  <si>
    <t>Dose4</t>
  </si>
  <si>
    <t>Sat</t>
  </si>
  <si>
    <t>Dose5</t>
  </si>
  <si>
    <t>Sun</t>
  </si>
  <si>
    <t>Dose6</t>
  </si>
  <si>
    <t>Dose7</t>
  </si>
  <si>
    <t xml:space="preserve">Euth </t>
  </si>
  <si>
    <t>6 control, 6 A/B</t>
  </si>
  <si>
    <t>Dose8</t>
  </si>
  <si>
    <t>Dose9</t>
  </si>
  <si>
    <t>Dose10</t>
  </si>
  <si>
    <t>Dose11</t>
  </si>
  <si>
    <t>Dose12</t>
  </si>
  <si>
    <t>Dose13</t>
  </si>
  <si>
    <t>Dose14</t>
  </si>
  <si>
    <t>Dose15</t>
  </si>
  <si>
    <t>6 control, 6 LAB, 6 E. coli, 6 A/B = 24</t>
  </si>
  <si>
    <t>?</t>
  </si>
  <si>
    <t>X</t>
  </si>
  <si>
    <t>STIG</t>
  </si>
  <si>
    <t>TATTOO</t>
  </si>
  <si>
    <t>Crate</t>
  </si>
  <si>
    <t>Nursing Dam</t>
  </si>
  <si>
    <t>BIRTH_DAY</t>
  </si>
  <si>
    <t>LINE</t>
  </si>
  <si>
    <t>STIGSIRE</t>
  </si>
  <si>
    <t>STIGDAM</t>
  </si>
  <si>
    <t>A36</t>
  </si>
  <si>
    <t>T11600</t>
  </si>
  <si>
    <t>Landrace x Cross bred (LW x D)</t>
  </si>
  <si>
    <t>A23</t>
  </si>
  <si>
    <t>T12057</t>
  </si>
  <si>
    <t>B2</t>
  </si>
  <si>
    <t>Duroc x Landrace</t>
  </si>
  <si>
    <t>B4</t>
  </si>
  <si>
    <t>Y08266</t>
  </si>
  <si>
    <t>B58</t>
  </si>
  <si>
    <t>B48</t>
  </si>
  <si>
    <t>A35</t>
  </si>
  <si>
    <t>B8</t>
  </si>
  <si>
    <t>Y09733</t>
  </si>
  <si>
    <t>B27</t>
  </si>
  <si>
    <t>C19</t>
  </si>
  <si>
    <t>B21</t>
  </si>
  <si>
    <t>B42</t>
  </si>
  <si>
    <t>B31</t>
  </si>
  <si>
    <t>A29</t>
  </si>
  <si>
    <t>Duroc x Large white</t>
  </si>
  <si>
    <t>Large white x Duroc</t>
  </si>
  <si>
    <t>A41</t>
  </si>
  <si>
    <t>A25</t>
  </si>
  <si>
    <t>A26</t>
  </si>
  <si>
    <t>A37</t>
  </si>
  <si>
    <t>D13</t>
  </si>
  <si>
    <t>B28</t>
  </si>
  <si>
    <t>B26</t>
  </si>
  <si>
    <t>B13</t>
  </si>
  <si>
    <t>Y08843</t>
  </si>
  <si>
    <t>B33</t>
  </si>
  <si>
    <t>B44</t>
  </si>
  <si>
    <t>B11439</t>
  </si>
  <si>
    <t>B15</t>
  </si>
  <si>
    <t>B10</t>
  </si>
  <si>
    <t>B62</t>
  </si>
  <si>
    <t>B37</t>
  </si>
  <si>
    <t>B12474</t>
  </si>
  <si>
    <t xml:space="preserve">B6 </t>
  </si>
  <si>
    <t>B6</t>
  </si>
  <si>
    <t>A31</t>
  </si>
  <si>
    <t>B11614</t>
  </si>
  <si>
    <t>B55</t>
  </si>
  <si>
    <t>B50</t>
  </si>
  <si>
    <t>B23</t>
  </si>
  <si>
    <t>B22</t>
  </si>
  <si>
    <t>Weight 300117</t>
  </si>
  <si>
    <t>Room</t>
  </si>
  <si>
    <t>Pen</t>
  </si>
  <si>
    <t>Pig</t>
  </si>
  <si>
    <t>A</t>
  </si>
  <si>
    <t>B</t>
  </si>
  <si>
    <t>C</t>
  </si>
  <si>
    <t>D</t>
  </si>
  <si>
    <t>E</t>
  </si>
  <si>
    <t xml:space="preserve">Room </t>
  </si>
  <si>
    <t>F</t>
  </si>
  <si>
    <t>Mean</t>
  </si>
  <si>
    <t>Wt 7/2</t>
  </si>
  <si>
    <t>Wt 14/2</t>
  </si>
  <si>
    <t>Gain</t>
  </si>
  <si>
    <t>Wt 21/2</t>
  </si>
  <si>
    <t>Wt 31/1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</si>
</sst>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/m/yy;@"/>
  </numFmts>
  <fonts count="1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0000"/>
      <name val="Menlo Bold"/>
      <family val="2"/>
    </font>
    <font>
      <sz val="12"/>
      <color theme="1"/>
      <name val="Menlo Bold"/>
      <family val="2"/>
    </font>
    <font>
      <b/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16"/>
      <color rgb="FFFF0000"/>
      <name val="Calibri"/>
      <scheme val="minor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FF7C80"/>
        <bgColor indexed="64"/>
      </patternFill>
    </fill>
    <fill>
      <patternFill patternType="solid">
        <fgColor rgb="FFFF7C80"/>
        <bgColor rgb="FF000000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00B0F0"/>
        <bgColor indexed="64"/>
      </patternFill>
    </fill>
  </fills>
  <borders count="2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5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2" borderId="0" xfId="0" applyFill="1"/>
    <xf numFmtId="0" fontId="0" fillId="0" borderId="0" xfId="0" applyFill="1"/>
    <xf numFmtId="0" fontId="1" fillId="0" borderId="0" xfId="0" applyFont="1" applyFill="1"/>
    <xf numFmtId="0" fontId="0" fillId="0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Fill="1" applyAlignment="1">
      <alignment horizontal="left"/>
    </xf>
    <xf numFmtId="0" fontId="1" fillId="0" borderId="0" xfId="0" applyFont="1" applyFill="1" applyAlignment="1">
      <alignment horizontal="left"/>
    </xf>
    <xf numFmtId="0" fontId="0" fillId="2" borderId="0" xfId="0" applyFill="1" applyAlignment="1">
      <alignment horizontal="left"/>
    </xf>
    <xf numFmtId="0" fontId="0" fillId="0" borderId="0" xfId="0" applyFill="1" applyAlignment="1">
      <alignment horizontal="right"/>
    </xf>
    <xf numFmtId="0" fontId="1" fillId="0" borderId="0" xfId="0" applyFont="1" applyFill="1" applyAlignment="1">
      <alignment horizontal="right"/>
    </xf>
    <xf numFmtId="0" fontId="0" fillId="2" borderId="0" xfId="0" applyFill="1" applyAlignment="1">
      <alignment horizontal="right"/>
    </xf>
    <xf numFmtId="0" fontId="1" fillId="0" borderId="0" xfId="0" applyFont="1" applyFill="1" applyAlignment="1">
      <alignment horizontal="center"/>
    </xf>
    <xf numFmtId="0" fontId="4" fillId="0" borderId="6" xfId="0" applyFont="1" applyBorder="1"/>
    <xf numFmtId="0" fontId="4" fillId="0" borderId="7" xfId="0" applyFont="1" applyBorder="1"/>
    <xf numFmtId="0" fontId="4" fillId="0" borderId="0" xfId="0" applyFont="1"/>
    <xf numFmtId="0" fontId="0" fillId="0" borderId="0" xfId="0" applyFill="1" applyAlignment="1">
      <alignment wrapText="1"/>
    </xf>
    <xf numFmtId="0" fontId="0" fillId="2" borderId="0" xfId="0" applyFill="1" applyAlignment="1">
      <alignment wrapText="1"/>
    </xf>
    <xf numFmtId="0" fontId="4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6" fillId="2" borderId="0" xfId="0" applyFont="1" applyFill="1" applyAlignment="1">
      <alignment horizontal="center"/>
    </xf>
    <xf numFmtId="0" fontId="7" fillId="0" borderId="0" xfId="0" applyFont="1"/>
    <xf numFmtId="0" fontId="5" fillId="3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0" fillId="2" borderId="0" xfId="0" applyFont="1" applyFill="1" applyAlignment="1">
      <alignment horizontal="left"/>
    </xf>
    <xf numFmtId="0" fontId="0" fillId="0" borderId="0" xfId="0" applyFont="1" applyFill="1" applyAlignment="1">
      <alignment horizontal="left"/>
    </xf>
    <xf numFmtId="0" fontId="9" fillId="0" borderId="1" xfId="0" applyFont="1" applyBorder="1"/>
    <xf numFmtId="0" fontId="1" fillId="0" borderId="12" xfId="0" applyFont="1" applyFill="1" applyBorder="1" applyAlignment="1">
      <alignment horizontal="left"/>
    </xf>
    <xf numFmtId="0" fontId="1" fillId="0" borderId="12" xfId="0" applyFont="1" applyFill="1" applyBorder="1"/>
    <xf numFmtId="0" fontId="1" fillId="0" borderId="12" xfId="0" applyFont="1" applyFill="1" applyBorder="1" applyAlignment="1">
      <alignment vertical="justify"/>
    </xf>
    <xf numFmtId="0" fontId="1" fillId="0" borderId="12" xfId="0" applyFont="1" applyFill="1" applyBorder="1" applyAlignment="1">
      <alignment horizontal="left" vertical="justify"/>
    </xf>
    <xf numFmtId="0" fontId="1" fillId="0" borderId="12" xfId="0" applyFont="1" applyFill="1" applyBorder="1" applyAlignment="1">
      <alignment horizontal="center" vertical="justify"/>
    </xf>
    <xf numFmtId="0" fontId="1" fillId="0" borderId="12" xfId="0" applyFont="1" applyFill="1" applyBorder="1" applyAlignment="1">
      <alignment horizontal="center"/>
    </xf>
    <xf numFmtId="0" fontId="0" fillId="0" borderId="12" xfId="0" quotePrefix="1" applyFill="1" applyBorder="1" applyAlignment="1">
      <alignment horizontal="left"/>
    </xf>
    <xf numFmtId="164" fontId="0" fillId="0" borderId="12" xfId="0" applyNumberFormat="1" applyFill="1" applyBorder="1" applyAlignment="1">
      <alignment horizontal="left"/>
    </xf>
    <xf numFmtId="0" fontId="0" fillId="0" borderId="12" xfId="0" applyFill="1" applyBorder="1"/>
    <xf numFmtId="0" fontId="0" fillId="0" borderId="12" xfId="0" applyFill="1" applyBorder="1" applyAlignment="1">
      <alignment horizontal="left"/>
    </xf>
    <xf numFmtId="0" fontId="0" fillId="0" borderId="12" xfId="0" applyFill="1" applyBorder="1" applyAlignment="1">
      <alignment horizontal="center"/>
    </xf>
    <xf numFmtId="0" fontId="0" fillId="0" borderId="12" xfId="0" applyFill="1" applyBorder="1" applyAlignment="1">
      <alignment horizontal="left" vertical="justify"/>
    </xf>
    <xf numFmtId="0" fontId="0" fillId="2" borderId="12" xfId="0" quotePrefix="1" applyFill="1" applyBorder="1" applyAlignment="1">
      <alignment horizontal="left"/>
    </xf>
    <xf numFmtId="164" fontId="0" fillId="2" borderId="12" xfId="0" applyNumberFormat="1" applyFill="1" applyBorder="1" applyAlignment="1">
      <alignment horizontal="left"/>
    </xf>
    <xf numFmtId="0" fontId="0" fillId="2" borderId="12" xfId="0" applyFill="1" applyBorder="1"/>
    <xf numFmtId="0" fontId="0" fillId="2" borderId="12" xfId="0" applyFill="1" applyBorder="1" applyAlignment="1">
      <alignment horizontal="left"/>
    </xf>
    <xf numFmtId="0" fontId="0" fillId="2" borderId="12" xfId="0" applyFill="1" applyBorder="1" applyAlignment="1">
      <alignment horizontal="center"/>
    </xf>
    <xf numFmtId="0" fontId="0" fillId="2" borderId="12" xfId="0" applyFill="1" applyBorder="1" applyAlignment="1">
      <alignment vertical="justify"/>
    </xf>
    <xf numFmtId="0" fontId="0" fillId="0" borderId="12" xfId="0" applyFill="1" applyBorder="1" applyAlignment="1">
      <alignment vertical="justify"/>
    </xf>
    <xf numFmtId="0" fontId="0" fillId="4" borderId="12" xfId="0" applyFill="1" applyBorder="1" applyAlignment="1">
      <alignment horizontal="left"/>
    </xf>
    <xf numFmtId="0" fontId="0" fillId="4" borderId="12" xfId="0" applyFill="1" applyBorder="1" applyAlignment="1">
      <alignment vertical="justify"/>
    </xf>
    <xf numFmtId="0" fontId="0" fillId="4" borderId="12" xfId="0" applyFill="1" applyBorder="1"/>
    <xf numFmtId="0" fontId="0" fillId="4" borderId="12" xfId="0" applyFill="1" applyBorder="1" applyAlignment="1">
      <alignment horizontal="center"/>
    </xf>
    <xf numFmtId="0" fontId="0" fillId="2" borderId="12" xfId="0" applyFill="1" applyBorder="1" applyAlignment="1">
      <alignment horizontal="left" vertical="justify"/>
    </xf>
    <xf numFmtId="0" fontId="0" fillId="0" borderId="0" xfId="0" quotePrefix="1" applyFill="1" applyAlignment="1">
      <alignment horizontal="left"/>
    </xf>
    <xf numFmtId="0" fontId="7" fillId="0" borderId="12" xfId="0" applyFont="1" applyBorder="1" applyAlignment="1">
      <alignment horizontal="left"/>
    </xf>
    <xf numFmtId="0" fontId="7" fillId="0" borderId="13" xfId="0" applyFont="1" applyBorder="1" applyAlignment="1">
      <alignment horizontal="left"/>
    </xf>
    <xf numFmtId="0" fontId="7" fillId="0" borderId="13" xfId="0" applyFont="1" applyBorder="1"/>
    <xf numFmtId="0" fontId="7" fillId="0" borderId="13" xfId="0" applyFont="1" applyBorder="1" applyAlignment="1">
      <alignment vertical="justify"/>
    </xf>
    <xf numFmtId="0" fontId="7" fillId="0" borderId="13" xfId="0" applyFont="1" applyBorder="1" applyAlignment="1">
      <alignment horizontal="left" vertical="justify"/>
    </xf>
    <xf numFmtId="0" fontId="7" fillId="0" borderId="13" xfId="0" applyFont="1" applyBorder="1" applyAlignment="1">
      <alignment horizontal="center" vertical="justify"/>
    </xf>
    <xf numFmtId="0" fontId="7" fillId="0" borderId="13" xfId="0" applyFont="1" applyBorder="1" applyAlignment="1">
      <alignment horizontal="center"/>
    </xf>
    <xf numFmtId="0" fontId="4" fillId="0" borderId="14" xfId="0" applyFont="1" applyBorder="1" applyAlignment="1">
      <alignment horizontal="left"/>
    </xf>
    <xf numFmtId="164" fontId="4" fillId="0" borderId="15" xfId="0" applyNumberFormat="1" applyFont="1" applyBorder="1" applyAlignment="1">
      <alignment horizontal="left"/>
    </xf>
    <xf numFmtId="0" fontId="4" fillId="0" borderId="15" xfId="0" applyFont="1" applyBorder="1"/>
    <xf numFmtId="0" fontId="4" fillId="0" borderId="15" xfId="0" applyFont="1" applyBorder="1" applyAlignment="1">
      <alignment horizontal="left"/>
    </xf>
    <xf numFmtId="0" fontId="4" fillId="0" borderId="15" xfId="0" applyFont="1" applyBorder="1" applyAlignment="1">
      <alignment horizontal="center"/>
    </xf>
    <xf numFmtId="0" fontId="4" fillId="0" borderId="15" xfId="0" applyFont="1" applyBorder="1" applyAlignment="1">
      <alignment horizontal="left" vertical="justify"/>
    </xf>
    <xf numFmtId="0" fontId="4" fillId="3" borderId="14" xfId="0" applyFont="1" applyFill="1" applyBorder="1" applyAlignment="1">
      <alignment horizontal="left"/>
    </xf>
    <xf numFmtId="164" fontId="4" fillId="3" borderId="15" xfId="0" applyNumberFormat="1" applyFont="1" applyFill="1" applyBorder="1" applyAlignment="1">
      <alignment horizontal="left"/>
    </xf>
    <xf numFmtId="0" fontId="4" fillId="3" borderId="15" xfId="0" applyFont="1" applyFill="1" applyBorder="1"/>
    <xf numFmtId="0" fontId="4" fillId="3" borderId="15" xfId="0" applyFont="1" applyFill="1" applyBorder="1" applyAlignment="1">
      <alignment horizontal="left"/>
    </xf>
    <xf numFmtId="0" fontId="4" fillId="3" borderId="15" xfId="0" applyFont="1" applyFill="1" applyBorder="1" applyAlignment="1">
      <alignment horizontal="center"/>
    </xf>
    <xf numFmtId="0" fontId="4" fillId="3" borderId="15" xfId="0" applyFont="1" applyFill="1" applyBorder="1" applyAlignment="1">
      <alignment vertical="justify"/>
    </xf>
    <xf numFmtId="0" fontId="4" fillId="0" borderId="15" xfId="0" applyFont="1" applyBorder="1" applyAlignment="1">
      <alignment vertical="justify"/>
    </xf>
    <xf numFmtId="0" fontId="4" fillId="5" borderId="15" xfId="0" applyFont="1" applyFill="1" applyBorder="1" applyAlignment="1">
      <alignment horizontal="left"/>
    </xf>
    <xf numFmtId="0" fontId="4" fillId="5" borderId="15" xfId="0" applyFont="1" applyFill="1" applyBorder="1" applyAlignment="1">
      <alignment vertical="justify"/>
    </xf>
    <xf numFmtId="0" fontId="4" fillId="5" borderId="15" xfId="0" applyFont="1" applyFill="1" applyBorder="1"/>
    <xf numFmtId="0" fontId="4" fillId="5" borderId="15" xfId="0" applyFont="1" applyFill="1" applyBorder="1" applyAlignment="1">
      <alignment horizontal="center"/>
    </xf>
    <xf numFmtId="0" fontId="7" fillId="0" borderId="15" xfId="0" applyFont="1" applyBorder="1" applyAlignment="1">
      <alignment horizontal="center"/>
    </xf>
    <xf numFmtId="0" fontId="4" fillId="3" borderId="15" xfId="0" applyFont="1" applyFill="1" applyBorder="1" applyAlignment="1">
      <alignment horizontal="left" vertical="justify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right"/>
    </xf>
    <xf numFmtId="0" fontId="10" fillId="0" borderId="2" xfId="0" applyFont="1" applyBorder="1"/>
    <xf numFmtId="0" fontId="10" fillId="0" borderId="3" xfId="0" applyFont="1" applyBorder="1"/>
    <xf numFmtId="0" fontId="10" fillId="0" borderId="0" xfId="0" applyFont="1"/>
    <xf numFmtId="0" fontId="10" fillId="0" borderId="4" xfId="0" applyFont="1" applyBorder="1"/>
    <xf numFmtId="0" fontId="10" fillId="0" borderId="0" xfId="0" applyFont="1" applyBorder="1"/>
    <xf numFmtId="0" fontId="10" fillId="0" borderId="5" xfId="0" applyFont="1" applyBorder="1"/>
    <xf numFmtId="0" fontId="10" fillId="0" borderId="6" xfId="0" applyFont="1" applyBorder="1"/>
    <xf numFmtId="0" fontId="10" fillId="0" borderId="7" xfId="0" applyFont="1" applyBorder="1"/>
    <xf numFmtId="0" fontId="10" fillId="0" borderId="8" xfId="0" applyFont="1" applyBorder="1"/>
    <xf numFmtId="0" fontId="10" fillId="0" borderId="9" xfId="0" applyFont="1" applyBorder="1"/>
    <xf numFmtId="0" fontId="10" fillId="0" borderId="10" xfId="0" applyFont="1" applyBorder="1"/>
    <xf numFmtId="0" fontId="10" fillId="0" borderId="11" xfId="0" applyFont="1" applyBorder="1"/>
    <xf numFmtId="0" fontId="11" fillId="0" borderId="17" xfId="0" applyFont="1" applyBorder="1" applyAlignment="1">
      <alignment horizontal="center" vertical="center" wrapText="1"/>
    </xf>
    <xf numFmtId="0" fontId="0" fillId="0" borderId="17" xfId="0" applyBorder="1" applyAlignment="1">
      <alignment horizontal="left" wrapText="1"/>
    </xf>
    <xf numFmtId="15" fontId="0" fillId="0" borderId="17" xfId="0" applyNumberFormat="1" applyBorder="1" applyAlignment="1">
      <alignment horizontal="left" wrapText="1"/>
    </xf>
    <xf numFmtId="0" fontId="11" fillId="0" borderId="18" xfId="0" applyFont="1" applyFill="1" applyBorder="1" applyAlignment="1">
      <alignment horizontal="center" vertical="center" wrapText="1"/>
    </xf>
    <xf numFmtId="0" fontId="12" fillId="0" borderId="17" xfId="0" applyFont="1" applyBorder="1" applyAlignment="1">
      <alignment horizontal="center" vertical="center" wrapText="1"/>
    </xf>
    <xf numFmtId="0" fontId="12" fillId="0" borderId="19" xfId="0" applyFont="1" applyBorder="1" applyAlignment="1">
      <alignment horizontal="center" vertical="center" wrapText="1"/>
    </xf>
    <xf numFmtId="0" fontId="12" fillId="0" borderId="12" xfId="0" applyFont="1" applyFill="1" applyBorder="1" applyAlignment="1">
      <alignment horizontal="center" vertical="center" wrapText="1"/>
    </xf>
    <xf numFmtId="0" fontId="13" fillId="0" borderId="0" xfId="0" applyFont="1"/>
    <xf numFmtId="15" fontId="13" fillId="0" borderId="17" xfId="0" applyNumberFormat="1" applyFont="1" applyBorder="1" applyAlignment="1">
      <alignment horizontal="left" wrapText="1"/>
    </xf>
    <xf numFmtId="0" fontId="13" fillId="0" borderId="17" xfId="0" applyFont="1" applyBorder="1" applyAlignment="1">
      <alignment horizontal="left" wrapText="1"/>
    </xf>
    <xf numFmtId="0" fontId="12" fillId="0" borderId="19" xfId="0" applyFont="1" applyBorder="1" applyAlignment="1">
      <alignment horizontal="left" wrapText="1"/>
    </xf>
    <xf numFmtId="0" fontId="13" fillId="0" borderId="12" xfId="0" applyFont="1" applyBorder="1"/>
    <xf numFmtId="0" fontId="12" fillId="0" borderId="0" xfId="0" applyFont="1"/>
    <xf numFmtId="0" fontId="14" fillId="0" borderId="0" xfId="0" applyFont="1"/>
    <xf numFmtId="0" fontId="14" fillId="0" borderId="0" xfId="0" applyFont="1" applyFill="1"/>
    <xf numFmtId="0" fontId="0" fillId="0" borderId="12" xfId="0" applyFont="1" applyBorder="1"/>
    <xf numFmtId="0" fontId="0" fillId="0" borderId="0" xfId="0" applyFont="1"/>
    <xf numFmtId="0" fontId="0" fillId="0" borderId="0" xfId="0" applyFont="1" applyBorder="1"/>
    <xf numFmtId="0" fontId="0" fillId="0" borderId="12" xfId="0" applyFont="1" applyFill="1" applyBorder="1"/>
    <xf numFmtId="0" fontId="0" fillId="2" borderId="12" xfId="0" applyFont="1" applyFill="1" applyBorder="1"/>
    <xf numFmtId="0" fontId="0" fillId="6" borderId="12" xfId="0" applyFont="1" applyFill="1" applyBorder="1"/>
    <xf numFmtId="0" fontId="0" fillId="0" borderId="0" xfId="0" applyFont="1" applyFill="1" applyBorder="1"/>
    <xf numFmtId="0" fontId="0" fillId="7" borderId="12" xfId="0" applyFont="1" applyFill="1" applyBorder="1"/>
    <xf numFmtId="0" fontId="0" fillId="0" borderId="0" xfId="0" applyFont="1" applyFill="1"/>
    <xf numFmtId="0" fontId="0" fillId="0" borderId="12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0" fillId="0" borderId="12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4" fillId="0" borderId="0" xfId="0" applyFont="1" applyFill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8" borderId="12" xfId="0" applyFont="1" applyFill="1" applyBorder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0" fillId="0" borderId="14" xfId="0" applyBorder="1"/>
    <xf numFmtId="0" fontId="0" fillId="0" borderId="14" xfId="0" applyFont="1" applyBorder="1"/>
    <xf numFmtId="0" fontId="0" fillId="0" borderId="20" xfId="0" applyFont="1" applyBorder="1" applyAlignment="1">
      <alignment horizontal="center"/>
    </xf>
    <xf numFmtId="0" fontId="12" fillId="0" borderId="0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0" fontId="0" fillId="0" borderId="12" xfId="0" applyBorder="1"/>
    <xf numFmtId="0" fontId="0" fillId="0" borderId="21" xfId="0" applyFill="1" applyBorder="1"/>
    <xf numFmtId="0" fontId="0" fillId="0" borderId="21" xfId="0" applyBorder="1"/>
    <xf numFmtId="0" fontId="0" fillId="9" borderId="12" xfId="0" applyFont="1" applyFill="1" applyBorder="1"/>
    <xf numFmtId="0" fontId="0" fillId="10" borderId="12" xfId="0" applyFont="1" applyFill="1" applyBorder="1"/>
    <xf numFmtId="0" fontId="0" fillId="0" borderId="0" xfId="0" applyFill="1" applyAlignment="1"/>
    <xf numFmtId="0" fontId="0" fillId="0" borderId="0" xfId="0" applyFill="1" applyAlignment="1">
      <alignment wrapText="1"/>
    </xf>
    <xf numFmtId="0" fontId="0" fillId="2" borderId="0" xfId="0" applyFill="1" applyAlignment="1">
      <alignment wrapText="1"/>
    </xf>
    <xf numFmtId="0" fontId="4" fillId="3" borderId="16" xfId="0" applyFont="1" applyFill="1" applyBorder="1" applyAlignment="1">
      <alignment vertical="justify" wrapText="1"/>
    </xf>
    <xf numFmtId="0" fontId="4" fillId="3" borderId="14" xfId="0" applyFont="1" applyFill="1" applyBorder="1" applyAlignment="1">
      <alignment vertical="justify" wrapText="1"/>
    </xf>
    <xf numFmtId="0" fontId="4" fillId="0" borderId="16" xfId="0" applyFont="1" applyBorder="1" applyAlignment="1">
      <alignment vertical="justify" wrapText="1"/>
    </xf>
    <xf numFmtId="0" fontId="4" fillId="0" borderId="14" xfId="0" applyFont="1" applyBorder="1" applyAlignment="1">
      <alignment vertical="justify" wrapText="1"/>
    </xf>
    <xf numFmtId="0" fontId="0" fillId="2" borderId="12" xfId="0" applyFill="1" applyBorder="1" applyAlignment="1">
      <alignment vertical="justify" wrapText="1"/>
    </xf>
    <xf numFmtId="0" fontId="0" fillId="0" borderId="12" xfId="0" applyFill="1" applyBorder="1" applyAlignment="1">
      <alignment vertical="justify" wrapText="1"/>
    </xf>
  </cellXfs>
  <cellStyles count="145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Normal" xfId="0" builtinId="0"/>
  </cellStyles>
  <dxfs count="0"/>
  <tableStyles count="0" defaultTableStyle="TableStyleMedium9" defaultPivotStyle="PivotStyleMedium7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theme" Target="theme/theme1.xml"/><Relationship Id="rId18" Type="http://schemas.openxmlformats.org/officeDocument/2006/relationships/styles" Target="styles.xml"/><Relationship Id="rId1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autoPageBreaks="0"/>
  </sheetPr>
  <dimension ref="A1:AH42"/>
  <sheetViews>
    <sheetView workbookViewId="0">
      <selection activeCell="G2" sqref="G2"/>
    </sheetView>
  </sheetViews>
  <sheetFormatPr baseColWidth="10" defaultColWidth="10.83203125" defaultRowHeight="15" x14ac:dyDescent="0"/>
  <cols>
    <col min="1" max="1" width="10.83203125" style="18"/>
    <col min="2" max="2" width="10.6640625" style="18" customWidth="1"/>
    <col min="3" max="3" width="12.6640625" style="14" bestFit="1" customWidth="1"/>
    <col min="4" max="4" width="4" style="18" bestFit="1" customWidth="1"/>
    <col min="5" max="5" width="12.6640625" style="14" bestFit="1" customWidth="1"/>
    <col min="6" max="6" width="4" style="18" bestFit="1" customWidth="1"/>
    <col min="7" max="7" width="13.6640625" style="14" bestFit="1" customWidth="1"/>
    <col min="8" max="8" width="4" style="18" bestFit="1" customWidth="1"/>
    <col min="9" max="9" width="12.6640625" style="18" bestFit="1" customWidth="1"/>
    <col min="10" max="10" width="4.33203125" style="18" bestFit="1" customWidth="1"/>
    <col min="11" max="11" width="14.33203125" style="18" customWidth="1"/>
    <col min="12" max="12" width="4" style="18" bestFit="1" customWidth="1"/>
    <col min="13" max="13" width="14.33203125" style="18" customWidth="1"/>
    <col min="14" max="14" width="4" style="18" bestFit="1" customWidth="1"/>
    <col min="15" max="15" width="8" style="21" customWidth="1"/>
    <col min="16" max="16" width="10.6640625" style="18" customWidth="1"/>
    <col min="17" max="17" width="7.1640625" style="14" customWidth="1"/>
    <col min="18" max="18" width="13.33203125" style="14" customWidth="1"/>
    <col min="19" max="19" width="14.33203125" style="14" customWidth="1"/>
    <col min="20" max="20" width="6.33203125" style="14" customWidth="1"/>
    <col min="21" max="21" width="7" style="14" bestFit="1" customWidth="1"/>
    <col min="22" max="22" width="7" style="14" customWidth="1"/>
    <col min="23" max="23" width="6.33203125" style="14" customWidth="1"/>
    <col min="24" max="24" width="10.5" style="14" customWidth="1"/>
    <col min="25" max="25" width="7.83203125" style="14" customWidth="1"/>
    <col min="26" max="26" width="9.5" style="14" customWidth="1"/>
    <col min="27" max="27" width="6.83203125" style="14" customWidth="1"/>
    <col min="28" max="28" width="7.1640625" style="14" customWidth="1"/>
    <col min="29" max="29" width="6.1640625" style="16" customWidth="1"/>
    <col min="30" max="30" width="6.6640625" style="16" customWidth="1"/>
    <col min="31" max="32" width="5.83203125" style="16" customWidth="1"/>
    <col min="33" max="33" width="7.33203125" style="14" customWidth="1"/>
    <col min="34" max="34" width="7.6640625" style="16" customWidth="1"/>
    <col min="35" max="16384" width="10.83203125" style="14"/>
  </cols>
  <sheetData>
    <row r="1" spans="1:34">
      <c r="W1" s="27"/>
      <c r="Z1" s="150" t="s">
        <v>26</v>
      </c>
      <c r="AA1" s="150"/>
      <c r="AB1" s="150"/>
      <c r="AC1" s="150" t="s">
        <v>27</v>
      </c>
      <c r="AD1" s="150"/>
      <c r="AE1" s="150"/>
      <c r="AF1" s="150"/>
      <c r="AG1" s="150"/>
      <c r="AH1" s="150"/>
    </row>
    <row r="2" spans="1:34" s="15" customFormat="1">
      <c r="A2" s="19" t="s">
        <v>0</v>
      </c>
      <c r="B2" s="19" t="s">
        <v>1</v>
      </c>
      <c r="C2" s="15" t="s">
        <v>74</v>
      </c>
      <c r="D2" s="19" t="s">
        <v>103</v>
      </c>
      <c r="E2" s="15" t="s">
        <v>75</v>
      </c>
      <c r="F2" s="19" t="s">
        <v>103</v>
      </c>
      <c r="G2" s="15" t="s">
        <v>150</v>
      </c>
      <c r="H2" s="19" t="s">
        <v>103</v>
      </c>
      <c r="I2" s="19" t="s">
        <v>76</v>
      </c>
      <c r="J2" s="19" t="s">
        <v>102</v>
      </c>
      <c r="K2" s="19" t="s">
        <v>90</v>
      </c>
      <c r="L2" s="19" t="s">
        <v>103</v>
      </c>
      <c r="M2" s="19" t="s">
        <v>91</v>
      </c>
      <c r="N2" s="19" t="s">
        <v>103</v>
      </c>
      <c r="O2" s="22" t="s">
        <v>104</v>
      </c>
      <c r="P2" s="19" t="s">
        <v>25</v>
      </c>
      <c r="Q2" s="15" t="s">
        <v>61</v>
      </c>
      <c r="R2" s="15" t="s">
        <v>140</v>
      </c>
      <c r="S2" s="15" t="s">
        <v>141</v>
      </c>
      <c r="T2" s="15" t="s">
        <v>144</v>
      </c>
      <c r="U2" s="15" t="s">
        <v>65</v>
      </c>
      <c r="V2" s="15" t="s">
        <v>72</v>
      </c>
      <c r="W2" s="35" t="s">
        <v>148</v>
      </c>
      <c r="X2" s="15" t="s">
        <v>66</v>
      </c>
      <c r="Y2" s="15" t="s">
        <v>62</v>
      </c>
      <c r="Z2" s="15" t="s">
        <v>30</v>
      </c>
      <c r="AA2" s="15" t="s">
        <v>28</v>
      </c>
      <c r="AB2" s="15" t="s">
        <v>29</v>
      </c>
      <c r="AC2" s="24" t="s">
        <v>31</v>
      </c>
      <c r="AD2" s="24" t="s">
        <v>32</v>
      </c>
      <c r="AE2" s="24" t="s">
        <v>33</v>
      </c>
      <c r="AF2" s="24" t="s">
        <v>34</v>
      </c>
      <c r="AG2" s="15" t="s">
        <v>36</v>
      </c>
      <c r="AH2" s="24" t="s">
        <v>35</v>
      </c>
    </row>
    <row r="3" spans="1:34">
      <c r="A3" s="18" t="s">
        <v>2</v>
      </c>
      <c r="B3" s="18" t="s">
        <v>9</v>
      </c>
      <c r="D3" s="18">
        <v>30</v>
      </c>
      <c r="F3" s="18">
        <v>18</v>
      </c>
      <c r="H3" s="18">
        <v>18</v>
      </c>
      <c r="J3" s="18">
        <v>24</v>
      </c>
      <c r="L3" s="18">
        <v>18</v>
      </c>
      <c r="N3" s="18">
        <v>18</v>
      </c>
      <c r="O3" s="21">
        <v>126</v>
      </c>
      <c r="P3" s="18" t="s">
        <v>101</v>
      </c>
      <c r="Q3" s="14">
        <v>126</v>
      </c>
      <c r="T3" s="16"/>
      <c r="U3" s="16" t="s">
        <v>64</v>
      </c>
      <c r="V3" s="16"/>
      <c r="W3" s="27"/>
      <c r="Y3" s="14">
        <v>126</v>
      </c>
      <c r="Z3" s="16" t="s">
        <v>64</v>
      </c>
      <c r="AB3" s="16"/>
      <c r="AC3" s="16" t="s">
        <v>64</v>
      </c>
      <c r="AD3" s="16" t="s">
        <v>64</v>
      </c>
      <c r="AE3" s="16" t="s">
        <v>64</v>
      </c>
      <c r="AF3" s="16" t="s">
        <v>64</v>
      </c>
      <c r="AG3" s="16" t="s">
        <v>64</v>
      </c>
      <c r="AH3" s="16" t="s">
        <v>64</v>
      </c>
    </row>
    <row r="4" spans="1:34" s="13" customFormat="1">
      <c r="A4" s="20" t="s">
        <v>3</v>
      </c>
      <c r="B4" s="20" t="s">
        <v>10</v>
      </c>
      <c r="C4" s="13" t="s">
        <v>67</v>
      </c>
      <c r="D4" s="20">
        <v>30</v>
      </c>
      <c r="E4" s="13" t="s">
        <v>67</v>
      </c>
      <c r="F4" s="20">
        <v>18</v>
      </c>
      <c r="G4" s="13" t="s">
        <v>67</v>
      </c>
      <c r="H4" s="20">
        <v>18</v>
      </c>
      <c r="I4" s="20" t="s">
        <v>73</v>
      </c>
      <c r="J4" s="20">
        <v>24</v>
      </c>
      <c r="K4" s="20" t="s">
        <v>73</v>
      </c>
      <c r="L4" s="20">
        <v>18</v>
      </c>
      <c r="M4" s="20" t="s">
        <v>73</v>
      </c>
      <c r="N4" s="20">
        <v>18</v>
      </c>
      <c r="O4" s="23">
        <f>D4+F4+H4+J4+L4+N4</f>
        <v>126</v>
      </c>
      <c r="P4" s="20" t="s">
        <v>89</v>
      </c>
      <c r="Q4" s="13" t="s">
        <v>63</v>
      </c>
      <c r="R4" s="34" t="s">
        <v>145</v>
      </c>
      <c r="S4" s="32" t="s">
        <v>142</v>
      </c>
      <c r="T4" s="17" t="s">
        <v>64</v>
      </c>
      <c r="U4" s="17"/>
      <c r="V4" s="17" t="s">
        <v>64</v>
      </c>
      <c r="W4" s="36" t="s">
        <v>147</v>
      </c>
      <c r="X4" s="34" t="s">
        <v>147</v>
      </c>
      <c r="Y4" s="13">
        <v>6</v>
      </c>
      <c r="Z4" s="17" t="s">
        <v>64</v>
      </c>
      <c r="AA4" s="17" t="s">
        <v>64</v>
      </c>
      <c r="AB4" s="17" t="s">
        <v>64</v>
      </c>
      <c r="AC4" s="17" t="s">
        <v>64</v>
      </c>
      <c r="AD4" s="17" t="s">
        <v>64</v>
      </c>
      <c r="AE4" s="17" t="s">
        <v>64</v>
      </c>
      <c r="AF4" s="17" t="s">
        <v>64</v>
      </c>
      <c r="AG4" s="17" t="s">
        <v>64</v>
      </c>
      <c r="AH4" s="17" t="s">
        <v>64</v>
      </c>
    </row>
    <row r="5" spans="1:34">
      <c r="A5" s="18" t="s">
        <v>4</v>
      </c>
      <c r="B5" s="18" t="s">
        <v>11</v>
      </c>
      <c r="C5" s="14" t="s">
        <v>68</v>
      </c>
      <c r="D5" s="18">
        <v>24</v>
      </c>
      <c r="E5" s="14" t="s">
        <v>68</v>
      </c>
      <c r="F5" s="18">
        <v>18</v>
      </c>
      <c r="G5" s="14" t="s">
        <v>68</v>
      </c>
      <c r="H5" s="18">
        <v>18</v>
      </c>
      <c r="I5" s="18" t="s">
        <v>73</v>
      </c>
      <c r="J5" s="18">
        <v>24</v>
      </c>
      <c r="K5" s="18" t="s">
        <v>73</v>
      </c>
      <c r="L5" s="18">
        <v>18</v>
      </c>
      <c r="M5" s="18" t="s">
        <v>73</v>
      </c>
      <c r="N5" s="18">
        <v>18</v>
      </c>
      <c r="O5" s="21">
        <f>D5+F5+H5+J5+L5+N5</f>
        <v>120</v>
      </c>
      <c r="W5" s="27"/>
      <c r="AC5" s="16" t="s">
        <v>64</v>
      </c>
      <c r="AD5" s="16" t="s">
        <v>64</v>
      </c>
      <c r="AE5" s="16" t="s">
        <v>64</v>
      </c>
      <c r="AH5" s="16" t="s">
        <v>64</v>
      </c>
    </row>
    <row r="6" spans="1:34">
      <c r="A6" s="18" t="s">
        <v>5</v>
      </c>
      <c r="B6" s="18" t="s">
        <v>12</v>
      </c>
      <c r="C6" s="14" t="s">
        <v>69</v>
      </c>
      <c r="D6" s="18">
        <v>24</v>
      </c>
      <c r="E6" s="14" t="s">
        <v>69</v>
      </c>
      <c r="F6" s="18">
        <v>18</v>
      </c>
      <c r="G6" s="14" t="s">
        <v>69</v>
      </c>
      <c r="H6" s="18">
        <v>18</v>
      </c>
      <c r="I6" s="18" t="s">
        <v>73</v>
      </c>
      <c r="J6" s="18">
        <v>24</v>
      </c>
      <c r="K6" s="18" t="s">
        <v>73</v>
      </c>
      <c r="L6" s="18">
        <v>18</v>
      </c>
      <c r="M6" s="18" t="s">
        <v>73</v>
      </c>
      <c r="N6" s="18">
        <v>18</v>
      </c>
      <c r="O6" s="21">
        <f>D6+F6+H6+J6+L6+N6</f>
        <v>120</v>
      </c>
      <c r="R6" s="16"/>
      <c r="S6" s="16"/>
      <c r="W6" s="27"/>
      <c r="Z6" s="16" t="s">
        <v>64</v>
      </c>
      <c r="AA6" s="16"/>
      <c r="AB6" s="16" t="s">
        <v>64</v>
      </c>
      <c r="AC6" s="16" t="s">
        <v>64</v>
      </c>
      <c r="AD6" s="16" t="s">
        <v>64</v>
      </c>
      <c r="AE6" s="16" t="s">
        <v>64</v>
      </c>
      <c r="AF6" s="16" t="s">
        <v>64</v>
      </c>
      <c r="AG6" s="16" t="s">
        <v>64</v>
      </c>
      <c r="AH6" s="16" t="s">
        <v>64</v>
      </c>
    </row>
    <row r="7" spans="1:34">
      <c r="A7" s="18" t="s">
        <v>6</v>
      </c>
      <c r="B7" s="18" t="s">
        <v>13</v>
      </c>
      <c r="C7" s="14" t="s">
        <v>70</v>
      </c>
      <c r="D7" s="18">
        <v>24</v>
      </c>
      <c r="E7" s="14" t="s">
        <v>70</v>
      </c>
      <c r="F7" s="18">
        <v>18</v>
      </c>
      <c r="G7" s="14" t="s">
        <v>70</v>
      </c>
      <c r="H7" s="18">
        <v>18</v>
      </c>
      <c r="I7" s="18" t="s">
        <v>73</v>
      </c>
      <c r="J7" s="18">
        <v>24</v>
      </c>
      <c r="K7" s="18" t="s">
        <v>73</v>
      </c>
      <c r="L7" s="18">
        <v>18</v>
      </c>
      <c r="M7" s="18" t="s">
        <v>73</v>
      </c>
      <c r="N7" s="18">
        <v>18</v>
      </c>
      <c r="O7" s="21">
        <f>D7+F7+H7+J7+L7+N7</f>
        <v>120</v>
      </c>
      <c r="R7" s="33" t="s">
        <v>145</v>
      </c>
      <c r="S7" s="33" t="s">
        <v>142</v>
      </c>
      <c r="T7" s="16" t="s">
        <v>64</v>
      </c>
      <c r="U7" s="16" t="s">
        <v>64</v>
      </c>
      <c r="W7" s="27"/>
      <c r="AC7" s="16" t="s">
        <v>64</v>
      </c>
      <c r="AD7" s="16" t="s">
        <v>64</v>
      </c>
      <c r="AE7" s="16" t="s">
        <v>64</v>
      </c>
      <c r="AF7" s="16" t="s">
        <v>64</v>
      </c>
      <c r="AH7" s="16" t="s">
        <v>64</v>
      </c>
    </row>
    <row r="8" spans="1:34">
      <c r="A8" s="18" t="s">
        <v>7</v>
      </c>
      <c r="B8" s="18" t="s">
        <v>14</v>
      </c>
      <c r="C8" s="14" t="s">
        <v>71</v>
      </c>
      <c r="D8" s="18">
        <v>24</v>
      </c>
      <c r="E8" s="14" t="s">
        <v>71</v>
      </c>
      <c r="F8" s="18">
        <v>18</v>
      </c>
      <c r="G8" s="14" t="s">
        <v>71</v>
      </c>
      <c r="H8" s="18">
        <v>18</v>
      </c>
      <c r="I8" s="18" t="s">
        <v>73</v>
      </c>
      <c r="J8" s="18">
        <v>24</v>
      </c>
      <c r="K8" s="18" t="s">
        <v>73</v>
      </c>
      <c r="L8" s="18">
        <v>18</v>
      </c>
      <c r="M8" s="18" t="s">
        <v>73</v>
      </c>
      <c r="N8" s="18">
        <v>18</v>
      </c>
      <c r="O8" s="21">
        <f>D8+F8+H8+J9+L9+N9</f>
        <v>120</v>
      </c>
      <c r="W8" s="27"/>
      <c r="AC8" s="16" t="s">
        <v>64</v>
      </c>
      <c r="AD8" s="16" t="s">
        <v>64</v>
      </c>
      <c r="AE8" s="16" t="s">
        <v>64</v>
      </c>
      <c r="AF8" s="16" t="s">
        <v>64</v>
      </c>
      <c r="AH8" s="16" t="s">
        <v>64</v>
      </c>
    </row>
    <row r="9" spans="1:34">
      <c r="A9" s="18" t="s">
        <v>8</v>
      </c>
      <c r="B9" s="18" t="s">
        <v>15</v>
      </c>
      <c r="C9" s="14" t="s">
        <v>77</v>
      </c>
      <c r="D9" s="18">
        <v>24</v>
      </c>
      <c r="E9" s="14" t="s">
        <v>77</v>
      </c>
      <c r="F9" s="18">
        <v>18</v>
      </c>
      <c r="G9" s="14" t="s">
        <v>77</v>
      </c>
      <c r="H9" s="18">
        <v>18</v>
      </c>
      <c r="J9" s="18">
        <v>24</v>
      </c>
      <c r="L9" s="18">
        <v>18</v>
      </c>
      <c r="N9" s="18">
        <v>18</v>
      </c>
      <c r="O9" s="21">
        <f>D9+F9+H9+J9+L9+N9</f>
        <v>120</v>
      </c>
      <c r="W9" s="27"/>
      <c r="AC9" s="16" t="s">
        <v>64</v>
      </c>
      <c r="AD9" s="16" t="s">
        <v>64</v>
      </c>
      <c r="AE9" s="16" t="s">
        <v>64</v>
      </c>
      <c r="AF9" s="16" t="s">
        <v>64</v>
      </c>
      <c r="AH9" s="16" t="s">
        <v>64</v>
      </c>
    </row>
    <row r="10" spans="1:34" s="13" customFormat="1">
      <c r="A10" s="20" t="s">
        <v>2</v>
      </c>
      <c r="B10" s="20" t="s">
        <v>16</v>
      </c>
      <c r="C10" s="13" t="s">
        <v>78</v>
      </c>
      <c r="D10" s="20">
        <v>18</v>
      </c>
      <c r="E10" s="13" t="s">
        <v>78</v>
      </c>
      <c r="F10" s="20">
        <v>18</v>
      </c>
      <c r="G10" s="13" t="s">
        <v>78</v>
      </c>
      <c r="H10" s="20">
        <v>18</v>
      </c>
      <c r="I10" s="38" t="s">
        <v>67</v>
      </c>
      <c r="J10" s="38">
        <v>18</v>
      </c>
      <c r="K10" s="20" t="s">
        <v>67</v>
      </c>
      <c r="L10" s="20">
        <v>18</v>
      </c>
      <c r="M10" s="20" t="s">
        <v>67</v>
      </c>
      <c r="N10" s="20">
        <v>18</v>
      </c>
      <c r="O10" s="23">
        <f t="shared" ref="O10:O23" si="0">D10+F10+H10+J11+L11+N11</f>
        <v>108</v>
      </c>
      <c r="P10" s="20" t="s">
        <v>87</v>
      </c>
      <c r="Q10" s="13" t="s">
        <v>88</v>
      </c>
      <c r="U10" s="17" t="s">
        <v>64</v>
      </c>
      <c r="V10" s="17" t="s">
        <v>64</v>
      </c>
      <c r="W10" s="37" t="s">
        <v>64</v>
      </c>
      <c r="X10" s="17" t="s">
        <v>64</v>
      </c>
      <c r="Y10" s="13">
        <v>12</v>
      </c>
      <c r="Z10" s="17" t="s">
        <v>64</v>
      </c>
      <c r="AA10" s="17" t="s">
        <v>64</v>
      </c>
      <c r="AB10" s="17" t="s">
        <v>64</v>
      </c>
      <c r="AC10" s="17" t="s">
        <v>64</v>
      </c>
      <c r="AD10" s="17" t="s">
        <v>64</v>
      </c>
      <c r="AE10" s="17" t="s">
        <v>64</v>
      </c>
      <c r="AF10" s="17" t="s">
        <v>64</v>
      </c>
      <c r="AG10" s="17" t="s">
        <v>64</v>
      </c>
      <c r="AH10" s="17" t="s">
        <v>64</v>
      </c>
    </row>
    <row r="11" spans="1:34">
      <c r="A11" s="18" t="s">
        <v>3</v>
      </c>
      <c r="B11" s="18" t="s">
        <v>17</v>
      </c>
      <c r="C11" s="14" t="s">
        <v>79</v>
      </c>
      <c r="D11" s="18">
        <v>18</v>
      </c>
      <c r="E11" s="14" t="s">
        <v>79</v>
      </c>
      <c r="F11" s="18">
        <v>18</v>
      </c>
      <c r="G11" s="14" t="s">
        <v>79</v>
      </c>
      <c r="H11" s="18">
        <v>18</v>
      </c>
      <c r="I11" s="39" t="s">
        <v>68</v>
      </c>
      <c r="J11" s="39">
        <v>18</v>
      </c>
      <c r="K11" s="18" t="s">
        <v>68</v>
      </c>
      <c r="L11" s="18">
        <v>18</v>
      </c>
      <c r="M11" s="18" t="s">
        <v>68</v>
      </c>
      <c r="N11" s="18">
        <v>18</v>
      </c>
      <c r="O11" s="21">
        <f t="shared" si="0"/>
        <v>108</v>
      </c>
      <c r="R11" s="33" t="s">
        <v>145</v>
      </c>
      <c r="S11" s="33" t="s">
        <v>143</v>
      </c>
      <c r="T11" s="16" t="s">
        <v>64</v>
      </c>
      <c r="U11" s="16"/>
      <c r="W11" s="27"/>
      <c r="Y11" s="16" t="s">
        <v>64</v>
      </c>
      <c r="Z11" s="16" t="s">
        <v>64</v>
      </c>
      <c r="AA11" s="16"/>
      <c r="AB11" s="16" t="s">
        <v>64</v>
      </c>
      <c r="AC11" s="16" t="s">
        <v>64</v>
      </c>
      <c r="AD11" s="16" t="s">
        <v>64</v>
      </c>
      <c r="AE11" s="16" t="s">
        <v>64</v>
      </c>
      <c r="AF11" s="16" t="s">
        <v>64</v>
      </c>
      <c r="AG11" s="16" t="s">
        <v>64</v>
      </c>
    </row>
    <row r="12" spans="1:34">
      <c r="A12" s="18" t="s">
        <v>4</v>
      </c>
      <c r="B12" s="18" t="s">
        <v>18</v>
      </c>
      <c r="C12" s="14" t="s">
        <v>80</v>
      </c>
      <c r="D12" s="18">
        <v>18</v>
      </c>
      <c r="E12" s="14" t="s">
        <v>80</v>
      </c>
      <c r="F12" s="18">
        <v>18</v>
      </c>
      <c r="G12" s="14" t="s">
        <v>80</v>
      </c>
      <c r="H12" s="18">
        <v>18</v>
      </c>
      <c r="I12" s="39" t="s">
        <v>69</v>
      </c>
      <c r="J12" s="39">
        <v>18</v>
      </c>
      <c r="K12" s="18" t="s">
        <v>69</v>
      </c>
      <c r="L12" s="18">
        <v>18</v>
      </c>
      <c r="M12" s="18" t="s">
        <v>69</v>
      </c>
      <c r="N12" s="18">
        <v>18</v>
      </c>
      <c r="O12" s="21">
        <f t="shared" si="0"/>
        <v>108</v>
      </c>
      <c r="W12" s="27"/>
      <c r="AE12" s="16" t="s">
        <v>64</v>
      </c>
      <c r="AF12" s="16" t="s">
        <v>64</v>
      </c>
    </row>
    <row r="13" spans="1:34">
      <c r="A13" s="18" t="s">
        <v>5</v>
      </c>
      <c r="B13" s="18" t="s">
        <v>19</v>
      </c>
      <c r="C13" s="14" t="s">
        <v>81</v>
      </c>
      <c r="D13" s="18">
        <v>18</v>
      </c>
      <c r="E13" s="14" t="s">
        <v>81</v>
      </c>
      <c r="F13" s="18">
        <v>18</v>
      </c>
      <c r="G13" s="14" t="s">
        <v>81</v>
      </c>
      <c r="H13" s="18">
        <v>18</v>
      </c>
      <c r="I13" s="39" t="s">
        <v>70</v>
      </c>
      <c r="J13" s="39">
        <v>18</v>
      </c>
      <c r="K13" s="18" t="s">
        <v>70</v>
      </c>
      <c r="L13" s="18">
        <v>18</v>
      </c>
      <c r="M13" s="18" t="s">
        <v>70</v>
      </c>
      <c r="N13" s="18">
        <v>18</v>
      </c>
      <c r="O13" s="21">
        <f t="shared" si="0"/>
        <v>108</v>
      </c>
      <c r="W13" s="27"/>
      <c r="AE13" s="16" t="s">
        <v>64</v>
      </c>
      <c r="AF13" s="16" t="s">
        <v>64</v>
      </c>
    </row>
    <row r="14" spans="1:34">
      <c r="A14" s="18" t="s">
        <v>6</v>
      </c>
      <c r="B14" s="18" t="s">
        <v>20</v>
      </c>
      <c r="C14" s="14" t="s">
        <v>82</v>
      </c>
      <c r="D14" s="18">
        <v>18</v>
      </c>
      <c r="E14" s="14" t="s">
        <v>82</v>
      </c>
      <c r="F14" s="18">
        <v>18</v>
      </c>
      <c r="G14" s="14" t="s">
        <v>82</v>
      </c>
      <c r="H14" s="18">
        <v>18</v>
      </c>
      <c r="I14" s="39" t="s">
        <v>71</v>
      </c>
      <c r="J14" s="39">
        <v>18</v>
      </c>
      <c r="K14" s="18" t="s">
        <v>71</v>
      </c>
      <c r="L14" s="18">
        <v>18</v>
      </c>
      <c r="M14" s="18" t="s">
        <v>71</v>
      </c>
      <c r="N14" s="18">
        <v>18</v>
      </c>
      <c r="O14" s="21">
        <f t="shared" si="0"/>
        <v>108</v>
      </c>
      <c r="T14" s="16" t="s">
        <v>64</v>
      </c>
      <c r="U14" s="16" t="s">
        <v>64</v>
      </c>
      <c r="W14" s="27"/>
      <c r="Z14" s="16" t="s">
        <v>64</v>
      </c>
      <c r="AA14" s="16"/>
      <c r="AB14" s="16" t="s">
        <v>64</v>
      </c>
      <c r="AC14" s="16" t="s">
        <v>64</v>
      </c>
      <c r="AD14" s="16" t="s">
        <v>64</v>
      </c>
      <c r="AE14" s="16" t="s">
        <v>64</v>
      </c>
      <c r="AF14" s="16" t="s">
        <v>64</v>
      </c>
      <c r="AG14" s="16" t="s">
        <v>64</v>
      </c>
    </row>
    <row r="15" spans="1:34">
      <c r="A15" s="18" t="s">
        <v>7</v>
      </c>
      <c r="B15" s="18" t="s">
        <v>21</v>
      </c>
      <c r="C15" s="14" t="s">
        <v>83</v>
      </c>
      <c r="D15" s="18">
        <v>18</v>
      </c>
      <c r="E15" s="14" t="s">
        <v>83</v>
      </c>
      <c r="F15" s="18">
        <v>18</v>
      </c>
      <c r="G15" s="14" t="s">
        <v>83</v>
      </c>
      <c r="H15" s="18">
        <v>18</v>
      </c>
      <c r="I15" s="39" t="s">
        <v>77</v>
      </c>
      <c r="J15" s="39">
        <v>18</v>
      </c>
      <c r="K15" s="18" t="s">
        <v>77</v>
      </c>
      <c r="L15" s="18">
        <v>18</v>
      </c>
      <c r="M15" s="18" t="s">
        <v>77</v>
      </c>
      <c r="N15" s="18">
        <v>18</v>
      </c>
      <c r="O15" s="21">
        <f t="shared" si="0"/>
        <v>108</v>
      </c>
      <c r="W15" s="27"/>
      <c r="AE15" s="16" t="s">
        <v>64</v>
      </c>
      <c r="AF15" s="16" t="s">
        <v>64</v>
      </c>
    </row>
    <row r="16" spans="1:34">
      <c r="A16" s="18" t="s">
        <v>8</v>
      </c>
      <c r="B16" s="18" t="s">
        <v>22</v>
      </c>
      <c r="C16" s="14" t="s">
        <v>84</v>
      </c>
      <c r="D16" s="18">
        <v>18</v>
      </c>
      <c r="E16" s="14" t="s">
        <v>84</v>
      </c>
      <c r="F16" s="18">
        <v>18</v>
      </c>
      <c r="G16" s="14" t="s">
        <v>84</v>
      </c>
      <c r="H16" s="18">
        <v>18</v>
      </c>
      <c r="I16" s="39" t="s">
        <v>78</v>
      </c>
      <c r="J16" s="39">
        <v>18</v>
      </c>
      <c r="K16" s="18" t="s">
        <v>78</v>
      </c>
      <c r="L16" s="18">
        <v>18</v>
      </c>
      <c r="M16" s="18" t="s">
        <v>78</v>
      </c>
      <c r="N16" s="18">
        <v>18</v>
      </c>
      <c r="O16" s="21">
        <f t="shared" si="0"/>
        <v>108</v>
      </c>
      <c r="W16" s="27"/>
      <c r="AE16" s="16" t="s">
        <v>64</v>
      </c>
      <c r="AF16" s="16" t="s">
        <v>64</v>
      </c>
    </row>
    <row r="17" spans="1:34">
      <c r="A17" s="18" t="s">
        <v>2</v>
      </c>
      <c r="B17" s="18" t="s">
        <v>23</v>
      </c>
      <c r="C17" s="14" t="s">
        <v>85</v>
      </c>
      <c r="D17" s="18">
        <v>18</v>
      </c>
      <c r="E17" s="14" t="s">
        <v>85</v>
      </c>
      <c r="F17" s="18">
        <v>18</v>
      </c>
      <c r="G17" s="14" t="s">
        <v>85</v>
      </c>
      <c r="H17" s="18">
        <v>18</v>
      </c>
      <c r="I17" s="39" t="s">
        <v>79</v>
      </c>
      <c r="J17" s="39">
        <v>18</v>
      </c>
      <c r="K17" s="18" t="s">
        <v>79</v>
      </c>
      <c r="L17" s="18">
        <v>18</v>
      </c>
      <c r="M17" s="18" t="s">
        <v>79</v>
      </c>
      <c r="N17" s="18">
        <v>18</v>
      </c>
      <c r="O17" s="21">
        <f t="shared" si="0"/>
        <v>108</v>
      </c>
      <c r="R17" s="33" t="s">
        <v>145</v>
      </c>
      <c r="S17" s="33" t="s">
        <v>143</v>
      </c>
      <c r="T17" s="16" t="s">
        <v>64</v>
      </c>
      <c r="U17" s="16" t="s">
        <v>64</v>
      </c>
      <c r="W17" s="27"/>
      <c r="Z17" s="16" t="s">
        <v>64</v>
      </c>
      <c r="AB17" s="16" t="s">
        <v>64</v>
      </c>
      <c r="AC17" s="16" t="s">
        <v>64</v>
      </c>
      <c r="AD17" s="16" t="s">
        <v>64</v>
      </c>
      <c r="AE17" s="16" t="s">
        <v>64</v>
      </c>
      <c r="AF17" s="16" t="s">
        <v>64</v>
      </c>
      <c r="AG17" s="16" t="s">
        <v>64</v>
      </c>
    </row>
    <row r="18" spans="1:34">
      <c r="A18" s="18" t="s">
        <v>3</v>
      </c>
      <c r="B18" s="18" t="s">
        <v>24</v>
      </c>
      <c r="C18" s="14" t="s">
        <v>86</v>
      </c>
      <c r="D18" s="18">
        <v>18</v>
      </c>
      <c r="E18" s="14" t="s">
        <v>86</v>
      </c>
      <c r="F18" s="18">
        <v>18</v>
      </c>
      <c r="G18" s="14" t="s">
        <v>86</v>
      </c>
      <c r="H18" s="18">
        <v>18</v>
      </c>
      <c r="I18" s="39" t="s">
        <v>80</v>
      </c>
      <c r="J18" s="39">
        <v>18</v>
      </c>
      <c r="K18" s="18" t="s">
        <v>80</v>
      </c>
      <c r="L18" s="18">
        <v>18</v>
      </c>
      <c r="M18" s="18" t="s">
        <v>80</v>
      </c>
      <c r="N18" s="18">
        <v>18</v>
      </c>
      <c r="O18" s="21">
        <f t="shared" si="0"/>
        <v>90</v>
      </c>
      <c r="W18" s="27"/>
      <c r="AC18" s="16" t="s">
        <v>64</v>
      </c>
      <c r="AD18" s="16" t="s">
        <v>64</v>
      </c>
      <c r="AE18" s="16" t="s">
        <v>64</v>
      </c>
      <c r="AF18" s="16" t="s">
        <v>64</v>
      </c>
    </row>
    <row r="19" spans="1:34" s="17" customFormat="1" ht="17" customHeight="1">
      <c r="A19" s="20" t="s">
        <v>4</v>
      </c>
      <c r="B19" s="20" t="s">
        <v>37</v>
      </c>
      <c r="D19" s="20">
        <v>12</v>
      </c>
      <c r="F19" s="20">
        <v>12</v>
      </c>
      <c r="H19" s="20">
        <v>12</v>
      </c>
      <c r="I19" s="38" t="s">
        <v>81</v>
      </c>
      <c r="J19" s="38">
        <v>12</v>
      </c>
      <c r="K19" s="20" t="s">
        <v>81</v>
      </c>
      <c r="L19" s="20">
        <v>12</v>
      </c>
      <c r="M19" s="20" t="s">
        <v>81</v>
      </c>
      <c r="N19" s="20">
        <v>12</v>
      </c>
      <c r="O19" s="23">
        <f t="shared" si="0"/>
        <v>72</v>
      </c>
      <c r="P19" s="20" t="s">
        <v>89</v>
      </c>
      <c r="Q19" s="152" t="s">
        <v>105</v>
      </c>
      <c r="R19" s="29"/>
      <c r="S19" s="29"/>
      <c r="V19" s="31" t="s">
        <v>64</v>
      </c>
      <c r="W19" s="37" t="s">
        <v>64</v>
      </c>
      <c r="X19" s="31" t="s">
        <v>64</v>
      </c>
      <c r="Z19" s="17" t="s">
        <v>64</v>
      </c>
      <c r="AA19" s="17" t="s">
        <v>64</v>
      </c>
      <c r="AB19" s="17" t="s">
        <v>64</v>
      </c>
      <c r="AC19" s="17" t="s">
        <v>64</v>
      </c>
      <c r="AD19" s="17" t="s">
        <v>64</v>
      </c>
      <c r="AE19" s="17" t="s">
        <v>64</v>
      </c>
      <c r="AF19" s="17" t="s">
        <v>64</v>
      </c>
      <c r="AG19" s="17" t="s">
        <v>64</v>
      </c>
      <c r="AH19" s="17" t="s">
        <v>64</v>
      </c>
    </row>
    <row r="20" spans="1:34" s="17" customFormat="1">
      <c r="A20" s="20" t="s">
        <v>5</v>
      </c>
      <c r="B20" s="20" t="s">
        <v>38</v>
      </c>
      <c r="D20" s="20">
        <v>12</v>
      </c>
      <c r="F20" s="20">
        <v>12</v>
      </c>
      <c r="H20" s="20">
        <v>12</v>
      </c>
      <c r="I20" s="38" t="s">
        <v>82</v>
      </c>
      <c r="J20" s="38">
        <v>12</v>
      </c>
      <c r="K20" s="20" t="s">
        <v>82</v>
      </c>
      <c r="L20" s="20">
        <v>12</v>
      </c>
      <c r="M20" s="20" t="s">
        <v>82</v>
      </c>
      <c r="N20" s="20">
        <v>12</v>
      </c>
      <c r="O20" s="23">
        <f t="shared" si="0"/>
        <v>72</v>
      </c>
      <c r="P20" s="20" t="s">
        <v>89</v>
      </c>
      <c r="Q20" s="152"/>
      <c r="R20" s="29"/>
      <c r="S20" s="29"/>
      <c r="V20" s="31" t="s">
        <v>64</v>
      </c>
      <c r="W20" s="37" t="s">
        <v>64</v>
      </c>
      <c r="X20" s="31" t="s">
        <v>64</v>
      </c>
      <c r="Z20" s="17" t="s">
        <v>64</v>
      </c>
      <c r="AA20" s="17" t="s">
        <v>64</v>
      </c>
      <c r="AB20" s="17" t="s">
        <v>64</v>
      </c>
      <c r="AC20" s="17" t="s">
        <v>64</v>
      </c>
      <c r="AD20" s="17" t="s">
        <v>64</v>
      </c>
      <c r="AE20" s="17" t="s">
        <v>64</v>
      </c>
      <c r="AF20" s="17" t="s">
        <v>64</v>
      </c>
      <c r="AG20" s="17" t="s">
        <v>64</v>
      </c>
      <c r="AH20" s="17" t="s">
        <v>64</v>
      </c>
    </row>
    <row r="21" spans="1:34">
      <c r="A21" s="18" t="s">
        <v>6</v>
      </c>
      <c r="B21" s="18" t="s">
        <v>39</v>
      </c>
      <c r="D21" s="18">
        <v>12</v>
      </c>
      <c r="F21" s="18">
        <v>12</v>
      </c>
      <c r="H21" s="18">
        <v>12</v>
      </c>
      <c r="I21" s="39" t="s">
        <v>83</v>
      </c>
      <c r="J21" s="39">
        <v>12</v>
      </c>
      <c r="K21" s="18" t="s">
        <v>83</v>
      </c>
      <c r="L21" s="18">
        <v>12</v>
      </c>
      <c r="M21" s="18" t="s">
        <v>83</v>
      </c>
      <c r="N21" s="18">
        <v>12</v>
      </c>
      <c r="O21" s="21">
        <f t="shared" si="0"/>
        <v>72</v>
      </c>
      <c r="Q21" s="151"/>
      <c r="R21" s="28"/>
      <c r="S21" s="28"/>
      <c r="T21" s="16" t="s">
        <v>64</v>
      </c>
      <c r="U21" s="16" t="s">
        <v>64</v>
      </c>
      <c r="W21" s="27"/>
      <c r="Z21" s="16" t="s">
        <v>64</v>
      </c>
      <c r="AB21" s="16" t="s">
        <v>64</v>
      </c>
      <c r="AC21" s="16" t="s">
        <v>64</v>
      </c>
      <c r="AD21" s="16" t="s">
        <v>64</v>
      </c>
      <c r="AE21" s="16" t="s">
        <v>64</v>
      </c>
      <c r="AF21" s="16" t="s">
        <v>64</v>
      </c>
      <c r="AG21" s="16" t="s">
        <v>64</v>
      </c>
    </row>
    <row r="22" spans="1:34">
      <c r="A22" s="18" t="s">
        <v>7</v>
      </c>
      <c r="B22" s="18" t="s">
        <v>40</v>
      </c>
      <c r="D22" s="18">
        <v>12</v>
      </c>
      <c r="F22" s="18">
        <v>12</v>
      </c>
      <c r="H22" s="18">
        <v>12</v>
      </c>
      <c r="I22" s="39" t="s">
        <v>84</v>
      </c>
      <c r="J22" s="39">
        <v>12</v>
      </c>
      <c r="K22" s="18" t="s">
        <v>84</v>
      </c>
      <c r="L22" s="18">
        <v>12</v>
      </c>
      <c r="M22" s="18" t="s">
        <v>84</v>
      </c>
      <c r="N22" s="18">
        <v>12</v>
      </c>
      <c r="O22" s="21">
        <f t="shared" si="0"/>
        <v>72</v>
      </c>
      <c r="Q22" s="151"/>
      <c r="R22" s="28"/>
      <c r="S22" s="28"/>
      <c r="W22" s="27"/>
      <c r="AC22" s="16" t="s">
        <v>64</v>
      </c>
      <c r="AD22" s="16" t="s">
        <v>64</v>
      </c>
      <c r="AE22" s="16" t="s">
        <v>64</v>
      </c>
      <c r="AF22" s="16" t="s">
        <v>64</v>
      </c>
    </row>
    <row r="23" spans="1:34">
      <c r="A23" s="18" t="s">
        <v>8</v>
      </c>
      <c r="B23" s="18" t="s">
        <v>41</v>
      </c>
      <c r="D23" s="18">
        <v>12</v>
      </c>
      <c r="F23" s="18">
        <v>12</v>
      </c>
      <c r="H23" s="18">
        <v>12</v>
      </c>
      <c r="I23" s="39" t="s">
        <v>85</v>
      </c>
      <c r="J23" s="39">
        <v>12</v>
      </c>
      <c r="K23" s="18" t="s">
        <v>85</v>
      </c>
      <c r="L23" s="18">
        <v>12</v>
      </c>
      <c r="M23" s="18" t="s">
        <v>85</v>
      </c>
      <c r="N23" s="18">
        <v>12</v>
      </c>
      <c r="O23" s="21">
        <f t="shared" si="0"/>
        <v>72</v>
      </c>
      <c r="W23" s="27"/>
      <c r="AC23" s="16" t="s">
        <v>64</v>
      </c>
      <c r="AD23" s="16" t="s">
        <v>64</v>
      </c>
      <c r="AE23" s="16" t="s">
        <v>64</v>
      </c>
      <c r="AF23" s="16" t="s">
        <v>64</v>
      </c>
    </row>
    <row r="24" spans="1:34">
      <c r="A24" s="18" t="s">
        <v>2</v>
      </c>
      <c r="B24" s="18" t="s">
        <v>42</v>
      </c>
      <c r="D24" s="18">
        <v>12</v>
      </c>
      <c r="F24" s="18">
        <v>12</v>
      </c>
      <c r="H24" s="18">
        <v>12</v>
      </c>
      <c r="I24" s="39" t="s">
        <v>86</v>
      </c>
      <c r="J24" s="39">
        <v>12</v>
      </c>
      <c r="K24" s="18" t="s">
        <v>86</v>
      </c>
      <c r="L24" s="18">
        <v>12</v>
      </c>
      <c r="M24" s="18" t="s">
        <v>86</v>
      </c>
      <c r="N24" s="18">
        <v>12</v>
      </c>
      <c r="O24" s="21">
        <f t="shared" ref="O24:O37" si="1">D24+F24+H24+J24+L24+N24</f>
        <v>72</v>
      </c>
      <c r="R24" s="33" t="s">
        <v>145</v>
      </c>
      <c r="S24" s="33" t="s">
        <v>143</v>
      </c>
      <c r="T24" s="16" t="s">
        <v>64</v>
      </c>
      <c r="U24" s="16" t="s">
        <v>64</v>
      </c>
      <c r="W24" s="27"/>
      <c r="Z24" s="16" t="s">
        <v>64</v>
      </c>
      <c r="AA24" s="16"/>
      <c r="AB24" s="16" t="s">
        <v>64</v>
      </c>
      <c r="AC24" s="16" t="s">
        <v>64</v>
      </c>
      <c r="AD24" s="16" t="s">
        <v>64</v>
      </c>
      <c r="AE24" s="16" t="s">
        <v>64</v>
      </c>
      <c r="AF24" s="16" t="s">
        <v>64</v>
      </c>
      <c r="AG24" s="16" t="s">
        <v>64</v>
      </c>
    </row>
    <row r="25" spans="1:34">
      <c r="A25" s="18" t="s">
        <v>3</v>
      </c>
      <c r="B25" s="18" t="s">
        <v>43</v>
      </c>
      <c r="D25" s="18">
        <v>12</v>
      </c>
      <c r="F25" s="18">
        <v>12</v>
      </c>
      <c r="H25" s="18">
        <v>12</v>
      </c>
      <c r="J25" s="18">
        <v>12</v>
      </c>
      <c r="L25" s="18">
        <v>12</v>
      </c>
      <c r="N25" s="18">
        <v>12</v>
      </c>
      <c r="O25" s="21">
        <f t="shared" si="1"/>
        <v>72</v>
      </c>
      <c r="W25" s="27"/>
    </row>
    <row r="26" spans="1:34">
      <c r="A26" s="18" t="s">
        <v>4</v>
      </c>
      <c r="B26" s="18" t="s">
        <v>44</v>
      </c>
      <c r="D26" s="18">
        <v>12</v>
      </c>
      <c r="F26" s="18">
        <v>12</v>
      </c>
      <c r="H26" s="18">
        <v>12</v>
      </c>
      <c r="J26" s="18">
        <v>12</v>
      </c>
      <c r="L26" s="18">
        <v>12</v>
      </c>
      <c r="N26" s="18">
        <v>12</v>
      </c>
      <c r="O26" s="21">
        <f t="shared" si="1"/>
        <v>72</v>
      </c>
      <c r="W26" s="27"/>
    </row>
    <row r="27" spans="1:34">
      <c r="A27" s="18" t="s">
        <v>5</v>
      </c>
      <c r="B27" s="18" t="s">
        <v>45</v>
      </c>
      <c r="D27" s="18">
        <v>12</v>
      </c>
      <c r="F27" s="18">
        <v>12</v>
      </c>
      <c r="H27" s="18">
        <v>12</v>
      </c>
      <c r="J27" s="18">
        <v>12</v>
      </c>
      <c r="L27" s="18">
        <v>12</v>
      </c>
      <c r="N27" s="18">
        <v>12</v>
      </c>
      <c r="O27" s="21">
        <f t="shared" si="1"/>
        <v>72</v>
      </c>
      <c r="T27" s="16" t="s">
        <v>64</v>
      </c>
      <c r="U27" s="16" t="s">
        <v>64</v>
      </c>
      <c r="W27" s="27"/>
      <c r="Z27" s="16" t="s">
        <v>64</v>
      </c>
      <c r="AB27" s="16" t="s">
        <v>64</v>
      </c>
      <c r="AC27" s="16" t="s">
        <v>64</v>
      </c>
      <c r="AD27" s="16" t="s">
        <v>64</v>
      </c>
      <c r="AE27" s="16" t="s">
        <v>64</v>
      </c>
      <c r="AF27" s="16" t="s">
        <v>64</v>
      </c>
      <c r="AG27" s="16" t="s">
        <v>64</v>
      </c>
    </row>
    <row r="28" spans="1:34">
      <c r="A28" s="18" t="s">
        <v>6</v>
      </c>
      <c r="B28" s="18" t="s">
        <v>46</v>
      </c>
      <c r="D28" s="18">
        <v>12</v>
      </c>
      <c r="F28" s="18">
        <v>12</v>
      </c>
      <c r="H28" s="18">
        <v>12</v>
      </c>
      <c r="J28" s="18">
        <v>12</v>
      </c>
      <c r="L28" s="18">
        <v>12</v>
      </c>
      <c r="N28" s="18">
        <v>12</v>
      </c>
      <c r="O28" s="21">
        <f t="shared" si="1"/>
        <v>72</v>
      </c>
      <c r="W28" s="27"/>
    </row>
    <row r="29" spans="1:34">
      <c r="A29" s="18" t="s">
        <v>7</v>
      </c>
      <c r="B29" s="18" t="s">
        <v>47</v>
      </c>
      <c r="D29" s="18">
        <v>12</v>
      </c>
      <c r="F29" s="18">
        <v>12</v>
      </c>
      <c r="H29" s="18">
        <v>12</v>
      </c>
      <c r="J29" s="18">
        <v>12</v>
      </c>
      <c r="L29" s="18">
        <v>12</v>
      </c>
      <c r="N29" s="18">
        <v>12</v>
      </c>
      <c r="O29" s="21">
        <f t="shared" si="1"/>
        <v>72</v>
      </c>
      <c r="W29" s="27"/>
    </row>
    <row r="30" spans="1:34">
      <c r="A30" s="18" t="s">
        <v>8</v>
      </c>
      <c r="B30" s="18" t="s">
        <v>48</v>
      </c>
      <c r="D30" s="18">
        <v>12</v>
      </c>
      <c r="F30" s="18">
        <v>12</v>
      </c>
      <c r="H30" s="18">
        <v>12</v>
      </c>
      <c r="J30" s="18">
        <v>12</v>
      </c>
      <c r="L30" s="18">
        <v>12</v>
      </c>
      <c r="N30" s="18">
        <v>12</v>
      </c>
      <c r="O30" s="21">
        <f t="shared" si="1"/>
        <v>72</v>
      </c>
      <c r="W30" s="27"/>
    </row>
    <row r="31" spans="1:34">
      <c r="A31" s="18" t="s">
        <v>2</v>
      </c>
      <c r="B31" s="18" t="s">
        <v>49</v>
      </c>
      <c r="D31" s="18">
        <v>12</v>
      </c>
      <c r="F31" s="18">
        <v>12</v>
      </c>
      <c r="H31" s="18">
        <v>12</v>
      </c>
      <c r="J31" s="18">
        <v>12</v>
      </c>
      <c r="L31" s="18">
        <v>12</v>
      </c>
      <c r="N31" s="18">
        <v>12</v>
      </c>
      <c r="O31" s="21">
        <f t="shared" si="1"/>
        <v>72</v>
      </c>
      <c r="R31" s="33" t="s">
        <v>145</v>
      </c>
      <c r="S31" s="30"/>
      <c r="T31" s="16" t="s">
        <v>64</v>
      </c>
      <c r="U31" s="16" t="s">
        <v>64</v>
      </c>
      <c r="W31" s="27"/>
      <c r="Z31" s="16" t="s">
        <v>64</v>
      </c>
      <c r="AB31" s="16" t="s">
        <v>64</v>
      </c>
      <c r="AC31" s="16" t="s">
        <v>64</v>
      </c>
      <c r="AD31" s="16" t="s">
        <v>64</v>
      </c>
      <c r="AE31" s="16" t="s">
        <v>64</v>
      </c>
      <c r="AF31" s="16" t="s">
        <v>64</v>
      </c>
      <c r="AG31" s="16" t="s">
        <v>64</v>
      </c>
    </row>
    <row r="32" spans="1:34">
      <c r="A32" s="18" t="s">
        <v>3</v>
      </c>
      <c r="B32" s="18" t="s">
        <v>50</v>
      </c>
      <c r="D32" s="18">
        <v>12</v>
      </c>
      <c r="F32" s="18">
        <v>12</v>
      </c>
      <c r="H32" s="18">
        <v>12</v>
      </c>
      <c r="J32" s="18">
        <v>12</v>
      </c>
      <c r="L32" s="18">
        <v>12</v>
      </c>
      <c r="N32" s="18">
        <v>12</v>
      </c>
      <c r="O32" s="21">
        <f t="shared" si="1"/>
        <v>72</v>
      </c>
      <c r="W32" s="27"/>
    </row>
    <row r="33" spans="1:34">
      <c r="A33" s="18" t="s">
        <v>4</v>
      </c>
      <c r="B33" s="18" t="s">
        <v>51</v>
      </c>
      <c r="D33" s="18">
        <v>12</v>
      </c>
      <c r="F33" s="18">
        <v>12</v>
      </c>
      <c r="H33" s="18">
        <v>12</v>
      </c>
      <c r="J33" s="18">
        <v>12</v>
      </c>
      <c r="L33" s="18">
        <v>12</v>
      </c>
      <c r="N33" s="18">
        <v>12</v>
      </c>
      <c r="O33" s="21">
        <f t="shared" si="1"/>
        <v>72</v>
      </c>
      <c r="W33" s="27"/>
    </row>
    <row r="34" spans="1:34">
      <c r="A34" s="18" t="s">
        <v>5</v>
      </c>
      <c r="B34" s="18" t="s">
        <v>52</v>
      </c>
      <c r="D34" s="18">
        <v>12</v>
      </c>
      <c r="F34" s="18">
        <v>12</v>
      </c>
      <c r="H34" s="18">
        <v>12</v>
      </c>
      <c r="J34" s="18">
        <v>12</v>
      </c>
      <c r="L34" s="18">
        <v>12</v>
      </c>
      <c r="N34" s="18">
        <v>12</v>
      </c>
      <c r="O34" s="21">
        <f t="shared" si="1"/>
        <v>72</v>
      </c>
      <c r="W34" s="27"/>
      <c r="Z34" s="16" t="s">
        <v>64</v>
      </c>
      <c r="AB34" s="16" t="s">
        <v>64</v>
      </c>
      <c r="AC34" s="16" t="s">
        <v>64</v>
      </c>
      <c r="AD34" s="16" t="s">
        <v>64</v>
      </c>
      <c r="AE34" s="16" t="s">
        <v>64</v>
      </c>
      <c r="AF34" s="16" t="s">
        <v>64</v>
      </c>
      <c r="AG34" s="16" t="s">
        <v>64</v>
      </c>
    </row>
    <row r="35" spans="1:34">
      <c r="A35" s="18" t="s">
        <v>6</v>
      </c>
      <c r="B35" s="18" t="s">
        <v>53</v>
      </c>
      <c r="D35" s="18">
        <v>12</v>
      </c>
      <c r="F35" s="18">
        <v>12</v>
      </c>
      <c r="H35" s="18">
        <v>12</v>
      </c>
      <c r="J35" s="18">
        <v>12</v>
      </c>
      <c r="L35" s="18">
        <v>12</v>
      </c>
      <c r="N35" s="18">
        <v>12</v>
      </c>
      <c r="O35" s="21">
        <f t="shared" si="1"/>
        <v>72</v>
      </c>
      <c r="T35" s="16" t="s">
        <v>64</v>
      </c>
      <c r="U35" s="16" t="s">
        <v>64</v>
      </c>
      <c r="W35" s="27"/>
    </row>
    <row r="36" spans="1:34">
      <c r="A36" s="18" t="s">
        <v>7</v>
      </c>
      <c r="B36" s="18" t="s">
        <v>54</v>
      </c>
      <c r="D36" s="18">
        <v>12</v>
      </c>
      <c r="F36" s="18">
        <v>12</v>
      </c>
      <c r="H36" s="18">
        <v>12</v>
      </c>
      <c r="J36" s="18">
        <v>12</v>
      </c>
      <c r="L36" s="18">
        <v>12</v>
      </c>
      <c r="N36" s="18">
        <v>12</v>
      </c>
      <c r="O36" s="21">
        <f t="shared" si="1"/>
        <v>72</v>
      </c>
      <c r="W36" s="27"/>
    </row>
    <row r="37" spans="1:34">
      <c r="A37" s="18" t="s">
        <v>8</v>
      </c>
      <c r="B37" s="18" t="s">
        <v>55</v>
      </c>
      <c r="D37" s="18">
        <v>12</v>
      </c>
      <c r="F37" s="18">
        <v>12</v>
      </c>
      <c r="H37" s="18">
        <v>12</v>
      </c>
      <c r="J37" s="18">
        <v>12</v>
      </c>
      <c r="L37" s="18">
        <v>12</v>
      </c>
      <c r="N37" s="18">
        <v>12</v>
      </c>
      <c r="O37" s="21">
        <f t="shared" si="1"/>
        <v>72</v>
      </c>
      <c r="U37" s="16"/>
      <c r="W37" s="27"/>
      <c r="Z37" s="16" t="s">
        <v>64</v>
      </c>
      <c r="AB37" s="16" t="s">
        <v>64</v>
      </c>
      <c r="AC37" s="16" t="s">
        <v>64</v>
      </c>
      <c r="AD37" s="16" t="s">
        <v>64</v>
      </c>
      <c r="AE37" s="16" t="s">
        <v>64</v>
      </c>
      <c r="AF37" s="16" t="s">
        <v>64</v>
      </c>
      <c r="AG37" s="16" t="s">
        <v>64</v>
      </c>
    </row>
    <row r="38" spans="1:34" s="13" customFormat="1">
      <c r="A38" s="20" t="s">
        <v>2</v>
      </c>
      <c r="B38" s="20" t="s">
        <v>56</v>
      </c>
      <c r="D38" s="20">
        <v>12</v>
      </c>
      <c r="F38" s="20">
        <v>12</v>
      </c>
      <c r="H38" s="20">
        <v>12</v>
      </c>
      <c r="I38" s="20"/>
      <c r="J38" s="20">
        <v>12</v>
      </c>
      <c r="K38" s="20"/>
      <c r="L38" s="20">
        <v>12</v>
      </c>
      <c r="M38" s="20"/>
      <c r="N38" s="20">
        <v>12</v>
      </c>
      <c r="O38" s="23">
        <f>72-12</f>
        <v>60</v>
      </c>
      <c r="P38" s="20" t="s">
        <v>87</v>
      </c>
      <c r="Q38" s="13" t="s">
        <v>106</v>
      </c>
      <c r="R38" s="32" t="s">
        <v>145</v>
      </c>
      <c r="U38" s="34" t="s">
        <v>146</v>
      </c>
      <c r="V38" s="31" t="s">
        <v>64</v>
      </c>
      <c r="W38" s="37" t="s">
        <v>64</v>
      </c>
      <c r="X38" s="31" t="s">
        <v>64</v>
      </c>
      <c r="AB38" s="13" t="s">
        <v>64</v>
      </c>
      <c r="AC38" s="17" t="s">
        <v>64</v>
      </c>
      <c r="AD38" s="17" t="s">
        <v>64</v>
      </c>
      <c r="AE38" s="17" t="s">
        <v>64</v>
      </c>
      <c r="AF38" s="17" t="s">
        <v>64</v>
      </c>
      <c r="AG38" s="13" t="s">
        <v>64</v>
      </c>
      <c r="AH38" s="17" t="s">
        <v>64</v>
      </c>
    </row>
    <row r="39" spans="1:34" s="13" customFormat="1">
      <c r="A39" s="20" t="s">
        <v>3</v>
      </c>
      <c r="B39" s="20" t="s">
        <v>57</v>
      </c>
      <c r="D39" s="20">
        <v>12</v>
      </c>
      <c r="F39" s="20">
        <v>12</v>
      </c>
      <c r="H39" s="20">
        <v>12</v>
      </c>
      <c r="I39" s="20"/>
      <c r="J39" s="20">
        <v>12</v>
      </c>
      <c r="K39" s="20"/>
      <c r="L39" s="20">
        <v>12</v>
      </c>
      <c r="M39" s="20"/>
      <c r="N39" s="20">
        <v>12</v>
      </c>
      <c r="O39" s="23">
        <f>O38-12</f>
        <v>48</v>
      </c>
      <c r="P39" s="20" t="s">
        <v>87</v>
      </c>
      <c r="Q39" s="13" t="s">
        <v>106</v>
      </c>
      <c r="U39" s="17" t="s">
        <v>64</v>
      </c>
      <c r="V39" s="31" t="s">
        <v>64</v>
      </c>
      <c r="W39" s="37" t="s">
        <v>64</v>
      </c>
      <c r="X39" s="31" t="s">
        <v>64</v>
      </c>
      <c r="AB39" s="13" t="s">
        <v>64</v>
      </c>
      <c r="AC39" s="17" t="s">
        <v>64</v>
      </c>
      <c r="AD39" s="17" t="s">
        <v>64</v>
      </c>
      <c r="AE39" s="17" t="s">
        <v>64</v>
      </c>
      <c r="AF39" s="17" t="s">
        <v>64</v>
      </c>
      <c r="AG39" s="13" t="s">
        <v>64</v>
      </c>
      <c r="AH39" s="17" t="s">
        <v>64</v>
      </c>
    </row>
    <row r="40" spans="1:34" s="13" customFormat="1">
      <c r="A40" s="20" t="s">
        <v>4</v>
      </c>
      <c r="B40" s="20" t="s">
        <v>58</v>
      </c>
      <c r="D40" s="20">
        <v>12</v>
      </c>
      <c r="F40" s="20">
        <v>12</v>
      </c>
      <c r="H40" s="20">
        <v>12</v>
      </c>
      <c r="I40" s="20"/>
      <c r="J40" s="20">
        <v>12</v>
      </c>
      <c r="K40" s="20"/>
      <c r="L40" s="20">
        <v>12</v>
      </c>
      <c r="M40" s="20"/>
      <c r="N40" s="20">
        <v>12</v>
      </c>
      <c r="O40" s="23">
        <f>O39-12</f>
        <v>36</v>
      </c>
      <c r="P40" s="20" t="s">
        <v>87</v>
      </c>
      <c r="Q40" s="13" t="s">
        <v>106</v>
      </c>
      <c r="U40" s="17" t="s">
        <v>64</v>
      </c>
      <c r="V40" s="31" t="s">
        <v>64</v>
      </c>
      <c r="W40" s="37" t="s">
        <v>64</v>
      </c>
      <c r="X40" s="31" t="s">
        <v>64</v>
      </c>
      <c r="AB40" s="13" t="s">
        <v>64</v>
      </c>
      <c r="AC40" s="17" t="s">
        <v>64</v>
      </c>
      <c r="AD40" s="17" t="s">
        <v>64</v>
      </c>
      <c r="AE40" s="17" t="s">
        <v>64</v>
      </c>
      <c r="AF40" s="17" t="s">
        <v>64</v>
      </c>
      <c r="AG40" s="13" t="s">
        <v>64</v>
      </c>
      <c r="AH40" s="17" t="s">
        <v>64</v>
      </c>
    </row>
    <row r="41" spans="1:34" s="13" customFormat="1">
      <c r="A41" s="20" t="s">
        <v>5</v>
      </c>
      <c r="B41" s="20" t="s">
        <v>59</v>
      </c>
      <c r="D41" s="20">
        <v>12</v>
      </c>
      <c r="F41" s="20">
        <v>12</v>
      </c>
      <c r="H41" s="20">
        <v>12</v>
      </c>
      <c r="I41" s="20"/>
      <c r="J41" s="20">
        <v>12</v>
      </c>
      <c r="K41" s="20"/>
      <c r="L41" s="20">
        <v>12</v>
      </c>
      <c r="M41" s="20"/>
      <c r="N41" s="20">
        <v>12</v>
      </c>
      <c r="O41" s="23">
        <f>O40-12</f>
        <v>24</v>
      </c>
      <c r="P41" s="20" t="s">
        <v>87</v>
      </c>
      <c r="Q41" s="13" t="s">
        <v>106</v>
      </c>
      <c r="U41" s="17" t="s">
        <v>64</v>
      </c>
      <c r="V41" s="31" t="s">
        <v>64</v>
      </c>
      <c r="W41" s="37" t="s">
        <v>64</v>
      </c>
      <c r="X41" s="31" t="s">
        <v>64</v>
      </c>
      <c r="AB41" s="13" t="s">
        <v>64</v>
      </c>
      <c r="AC41" s="17" t="s">
        <v>64</v>
      </c>
      <c r="AD41" s="17" t="s">
        <v>64</v>
      </c>
      <c r="AE41" s="17" t="s">
        <v>64</v>
      </c>
      <c r="AF41" s="17" t="s">
        <v>64</v>
      </c>
      <c r="AG41" s="13" t="s">
        <v>64</v>
      </c>
      <c r="AH41" s="17" t="s">
        <v>64</v>
      </c>
    </row>
    <row r="42" spans="1:34" s="13" customFormat="1">
      <c r="A42" s="20" t="s">
        <v>6</v>
      </c>
      <c r="B42" s="20" t="s">
        <v>60</v>
      </c>
      <c r="C42" s="13" t="s">
        <v>92</v>
      </c>
      <c r="D42" s="20"/>
      <c r="F42" s="20"/>
      <c r="H42" s="20"/>
      <c r="I42" s="20"/>
      <c r="J42" s="20"/>
      <c r="K42" s="20"/>
      <c r="L42" s="20"/>
      <c r="M42" s="20"/>
      <c r="N42" s="20"/>
      <c r="O42" s="23">
        <f>O41-12</f>
        <v>12</v>
      </c>
      <c r="P42" s="20" t="s">
        <v>87</v>
      </c>
      <c r="Q42" s="13" t="s">
        <v>106</v>
      </c>
      <c r="U42" s="17" t="s">
        <v>64</v>
      </c>
      <c r="V42" s="31" t="s">
        <v>64</v>
      </c>
      <c r="W42" s="37" t="s">
        <v>64</v>
      </c>
      <c r="X42" s="31" t="s">
        <v>64</v>
      </c>
      <c r="AB42" s="13" t="s">
        <v>64</v>
      </c>
      <c r="AC42" s="17" t="s">
        <v>64</v>
      </c>
      <c r="AD42" s="17" t="s">
        <v>64</v>
      </c>
      <c r="AE42" s="17" t="s">
        <v>64</v>
      </c>
      <c r="AF42" s="17" t="s">
        <v>64</v>
      </c>
      <c r="AG42" s="13" t="s">
        <v>64</v>
      </c>
      <c r="AH42" s="17" t="s">
        <v>64</v>
      </c>
    </row>
  </sheetData>
  <mergeCells count="4">
    <mergeCell ref="Z1:AB1"/>
    <mergeCell ref="AC1:AH1"/>
    <mergeCell ref="Q21:Q22"/>
    <mergeCell ref="Q19:Q20"/>
  </mergeCells>
  <phoneticPr fontId="8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3"/>
  <sheetViews>
    <sheetView workbookViewId="0">
      <selection sqref="A1:XFD1048576"/>
    </sheetView>
  </sheetViews>
  <sheetFormatPr baseColWidth="10" defaultColWidth="10.83203125" defaultRowHeight="15" x14ac:dyDescent="0"/>
  <cols>
    <col min="1" max="1" width="6.6640625" style="18" customWidth="1"/>
    <col min="2" max="2" width="7.6640625" style="18" customWidth="1"/>
    <col min="3" max="3" width="7.5" style="14" customWidth="1"/>
    <col min="4" max="4" width="4" style="18" bestFit="1" customWidth="1"/>
    <col min="5" max="5" width="7.1640625" style="14" customWidth="1"/>
    <col min="6" max="6" width="4" style="18" bestFit="1" customWidth="1"/>
    <col min="7" max="7" width="7.1640625" style="14" customWidth="1"/>
    <col min="8" max="8" width="4" style="18" bestFit="1" customWidth="1"/>
    <col min="9" max="9" width="5.33203125" style="18" customWidth="1"/>
    <col min="10" max="10" width="4.33203125" style="18" bestFit="1" customWidth="1"/>
    <col min="11" max="11" width="6.6640625" style="18" customWidth="1"/>
    <col min="12" max="12" width="4" style="18" bestFit="1" customWidth="1"/>
    <col min="13" max="13" width="7.33203125" style="18" customWidth="1"/>
    <col min="14" max="14" width="4" style="18" bestFit="1" customWidth="1"/>
    <col min="15" max="15" width="6.1640625" style="21" customWidth="1"/>
    <col min="16" max="16" width="7.83203125" style="18" customWidth="1"/>
    <col min="17" max="17" width="9.33203125" style="14" customWidth="1"/>
    <col min="18" max="18" width="6.1640625" style="14" bestFit="1" customWidth="1"/>
    <col min="19" max="19" width="7" style="14" bestFit="1" customWidth="1"/>
    <col min="20" max="20" width="6.33203125" style="14" customWidth="1"/>
    <col min="21" max="21" width="6" style="14" customWidth="1"/>
    <col min="22" max="22" width="7.5" style="14" customWidth="1"/>
    <col min="23" max="23" width="4.6640625" style="14" customWidth="1"/>
    <col min="24" max="24" width="5.33203125" style="14" customWidth="1"/>
    <col min="25" max="25" width="4.6640625" style="16" bestFit="1" customWidth="1"/>
    <col min="26" max="26" width="6.6640625" style="16" customWidth="1"/>
    <col min="27" max="27" width="6.83203125" style="16" customWidth="1"/>
    <col min="28" max="28" width="7.5" style="16" customWidth="1"/>
    <col min="29" max="29" width="5.6640625" style="14" customWidth="1"/>
    <col min="30" max="30" width="6.1640625" style="16" customWidth="1"/>
    <col min="31" max="16384" width="10.83203125" style="14"/>
  </cols>
  <sheetData>
    <row r="1" spans="1:30" s="15" customFormat="1" ht="45.75" customHeight="1">
      <c r="A1" s="41" t="s">
        <v>0</v>
      </c>
      <c r="B1" s="41" t="s">
        <v>1</v>
      </c>
      <c r="C1" s="42" t="s">
        <v>74</v>
      </c>
      <c r="D1" s="41" t="s">
        <v>103</v>
      </c>
      <c r="E1" s="43" t="s">
        <v>164</v>
      </c>
      <c r="F1" s="41" t="s">
        <v>103</v>
      </c>
      <c r="G1" s="43" t="s">
        <v>165</v>
      </c>
      <c r="H1" s="41" t="s">
        <v>103</v>
      </c>
      <c r="I1" s="44" t="s">
        <v>166</v>
      </c>
      <c r="J1" s="41" t="s">
        <v>102</v>
      </c>
      <c r="K1" s="44" t="s">
        <v>167</v>
      </c>
      <c r="L1" s="41" t="s">
        <v>103</v>
      </c>
      <c r="M1" s="44" t="s">
        <v>168</v>
      </c>
      <c r="N1" s="41" t="s">
        <v>103</v>
      </c>
      <c r="O1" s="45" t="s">
        <v>169</v>
      </c>
      <c r="P1" s="41" t="s">
        <v>170</v>
      </c>
      <c r="Q1" s="42" t="s">
        <v>171</v>
      </c>
      <c r="R1" s="42" t="s">
        <v>172</v>
      </c>
      <c r="S1" s="42" t="s">
        <v>173</v>
      </c>
      <c r="T1" s="42" t="s">
        <v>72</v>
      </c>
      <c r="U1" s="42" t="s">
        <v>174</v>
      </c>
      <c r="V1" s="45" t="s">
        <v>175</v>
      </c>
      <c r="W1" s="42" t="s">
        <v>176</v>
      </c>
      <c r="X1" s="42" t="s">
        <v>177</v>
      </c>
      <c r="Y1" s="46" t="s">
        <v>178</v>
      </c>
      <c r="Z1" s="46" t="s">
        <v>179</v>
      </c>
      <c r="AA1" s="46" t="s">
        <v>33</v>
      </c>
      <c r="AB1" s="46" t="s">
        <v>34</v>
      </c>
      <c r="AC1" s="46" t="s">
        <v>180</v>
      </c>
      <c r="AD1" s="46" t="s">
        <v>181</v>
      </c>
    </row>
    <row r="2" spans="1:30" ht="30">
      <c r="A2" s="47" t="s">
        <v>182</v>
      </c>
      <c r="B2" s="48">
        <v>42765</v>
      </c>
      <c r="C2" s="49"/>
      <c r="D2" s="50">
        <v>30</v>
      </c>
      <c r="E2" s="49"/>
      <c r="F2" s="50">
        <v>18</v>
      </c>
      <c r="G2" s="49"/>
      <c r="H2" s="50">
        <v>18</v>
      </c>
      <c r="I2" s="50"/>
      <c r="J2" s="50">
        <v>24</v>
      </c>
      <c r="K2" s="50"/>
      <c r="L2" s="50">
        <v>18</v>
      </c>
      <c r="M2" s="50"/>
      <c r="N2" s="50">
        <v>18</v>
      </c>
      <c r="O2" s="51">
        <v>126</v>
      </c>
      <c r="P2" s="52" t="s">
        <v>101</v>
      </c>
      <c r="Q2" s="51">
        <v>126</v>
      </c>
      <c r="R2" s="51"/>
      <c r="S2" s="51" t="s">
        <v>64</v>
      </c>
      <c r="T2" s="51"/>
      <c r="U2" s="49"/>
      <c r="V2" s="49">
        <v>126</v>
      </c>
      <c r="W2" s="49"/>
      <c r="X2" s="51"/>
      <c r="Y2" s="51" t="s">
        <v>64</v>
      </c>
      <c r="Z2" s="51" t="s">
        <v>64</v>
      </c>
      <c r="AA2" s="51" t="s">
        <v>64</v>
      </c>
      <c r="AB2" s="51" t="s">
        <v>64</v>
      </c>
      <c r="AC2" s="51" t="s">
        <v>64</v>
      </c>
      <c r="AD2" s="51" t="s">
        <v>64</v>
      </c>
    </row>
    <row r="3" spans="1:30" s="13" customFormat="1">
      <c r="A3" s="53" t="s">
        <v>183</v>
      </c>
      <c r="B3" s="54">
        <f>B2+1</f>
        <v>42766</v>
      </c>
      <c r="C3" s="55" t="s">
        <v>184</v>
      </c>
      <c r="D3" s="56">
        <v>30</v>
      </c>
      <c r="E3" s="55" t="s">
        <v>184</v>
      </c>
      <c r="F3" s="56">
        <v>18</v>
      </c>
      <c r="G3" s="55" t="s">
        <v>184</v>
      </c>
      <c r="H3" s="56">
        <v>18</v>
      </c>
      <c r="I3" s="56" t="s">
        <v>185</v>
      </c>
      <c r="J3" s="56">
        <v>24</v>
      </c>
      <c r="K3" s="56" t="s">
        <v>185</v>
      </c>
      <c r="L3" s="56">
        <v>18</v>
      </c>
      <c r="M3" s="56" t="s">
        <v>185</v>
      </c>
      <c r="N3" s="56">
        <v>18</v>
      </c>
      <c r="O3" s="57">
        <f>D3+F3+H3+J3+L3+N3</f>
        <v>126</v>
      </c>
      <c r="P3" s="56" t="s">
        <v>186</v>
      </c>
      <c r="Q3" s="58" t="s">
        <v>187</v>
      </c>
      <c r="R3" s="57" t="s">
        <v>64</v>
      </c>
      <c r="S3" s="57"/>
      <c r="T3" s="57" t="s">
        <v>64</v>
      </c>
      <c r="U3" s="57" t="s">
        <v>64</v>
      </c>
      <c r="V3" s="55">
        <v>6</v>
      </c>
      <c r="W3" s="57" t="s">
        <v>64</v>
      </c>
      <c r="X3" s="57" t="s">
        <v>64</v>
      </c>
      <c r="Y3" s="57" t="s">
        <v>64</v>
      </c>
      <c r="Z3" s="57" t="s">
        <v>64</v>
      </c>
      <c r="AA3" s="57" t="s">
        <v>64</v>
      </c>
      <c r="AB3" s="57" t="s">
        <v>64</v>
      </c>
      <c r="AC3" s="57" t="s">
        <v>64</v>
      </c>
      <c r="AD3" s="57" t="s">
        <v>64</v>
      </c>
    </row>
    <row r="4" spans="1:30">
      <c r="A4" s="47" t="s">
        <v>188</v>
      </c>
      <c r="B4" s="48">
        <f t="shared" ref="B4:B41" si="0">B3+1</f>
        <v>42767</v>
      </c>
      <c r="C4" s="49" t="s">
        <v>189</v>
      </c>
      <c r="D4" s="50">
        <v>24</v>
      </c>
      <c r="E4" s="49" t="s">
        <v>189</v>
      </c>
      <c r="F4" s="50">
        <v>18</v>
      </c>
      <c r="G4" s="49" t="s">
        <v>189</v>
      </c>
      <c r="H4" s="50">
        <v>18</v>
      </c>
      <c r="I4" s="50" t="s">
        <v>185</v>
      </c>
      <c r="J4" s="50">
        <v>24</v>
      </c>
      <c r="K4" s="50" t="s">
        <v>185</v>
      </c>
      <c r="L4" s="50">
        <v>18</v>
      </c>
      <c r="M4" s="50" t="s">
        <v>185</v>
      </c>
      <c r="N4" s="50">
        <v>18</v>
      </c>
      <c r="O4" s="51">
        <f>D4+F4+H4+J4+L4+N4</f>
        <v>120</v>
      </c>
      <c r="P4" s="50"/>
      <c r="Q4" s="59"/>
      <c r="R4" s="49"/>
      <c r="S4" s="49"/>
      <c r="T4" s="49"/>
      <c r="U4" s="49"/>
      <c r="V4" s="49"/>
      <c r="W4" s="49"/>
      <c r="X4" s="49"/>
      <c r="Y4" s="51" t="s">
        <v>64</v>
      </c>
      <c r="Z4" s="51" t="s">
        <v>64</v>
      </c>
      <c r="AA4" s="51" t="s">
        <v>64</v>
      </c>
      <c r="AB4" s="51"/>
      <c r="AC4" s="49"/>
      <c r="AD4" s="51" t="s">
        <v>64</v>
      </c>
    </row>
    <row r="5" spans="1:30">
      <c r="A5" s="47" t="s">
        <v>190</v>
      </c>
      <c r="B5" s="48">
        <f t="shared" si="0"/>
        <v>42768</v>
      </c>
      <c r="C5" s="49" t="s">
        <v>191</v>
      </c>
      <c r="D5" s="50">
        <v>24</v>
      </c>
      <c r="E5" s="49" t="s">
        <v>191</v>
      </c>
      <c r="F5" s="50">
        <v>18</v>
      </c>
      <c r="G5" s="49" t="s">
        <v>191</v>
      </c>
      <c r="H5" s="50">
        <v>18</v>
      </c>
      <c r="I5" s="50" t="s">
        <v>185</v>
      </c>
      <c r="J5" s="50">
        <v>24</v>
      </c>
      <c r="K5" s="50" t="s">
        <v>185</v>
      </c>
      <c r="L5" s="50">
        <v>18</v>
      </c>
      <c r="M5" s="50" t="s">
        <v>185</v>
      </c>
      <c r="N5" s="50">
        <v>18</v>
      </c>
      <c r="O5" s="51">
        <f>D5+F5+H5+J5+L5+N5</f>
        <v>120</v>
      </c>
      <c r="P5" s="50"/>
      <c r="Q5" s="59"/>
      <c r="R5" s="49"/>
      <c r="S5" s="49"/>
      <c r="T5" s="49"/>
      <c r="U5" s="49"/>
      <c r="V5" s="49"/>
      <c r="W5" s="51"/>
      <c r="X5" s="51" t="s">
        <v>64</v>
      </c>
      <c r="Y5" s="51" t="s">
        <v>64</v>
      </c>
      <c r="Z5" s="51" t="s">
        <v>64</v>
      </c>
      <c r="AA5" s="51" t="s">
        <v>64</v>
      </c>
      <c r="AB5" s="51" t="s">
        <v>64</v>
      </c>
      <c r="AC5" s="51" t="s">
        <v>64</v>
      </c>
      <c r="AD5" s="51" t="s">
        <v>64</v>
      </c>
    </row>
    <row r="6" spans="1:30">
      <c r="A6" s="47" t="s">
        <v>192</v>
      </c>
      <c r="B6" s="48">
        <f t="shared" si="0"/>
        <v>42769</v>
      </c>
      <c r="C6" s="49" t="s">
        <v>193</v>
      </c>
      <c r="D6" s="50">
        <v>24</v>
      </c>
      <c r="E6" s="49" t="s">
        <v>193</v>
      </c>
      <c r="F6" s="50">
        <v>18</v>
      </c>
      <c r="G6" s="49" t="s">
        <v>193</v>
      </c>
      <c r="H6" s="50">
        <v>18</v>
      </c>
      <c r="I6" s="50" t="s">
        <v>185</v>
      </c>
      <c r="J6" s="50">
        <v>24</v>
      </c>
      <c r="K6" s="50" t="s">
        <v>185</v>
      </c>
      <c r="L6" s="50">
        <v>18</v>
      </c>
      <c r="M6" s="50" t="s">
        <v>185</v>
      </c>
      <c r="N6" s="50">
        <v>18</v>
      </c>
      <c r="O6" s="51">
        <f>D6+F6+H6+J6+L6+N6</f>
        <v>120</v>
      </c>
      <c r="P6" s="50"/>
      <c r="Q6" s="59"/>
      <c r="R6" s="51" t="s">
        <v>64</v>
      </c>
      <c r="S6" s="51" t="s">
        <v>64</v>
      </c>
      <c r="T6" s="49"/>
      <c r="U6" s="49"/>
      <c r="V6" s="49"/>
      <c r="W6" s="49"/>
      <c r="X6" s="49"/>
      <c r="Y6" s="51" t="s">
        <v>64</v>
      </c>
      <c r="Z6" s="51" t="s">
        <v>64</v>
      </c>
      <c r="AA6" s="51" t="s">
        <v>64</v>
      </c>
      <c r="AB6" s="51" t="s">
        <v>64</v>
      </c>
      <c r="AC6" s="49"/>
      <c r="AD6" s="51" t="s">
        <v>64</v>
      </c>
    </row>
    <row r="7" spans="1:30">
      <c r="A7" s="47" t="s">
        <v>194</v>
      </c>
      <c r="B7" s="48">
        <f t="shared" si="0"/>
        <v>42770</v>
      </c>
      <c r="C7" s="49" t="s">
        <v>195</v>
      </c>
      <c r="D7" s="50">
        <v>24</v>
      </c>
      <c r="E7" s="49" t="s">
        <v>195</v>
      </c>
      <c r="F7" s="50">
        <v>18</v>
      </c>
      <c r="G7" s="49" t="s">
        <v>195</v>
      </c>
      <c r="H7" s="50">
        <v>18</v>
      </c>
      <c r="I7" s="50" t="s">
        <v>185</v>
      </c>
      <c r="J7" s="50">
        <v>24</v>
      </c>
      <c r="K7" s="50" t="s">
        <v>185</v>
      </c>
      <c r="L7" s="50">
        <v>18</v>
      </c>
      <c r="M7" s="50" t="s">
        <v>185</v>
      </c>
      <c r="N7" s="50">
        <v>18</v>
      </c>
      <c r="O7" s="51">
        <f>D7+F7+H7+J8+L8+N8</f>
        <v>120</v>
      </c>
      <c r="P7" s="50"/>
      <c r="Q7" s="59"/>
      <c r="R7" s="49"/>
      <c r="S7" s="49"/>
      <c r="T7" s="49"/>
      <c r="U7" s="49"/>
      <c r="V7" s="49"/>
      <c r="W7" s="49"/>
      <c r="X7" s="49"/>
      <c r="Y7" s="51" t="s">
        <v>64</v>
      </c>
      <c r="Z7" s="51" t="s">
        <v>64</v>
      </c>
      <c r="AA7" s="51" t="s">
        <v>64</v>
      </c>
      <c r="AB7" s="51" t="s">
        <v>64</v>
      </c>
      <c r="AC7" s="49"/>
      <c r="AD7" s="51" t="s">
        <v>64</v>
      </c>
    </row>
    <row r="8" spans="1:30">
      <c r="A8" s="47" t="s">
        <v>196</v>
      </c>
      <c r="B8" s="48">
        <f t="shared" si="0"/>
        <v>42771</v>
      </c>
      <c r="C8" s="49" t="s">
        <v>197</v>
      </c>
      <c r="D8" s="50">
        <v>24</v>
      </c>
      <c r="E8" s="49" t="s">
        <v>197</v>
      </c>
      <c r="F8" s="50">
        <v>18</v>
      </c>
      <c r="G8" s="49" t="s">
        <v>197</v>
      </c>
      <c r="H8" s="50">
        <v>18</v>
      </c>
      <c r="I8" s="50"/>
      <c r="J8" s="50">
        <v>24</v>
      </c>
      <c r="K8" s="50"/>
      <c r="L8" s="50">
        <v>18</v>
      </c>
      <c r="M8" s="50"/>
      <c r="N8" s="50">
        <v>18</v>
      </c>
      <c r="O8" s="51">
        <f>D8+F8+H8+J8+L8+N8</f>
        <v>120</v>
      </c>
      <c r="P8" s="50"/>
      <c r="Q8" s="59"/>
      <c r="R8" s="49"/>
      <c r="S8" s="49"/>
      <c r="T8" s="49"/>
      <c r="U8" s="49"/>
      <c r="V8" s="49"/>
      <c r="W8" s="49"/>
      <c r="X8" s="49"/>
      <c r="Y8" s="51" t="s">
        <v>64</v>
      </c>
      <c r="Z8" s="51" t="s">
        <v>64</v>
      </c>
      <c r="AA8" s="51" t="s">
        <v>64</v>
      </c>
      <c r="AB8" s="51" t="s">
        <v>64</v>
      </c>
      <c r="AC8" s="49"/>
      <c r="AD8" s="51" t="s">
        <v>64</v>
      </c>
    </row>
    <row r="9" spans="1:30" s="13" customFormat="1" ht="30">
      <c r="A9" s="53" t="s">
        <v>182</v>
      </c>
      <c r="B9" s="54">
        <f t="shared" si="0"/>
        <v>42772</v>
      </c>
      <c r="C9" s="55" t="s">
        <v>198</v>
      </c>
      <c r="D9" s="56">
        <v>18</v>
      </c>
      <c r="E9" s="55" t="s">
        <v>198</v>
      </c>
      <c r="F9" s="56">
        <v>18</v>
      </c>
      <c r="G9" s="55" t="s">
        <v>198</v>
      </c>
      <c r="H9" s="56">
        <v>18</v>
      </c>
      <c r="I9" s="56"/>
      <c r="J9" s="56">
        <v>18</v>
      </c>
      <c r="K9" s="56" t="s">
        <v>184</v>
      </c>
      <c r="L9" s="56">
        <v>18</v>
      </c>
      <c r="M9" s="56" t="s">
        <v>184</v>
      </c>
      <c r="N9" s="56">
        <v>18</v>
      </c>
      <c r="O9" s="57">
        <f t="shared" ref="O9:O22" si="1">D9+F9+H9+J10+L10+N10</f>
        <v>108</v>
      </c>
      <c r="P9" s="56" t="s">
        <v>199</v>
      </c>
      <c r="Q9" s="58" t="s">
        <v>200</v>
      </c>
      <c r="R9" s="55"/>
      <c r="S9" s="57" t="s">
        <v>64</v>
      </c>
      <c r="T9" s="57" t="s">
        <v>64</v>
      </c>
      <c r="U9" s="57" t="s">
        <v>64</v>
      </c>
      <c r="V9" s="55">
        <v>12</v>
      </c>
      <c r="W9" s="57" t="s">
        <v>64</v>
      </c>
      <c r="X9" s="57" t="s">
        <v>64</v>
      </c>
      <c r="Y9" s="57" t="s">
        <v>64</v>
      </c>
      <c r="Z9" s="57" t="s">
        <v>64</v>
      </c>
      <c r="AA9" s="57" t="s">
        <v>64</v>
      </c>
      <c r="AB9" s="57" t="s">
        <v>64</v>
      </c>
      <c r="AC9" s="57" t="s">
        <v>64</v>
      </c>
      <c r="AD9" s="57" t="s">
        <v>64</v>
      </c>
    </row>
    <row r="10" spans="1:30">
      <c r="A10" s="50" t="s">
        <v>183</v>
      </c>
      <c r="B10" s="48">
        <f t="shared" si="0"/>
        <v>42773</v>
      </c>
      <c r="C10" s="49" t="s">
        <v>201</v>
      </c>
      <c r="D10" s="50">
        <v>18</v>
      </c>
      <c r="E10" s="49" t="s">
        <v>201</v>
      </c>
      <c r="F10" s="50">
        <v>18</v>
      </c>
      <c r="G10" s="49" t="s">
        <v>201</v>
      </c>
      <c r="H10" s="50">
        <v>18</v>
      </c>
      <c r="I10" s="50"/>
      <c r="J10" s="50">
        <v>18</v>
      </c>
      <c r="K10" s="50" t="s">
        <v>189</v>
      </c>
      <c r="L10" s="50">
        <v>18</v>
      </c>
      <c r="M10" s="50" t="s">
        <v>189</v>
      </c>
      <c r="N10" s="50">
        <v>18</v>
      </c>
      <c r="O10" s="51">
        <f t="shared" si="1"/>
        <v>108</v>
      </c>
      <c r="P10" s="50"/>
      <c r="Q10" s="59"/>
      <c r="R10" s="51" t="s">
        <v>64</v>
      </c>
      <c r="S10" s="51"/>
      <c r="T10" s="49"/>
      <c r="U10" s="49"/>
      <c r="V10" s="51"/>
      <c r="W10" s="51"/>
      <c r="X10" s="51" t="s">
        <v>64</v>
      </c>
      <c r="Y10" s="51" t="s">
        <v>64</v>
      </c>
      <c r="Z10" s="51" t="s">
        <v>64</v>
      </c>
      <c r="AA10" s="51" t="s">
        <v>64</v>
      </c>
      <c r="AB10" s="51" t="s">
        <v>64</v>
      </c>
      <c r="AC10" s="51" t="s">
        <v>64</v>
      </c>
      <c r="AD10" s="51"/>
    </row>
    <row r="11" spans="1:30">
      <c r="A11" s="47" t="s">
        <v>188</v>
      </c>
      <c r="B11" s="48">
        <f t="shared" si="0"/>
        <v>42774</v>
      </c>
      <c r="C11" s="49" t="s">
        <v>202</v>
      </c>
      <c r="D11" s="50">
        <v>18</v>
      </c>
      <c r="E11" s="49" t="s">
        <v>202</v>
      </c>
      <c r="F11" s="50">
        <v>18</v>
      </c>
      <c r="G11" s="49" t="s">
        <v>202</v>
      </c>
      <c r="H11" s="50">
        <v>18</v>
      </c>
      <c r="I11" s="50"/>
      <c r="J11" s="50">
        <v>18</v>
      </c>
      <c r="K11" s="50" t="s">
        <v>191</v>
      </c>
      <c r="L11" s="50">
        <v>18</v>
      </c>
      <c r="M11" s="50" t="s">
        <v>191</v>
      </c>
      <c r="N11" s="50">
        <v>18</v>
      </c>
      <c r="O11" s="51">
        <f t="shared" si="1"/>
        <v>108</v>
      </c>
      <c r="P11" s="50"/>
      <c r="Q11" s="59"/>
      <c r="R11" s="49"/>
      <c r="S11" s="49"/>
      <c r="T11" s="49"/>
      <c r="U11" s="49"/>
      <c r="V11" s="49"/>
      <c r="W11" s="49"/>
      <c r="X11" s="49"/>
      <c r="Y11" s="51" t="s">
        <v>64</v>
      </c>
      <c r="Z11" s="51" t="s">
        <v>64</v>
      </c>
      <c r="AA11" s="51" t="s">
        <v>64</v>
      </c>
      <c r="AB11" s="51" t="s">
        <v>64</v>
      </c>
      <c r="AC11" s="49"/>
      <c r="AD11" s="51"/>
    </row>
    <row r="12" spans="1:30">
      <c r="A12" s="47" t="s">
        <v>190</v>
      </c>
      <c r="B12" s="48">
        <f t="shared" si="0"/>
        <v>42775</v>
      </c>
      <c r="C12" s="49" t="s">
        <v>203</v>
      </c>
      <c r="D12" s="50">
        <v>18</v>
      </c>
      <c r="E12" s="49" t="s">
        <v>203</v>
      </c>
      <c r="F12" s="50">
        <v>18</v>
      </c>
      <c r="G12" s="49" t="s">
        <v>203</v>
      </c>
      <c r="H12" s="50">
        <v>18</v>
      </c>
      <c r="I12" s="50"/>
      <c r="J12" s="50">
        <v>18</v>
      </c>
      <c r="K12" s="50" t="s">
        <v>193</v>
      </c>
      <c r="L12" s="50">
        <v>18</v>
      </c>
      <c r="M12" s="50" t="s">
        <v>193</v>
      </c>
      <c r="N12" s="50">
        <v>18</v>
      </c>
      <c r="O12" s="51">
        <f t="shared" si="1"/>
        <v>108</v>
      </c>
      <c r="P12" s="50"/>
      <c r="Q12" s="59"/>
      <c r="R12" s="49"/>
      <c r="S12" s="49"/>
      <c r="T12" s="49"/>
      <c r="U12" s="49"/>
      <c r="V12" s="49"/>
      <c r="W12" s="49"/>
      <c r="X12" s="49"/>
      <c r="Y12" s="51" t="s">
        <v>64</v>
      </c>
      <c r="Z12" s="51" t="s">
        <v>64</v>
      </c>
      <c r="AA12" s="51" t="s">
        <v>64</v>
      </c>
      <c r="AB12" s="51" t="s">
        <v>64</v>
      </c>
      <c r="AC12" s="49"/>
      <c r="AD12" s="51"/>
    </row>
    <row r="13" spans="1:30">
      <c r="A13" s="47" t="s">
        <v>192</v>
      </c>
      <c r="B13" s="48">
        <f t="shared" si="0"/>
        <v>42776</v>
      </c>
      <c r="C13" s="49" t="s">
        <v>204</v>
      </c>
      <c r="D13" s="50">
        <v>18</v>
      </c>
      <c r="E13" s="49" t="s">
        <v>204</v>
      </c>
      <c r="F13" s="50">
        <v>18</v>
      </c>
      <c r="G13" s="49" t="s">
        <v>204</v>
      </c>
      <c r="H13" s="50">
        <v>18</v>
      </c>
      <c r="I13" s="50"/>
      <c r="J13" s="50">
        <v>18</v>
      </c>
      <c r="K13" s="49" t="s">
        <v>195</v>
      </c>
      <c r="L13" s="50">
        <v>18</v>
      </c>
      <c r="M13" s="49" t="s">
        <v>195</v>
      </c>
      <c r="N13" s="50">
        <v>18</v>
      </c>
      <c r="O13" s="51">
        <f t="shared" si="1"/>
        <v>108</v>
      </c>
      <c r="P13" s="50"/>
      <c r="Q13" s="59"/>
      <c r="R13" s="51" t="s">
        <v>64</v>
      </c>
      <c r="S13" s="51" t="s">
        <v>64</v>
      </c>
      <c r="T13" s="49"/>
      <c r="U13" s="49"/>
      <c r="V13" s="49"/>
      <c r="W13" s="51"/>
      <c r="X13" s="51" t="s">
        <v>64</v>
      </c>
      <c r="Y13" s="51" t="s">
        <v>64</v>
      </c>
      <c r="Z13" s="51" t="s">
        <v>64</v>
      </c>
      <c r="AA13" s="51" t="s">
        <v>64</v>
      </c>
      <c r="AB13" s="51" t="s">
        <v>64</v>
      </c>
      <c r="AC13" s="51" t="s">
        <v>64</v>
      </c>
      <c r="AD13" s="51"/>
    </row>
    <row r="14" spans="1:30">
      <c r="A14" s="47" t="s">
        <v>194</v>
      </c>
      <c r="B14" s="48">
        <f t="shared" si="0"/>
        <v>42777</v>
      </c>
      <c r="C14" s="49" t="s">
        <v>205</v>
      </c>
      <c r="D14" s="50">
        <v>18</v>
      </c>
      <c r="E14" s="49" t="s">
        <v>205</v>
      </c>
      <c r="F14" s="50">
        <v>18</v>
      </c>
      <c r="G14" s="49" t="s">
        <v>205</v>
      </c>
      <c r="H14" s="50">
        <v>18</v>
      </c>
      <c r="I14" s="50"/>
      <c r="J14" s="50">
        <v>18</v>
      </c>
      <c r="K14" s="49" t="s">
        <v>197</v>
      </c>
      <c r="L14" s="50">
        <v>18</v>
      </c>
      <c r="M14" s="49" t="s">
        <v>197</v>
      </c>
      <c r="N14" s="50">
        <v>18</v>
      </c>
      <c r="O14" s="51">
        <f t="shared" si="1"/>
        <v>108</v>
      </c>
      <c r="P14" s="50"/>
      <c r="Q14" s="59"/>
      <c r="R14" s="49"/>
      <c r="S14" s="49"/>
      <c r="T14" s="49"/>
      <c r="U14" s="49"/>
      <c r="V14" s="49"/>
      <c r="W14" s="49"/>
      <c r="X14" s="49"/>
      <c r="Y14" s="51" t="s">
        <v>64</v>
      </c>
      <c r="Z14" s="51" t="s">
        <v>64</v>
      </c>
      <c r="AA14" s="51" t="s">
        <v>64</v>
      </c>
      <c r="AB14" s="51" t="s">
        <v>64</v>
      </c>
      <c r="AC14" s="49"/>
      <c r="AD14" s="51"/>
    </row>
    <row r="15" spans="1:30">
      <c r="A15" s="47" t="s">
        <v>196</v>
      </c>
      <c r="B15" s="48">
        <f t="shared" si="0"/>
        <v>42778</v>
      </c>
      <c r="C15" s="49" t="s">
        <v>206</v>
      </c>
      <c r="D15" s="50">
        <v>18</v>
      </c>
      <c r="E15" s="49" t="s">
        <v>206</v>
      </c>
      <c r="F15" s="50">
        <v>18</v>
      </c>
      <c r="G15" s="49" t="s">
        <v>206</v>
      </c>
      <c r="H15" s="50">
        <v>18</v>
      </c>
      <c r="I15" s="50"/>
      <c r="J15" s="50">
        <v>18</v>
      </c>
      <c r="K15" s="49" t="s">
        <v>198</v>
      </c>
      <c r="L15" s="50">
        <v>18</v>
      </c>
      <c r="M15" s="49" t="s">
        <v>198</v>
      </c>
      <c r="N15" s="50">
        <v>18</v>
      </c>
      <c r="O15" s="51">
        <f t="shared" si="1"/>
        <v>108</v>
      </c>
      <c r="P15" s="50"/>
      <c r="Q15" s="59"/>
      <c r="R15" s="49"/>
      <c r="S15" s="49"/>
      <c r="T15" s="49"/>
      <c r="U15" s="49"/>
      <c r="V15" s="49"/>
      <c r="W15" s="49"/>
      <c r="X15" s="49"/>
      <c r="Y15" s="51" t="s">
        <v>64</v>
      </c>
      <c r="Z15" s="51" t="s">
        <v>64</v>
      </c>
      <c r="AA15" s="51" t="s">
        <v>64</v>
      </c>
      <c r="AB15" s="51" t="s">
        <v>64</v>
      </c>
      <c r="AC15" s="49"/>
      <c r="AD15" s="51"/>
    </row>
    <row r="16" spans="1:30">
      <c r="A16" s="47" t="s">
        <v>182</v>
      </c>
      <c r="B16" s="48">
        <f t="shared" si="0"/>
        <v>42779</v>
      </c>
      <c r="C16" s="49" t="s">
        <v>207</v>
      </c>
      <c r="D16" s="50">
        <v>18</v>
      </c>
      <c r="E16" s="49" t="s">
        <v>207</v>
      </c>
      <c r="F16" s="50">
        <v>18</v>
      </c>
      <c r="G16" s="49" t="s">
        <v>207</v>
      </c>
      <c r="H16" s="50">
        <v>18</v>
      </c>
      <c r="I16" s="50"/>
      <c r="J16" s="50">
        <v>18</v>
      </c>
      <c r="K16" s="49" t="s">
        <v>201</v>
      </c>
      <c r="L16" s="50">
        <v>18</v>
      </c>
      <c r="M16" s="49" t="s">
        <v>201</v>
      </c>
      <c r="N16" s="50">
        <v>18</v>
      </c>
      <c r="O16" s="51">
        <f t="shared" si="1"/>
        <v>108</v>
      </c>
      <c r="P16" s="50"/>
      <c r="Q16" s="59"/>
      <c r="R16" s="51" t="s">
        <v>64</v>
      </c>
      <c r="S16" s="51" t="s">
        <v>64</v>
      </c>
      <c r="T16" s="49"/>
      <c r="U16" s="49"/>
      <c r="V16" s="49"/>
      <c r="W16" s="49"/>
      <c r="X16" s="51" t="s">
        <v>64</v>
      </c>
      <c r="Y16" s="51" t="s">
        <v>64</v>
      </c>
      <c r="Z16" s="51" t="s">
        <v>64</v>
      </c>
      <c r="AA16" s="51" t="s">
        <v>64</v>
      </c>
      <c r="AB16" s="51" t="s">
        <v>64</v>
      </c>
      <c r="AC16" s="51" t="s">
        <v>64</v>
      </c>
      <c r="AD16" s="51"/>
    </row>
    <row r="17" spans="1:30">
      <c r="A17" s="47" t="s">
        <v>183</v>
      </c>
      <c r="B17" s="48">
        <f t="shared" si="0"/>
        <v>42780</v>
      </c>
      <c r="C17" s="49" t="s">
        <v>208</v>
      </c>
      <c r="D17" s="50">
        <v>18</v>
      </c>
      <c r="E17" s="49" t="s">
        <v>208</v>
      </c>
      <c r="F17" s="50">
        <v>18</v>
      </c>
      <c r="G17" s="49" t="s">
        <v>208</v>
      </c>
      <c r="H17" s="50">
        <v>18</v>
      </c>
      <c r="I17" s="50"/>
      <c r="J17" s="50">
        <v>18</v>
      </c>
      <c r="K17" s="49" t="s">
        <v>202</v>
      </c>
      <c r="L17" s="50">
        <v>18</v>
      </c>
      <c r="M17" s="49" t="s">
        <v>202</v>
      </c>
      <c r="N17" s="50">
        <v>18</v>
      </c>
      <c r="O17" s="51">
        <f t="shared" si="1"/>
        <v>90</v>
      </c>
      <c r="P17" s="60"/>
      <c r="Q17" s="61"/>
      <c r="R17" s="62"/>
      <c r="S17" s="62"/>
      <c r="T17" s="49"/>
      <c r="U17" s="49"/>
      <c r="V17" s="49"/>
      <c r="W17" s="62"/>
      <c r="X17" s="62"/>
      <c r="Y17" s="51" t="s">
        <v>64</v>
      </c>
      <c r="Z17" s="51" t="s">
        <v>64</v>
      </c>
      <c r="AA17" s="51" t="s">
        <v>64</v>
      </c>
      <c r="AB17" s="51" t="s">
        <v>64</v>
      </c>
      <c r="AC17" s="62"/>
      <c r="AD17" s="63"/>
    </row>
    <row r="18" spans="1:30" s="17" customFormat="1" ht="33.75" customHeight="1">
      <c r="A18" s="53" t="s">
        <v>188</v>
      </c>
      <c r="B18" s="54">
        <f t="shared" si="0"/>
        <v>42781</v>
      </c>
      <c r="C18" s="57"/>
      <c r="D18" s="56">
        <v>12</v>
      </c>
      <c r="E18" s="57"/>
      <c r="F18" s="56">
        <v>12</v>
      </c>
      <c r="G18" s="57"/>
      <c r="H18" s="56">
        <v>12</v>
      </c>
      <c r="I18" s="56"/>
      <c r="J18" s="56">
        <v>12</v>
      </c>
      <c r="K18" s="55" t="s">
        <v>203</v>
      </c>
      <c r="L18" s="56">
        <v>12</v>
      </c>
      <c r="M18" s="55" t="s">
        <v>203</v>
      </c>
      <c r="N18" s="56">
        <v>12</v>
      </c>
      <c r="O18" s="57">
        <f t="shared" si="1"/>
        <v>72</v>
      </c>
      <c r="P18" s="56" t="s">
        <v>199</v>
      </c>
      <c r="Q18" s="157" t="s">
        <v>209</v>
      </c>
      <c r="R18" s="57"/>
      <c r="S18" s="57"/>
      <c r="T18" s="57" t="s">
        <v>210</v>
      </c>
      <c r="U18" s="57" t="s">
        <v>210</v>
      </c>
      <c r="V18" s="57"/>
      <c r="W18" s="57" t="s">
        <v>64</v>
      </c>
      <c r="X18" s="57" t="s">
        <v>64</v>
      </c>
      <c r="Y18" s="57" t="s">
        <v>64</v>
      </c>
      <c r="Z18" s="57" t="s">
        <v>64</v>
      </c>
      <c r="AA18" s="57" t="s">
        <v>64</v>
      </c>
      <c r="AB18" s="57" t="s">
        <v>64</v>
      </c>
      <c r="AC18" s="57" t="s">
        <v>64</v>
      </c>
      <c r="AD18" s="57" t="s">
        <v>64</v>
      </c>
    </row>
    <row r="19" spans="1:30" s="17" customFormat="1" ht="18.75" customHeight="1">
      <c r="A19" s="53" t="s">
        <v>190</v>
      </c>
      <c r="B19" s="54">
        <f t="shared" si="0"/>
        <v>42782</v>
      </c>
      <c r="C19" s="57"/>
      <c r="D19" s="56">
        <v>12</v>
      </c>
      <c r="E19" s="57"/>
      <c r="F19" s="56">
        <v>12</v>
      </c>
      <c r="G19" s="57"/>
      <c r="H19" s="56">
        <v>12</v>
      </c>
      <c r="I19" s="56"/>
      <c r="J19" s="56">
        <v>12</v>
      </c>
      <c r="K19" s="55" t="s">
        <v>204</v>
      </c>
      <c r="L19" s="56">
        <v>12</v>
      </c>
      <c r="M19" s="55" t="s">
        <v>204</v>
      </c>
      <c r="N19" s="56">
        <v>12</v>
      </c>
      <c r="O19" s="57">
        <f t="shared" si="1"/>
        <v>72</v>
      </c>
      <c r="P19" s="56" t="s">
        <v>199</v>
      </c>
      <c r="Q19" s="157"/>
      <c r="R19" s="57"/>
      <c r="S19" s="57"/>
      <c r="T19" s="57" t="s">
        <v>210</v>
      </c>
      <c r="U19" s="57" t="s">
        <v>210</v>
      </c>
      <c r="V19" s="57"/>
      <c r="W19" s="57" t="s">
        <v>64</v>
      </c>
      <c r="X19" s="57" t="s">
        <v>64</v>
      </c>
      <c r="Y19" s="57" t="s">
        <v>64</v>
      </c>
      <c r="Z19" s="57" t="s">
        <v>64</v>
      </c>
      <c r="AA19" s="57" t="s">
        <v>64</v>
      </c>
      <c r="AB19" s="57" t="s">
        <v>64</v>
      </c>
      <c r="AC19" s="57" t="s">
        <v>64</v>
      </c>
      <c r="AD19" s="57" t="s">
        <v>64</v>
      </c>
    </row>
    <row r="20" spans="1:30">
      <c r="A20" s="47" t="s">
        <v>192</v>
      </c>
      <c r="B20" s="48">
        <f t="shared" si="0"/>
        <v>42783</v>
      </c>
      <c r="C20" s="49"/>
      <c r="D20" s="50">
        <v>12</v>
      </c>
      <c r="E20" s="49"/>
      <c r="F20" s="50">
        <v>12</v>
      </c>
      <c r="G20" s="49"/>
      <c r="H20" s="50">
        <v>12</v>
      </c>
      <c r="I20" s="50"/>
      <c r="J20" s="50">
        <v>12</v>
      </c>
      <c r="K20" s="49" t="s">
        <v>205</v>
      </c>
      <c r="L20" s="50">
        <v>12</v>
      </c>
      <c r="M20" s="49" t="s">
        <v>205</v>
      </c>
      <c r="N20" s="50">
        <v>12</v>
      </c>
      <c r="O20" s="51">
        <f t="shared" si="1"/>
        <v>72</v>
      </c>
      <c r="P20" s="50"/>
      <c r="Q20" s="158"/>
      <c r="R20" s="51" t="s">
        <v>64</v>
      </c>
      <c r="S20" s="51" t="s">
        <v>64</v>
      </c>
      <c r="T20" s="49"/>
      <c r="U20" s="49"/>
      <c r="V20" s="49"/>
      <c r="W20" s="49"/>
      <c r="X20" s="51" t="s">
        <v>64</v>
      </c>
      <c r="Y20" s="51" t="s">
        <v>64</v>
      </c>
      <c r="Z20" s="51" t="s">
        <v>64</v>
      </c>
      <c r="AA20" s="51" t="s">
        <v>64</v>
      </c>
      <c r="AB20" s="51" t="s">
        <v>64</v>
      </c>
      <c r="AC20" s="51" t="s">
        <v>64</v>
      </c>
      <c r="AD20" s="51"/>
    </row>
    <row r="21" spans="1:30">
      <c r="A21" s="47" t="s">
        <v>194</v>
      </c>
      <c r="B21" s="48">
        <f t="shared" si="0"/>
        <v>42784</v>
      </c>
      <c r="C21" s="49"/>
      <c r="D21" s="50">
        <v>12</v>
      </c>
      <c r="E21" s="49"/>
      <c r="F21" s="50">
        <v>12</v>
      </c>
      <c r="G21" s="49"/>
      <c r="H21" s="50">
        <v>12</v>
      </c>
      <c r="I21" s="50"/>
      <c r="J21" s="50">
        <v>12</v>
      </c>
      <c r="K21" s="49" t="s">
        <v>206</v>
      </c>
      <c r="L21" s="50">
        <v>12</v>
      </c>
      <c r="M21" s="49" t="s">
        <v>206</v>
      </c>
      <c r="N21" s="50">
        <v>12</v>
      </c>
      <c r="O21" s="51">
        <f t="shared" si="1"/>
        <v>72</v>
      </c>
      <c r="P21" s="50"/>
      <c r="Q21" s="158"/>
      <c r="R21" s="49"/>
      <c r="S21" s="49"/>
      <c r="T21" s="49"/>
      <c r="U21" s="49"/>
      <c r="V21" s="49"/>
      <c r="W21" s="49"/>
      <c r="X21" s="49"/>
      <c r="Y21" s="51" t="s">
        <v>64</v>
      </c>
      <c r="Z21" s="51" t="s">
        <v>64</v>
      </c>
      <c r="AA21" s="51" t="s">
        <v>64</v>
      </c>
      <c r="AB21" s="51" t="s">
        <v>64</v>
      </c>
      <c r="AC21" s="49"/>
      <c r="AD21" s="51"/>
    </row>
    <row r="22" spans="1:30">
      <c r="A22" s="47" t="s">
        <v>196</v>
      </c>
      <c r="B22" s="48">
        <f t="shared" si="0"/>
        <v>42785</v>
      </c>
      <c r="C22" s="49"/>
      <c r="D22" s="50">
        <v>12</v>
      </c>
      <c r="E22" s="49"/>
      <c r="F22" s="50">
        <v>12</v>
      </c>
      <c r="G22" s="49"/>
      <c r="H22" s="50">
        <v>12</v>
      </c>
      <c r="I22" s="50"/>
      <c r="J22" s="50">
        <v>12</v>
      </c>
      <c r="K22" s="49" t="s">
        <v>207</v>
      </c>
      <c r="L22" s="50">
        <v>12</v>
      </c>
      <c r="M22" s="49" t="s">
        <v>207</v>
      </c>
      <c r="N22" s="50">
        <v>12</v>
      </c>
      <c r="O22" s="51">
        <f t="shared" si="1"/>
        <v>72</v>
      </c>
      <c r="P22" s="50"/>
      <c r="Q22" s="59"/>
      <c r="R22" s="49"/>
      <c r="S22" s="49"/>
      <c r="T22" s="49"/>
      <c r="U22" s="49"/>
      <c r="V22" s="49"/>
      <c r="W22" s="49"/>
      <c r="X22" s="49"/>
      <c r="Y22" s="51" t="s">
        <v>64</v>
      </c>
      <c r="Z22" s="51" t="s">
        <v>64</v>
      </c>
      <c r="AA22" s="51" t="s">
        <v>64</v>
      </c>
      <c r="AB22" s="51" t="s">
        <v>64</v>
      </c>
      <c r="AC22" s="49"/>
      <c r="AD22" s="46" t="s">
        <v>211</v>
      </c>
    </row>
    <row r="23" spans="1:30">
      <c r="A23" s="47" t="s">
        <v>182</v>
      </c>
      <c r="B23" s="48">
        <f t="shared" si="0"/>
        <v>42786</v>
      </c>
      <c r="C23" s="49"/>
      <c r="D23" s="50">
        <v>12</v>
      </c>
      <c r="E23" s="49"/>
      <c r="F23" s="50">
        <v>12</v>
      </c>
      <c r="G23" s="49"/>
      <c r="H23" s="50">
        <v>12</v>
      </c>
      <c r="I23" s="50"/>
      <c r="J23" s="50">
        <v>12</v>
      </c>
      <c r="K23" s="49" t="s">
        <v>208</v>
      </c>
      <c r="L23" s="50">
        <v>12</v>
      </c>
      <c r="M23" s="49" t="s">
        <v>208</v>
      </c>
      <c r="N23" s="50">
        <v>12</v>
      </c>
      <c r="O23" s="51">
        <f t="shared" ref="O23:O36" si="2">D23+F23+H23+J23+L23+N23</f>
        <v>72</v>
      </c>
      <c r="P23" s="50"/>
      <c r="Q23" s="59"/>
      <c r="R23" s="51" t="s">
        <v>64</v>
      </c>
      <c r="S23" s="51" t="s">
        <v>64</v>
      </c>
      <c r="T23" s="49"/>
      <c r="U23" s="49"/>
      <c r="V23" s="49"/>
      <c r="W23" s="51"/>
      <c r="X23" s="51" t="s">
        <v>64</v>
      </c>
      <c r="Y23" s="51" t="s">
        <v>64</v>
      </c>
      <c r="Z23" s="51" t="s">
        <v>64</v>
      </c>
      <c r="AA23" s="51" t="s">
        <v>64</v>
      </c>
      <c r="AB23" s="51" t="s">
        <v>64</v>
      </c>
      <c r="AC23" s="51" t="s">
        <v>64</v>
      </c>
      <c r="AD23" s="46" t="s">
        <v>211</v>
      </c>
    </row>
    <row r="24" spans="1:30">
      <c r="A24" s="47" t="s">
        <v>183</v>
      </c>
      <c r="B24" s="48">
        <f t="shared" si="0"/>
        <v>42787</v>
      </c>
      <c r="C24" s="49"/>
      <c r="D24" s="50">
        <v>12</v>
      </c>
      <c r="E24" s="49"/>
      <c r="F24" s="50">
        <v>12</v>
      </c>
      <c r="G24" s="49"/>
      <c r="H24" s="50">
        <v>12</v>
      </c>
      <c r="I24" s="50"/>
      <c r="J24" s="50">
        <v>12</v>
      </c>
      <c r="K24" s="50"/>
      <c r="L24" s="50">
        <v>12</v>
      </c>
      <c r="M24" s="50"/>
      <c r="N24" s="50">
        <v>12</v>
      </c>
      <c r="O24" s="51">
        <f t="shared" si="2"/>
        <v>72</v>
      </c>
      <c r="P24" s="50"/>
      <c r="Q24" s="59"/>
      <c r="R24" s="49"/>
      <c r="S24" s="49"/>
      <c r="T24" s="49"/>
      <c r="U24" s="49"/>
      <c r="V24" s="49"/>
      <c r="W24" s="49"/>
      <c r="X24" s="49"/>
      <c r="Y24" s="51" t="s">
        <v>64</v>
      </c>
      <c r="Z24" s="51" t="s">
        <v>64</v>
      </c>
      <c r="AA24" s="51"/>
      <c r="AB24" s="51"/>
      <c r="AC24" s="49"/>
      <c r="AD24" s="46" t="s">
        <v>211</v>
      </c>
    </row>
    <row r="25" spans="1:30">
      <c r="A25" s="47" t="s">
        <v>188</v>
      </c>
      <c r="B25" s="48">
        <f t="shared" si="0"/>
        <v>42788</v>
      </c>
      <c r="C25" s="49"/>
      <c r="D25" s="50">
        <v>12</v>
      </c>
      <c r="E25" s="49"/>
      <c r="F25" s="50">
        <v>12</v>
      </c>
      <c r="G25" s="49"/>
      <c r="H25" s="50">
        <v>12</v>
      </c>
      <c r="I25" s="50"/>
      <c r="J25" s="50">
        <v>12</v>
      </c>
      <c r="K25" s="50"/>
      <c r="L25" s="50">
        <v>12</v>
      </c>
      <c r="M25" s="50"/>
      <c r="N25" s="50">
        <v>12</v>
      </c>
      <c r="O25" s="51">
        <f t="shared" si="2"/>
        <v>72</v>
      </c>
      <c r="P25" s="50"/>
      <c r="Q25" s="59"/>
      <c r="R25" s="49"/>
      <c r="S25" s="49"/>
      <c r="T25" s="49"/>
      <c r="U25" s="49"/>
      <c r="V25" s="49"/>
      <c r="W25" s="49"/>
      <c r="X25" s="49"/>
      <c r="Y25" s="51" t="s">
        <v>64</v>
      </c>
      <c r="Z25" s="51" t="s">
        <v>64</v>
      </c>
      <c r="AA25" s="51"/>
      <c r="AB25" s="51"/>
      <c r="AC25" s="49"/>
      <c r="AD25" s="46" t="s">
        <v>211</v>
      </c>
    </row>
    <row r="26" spans="1:30">
      <c r="A26" s="47" t="s">
        <v>190</v>
      </c>
      <c r="B26" s="48">
        <f t="shared" si="0"/>
        <v>42789</v>
      </c>
      <c r="C26" s="49"/>
      <c r="D26" s="50">
        <v>12</v>
      </c>
      <c r="E26" s="49"/>
      <c r="F26" s="50">
        <v>12</v>
      </c>
      <c r="G26" s="49"/>
      <c r="H26" s="50">
        <v>12</v>
      </c>
      <c r="I26" s="50"/>
      <c r="J26" s="50">
        <v>12</v>
      </c>
      <c r="K26" s="50"/>
      <c r="L26" s="50">
        <v>12</v>
      </c>
      <c r="M26" s="50"/>
      <c r="N26" s="50">
        <v>12</v>
      </c>
      <c r="O26" s="51">
        <f t="shared" si="2"/>
        <v>72</v>
      </c>
      <c r="P26" s="50"/>
      <c r="Q26" s="59"/>
      <c r="R26" s="51" t="s">
        <v>64</v>
      </c>
      <c r="S26" s="51" t="s">
        <v>64</v>
      </c>
      <c r="T26" s="49"/>
      <c r="U26" s="49"/>
      <c r="V26" s="49"/>
      <c r="W26" s="49"/>
      <c r="X26" s="51" t="s">
        <v>64</v>
      </c>
      <c r="Y26" s="51" t="s">
        <v>64</v>
      </c>
      <c r="Z26" s="51" t="s">
        <v>64</v>
      </c>
      <c r="AA26" s="51" t="s">
        <v>64</v>
      </c>
      <c r="AB26" s="51" t="s">
        <v>64</v>
      </c>
      <c r="AC26" s="51" t="s">
        <v>64</v>
      </c>
      <c r="AD26" s="46" t="s">
        <v>211</v>
      </c>
    </row>
    <row r="27" spans="1:30">
      <c r="A27" s="47" t="s">
        <v>192</v>
      </c>
      <c r="B27" s="48">
        <f t="shared" si="0"/>
        <v>42790</v>
      </c>
      <c r="C27" s="49"/>
      <c r="D27" s="50">
        <v>12</v>
      </c>
      <c r="E27" s="49"/>
      <c r="F27" s="50">
        <v>12</v>
      </c>
      <c r="G27" s="49"/>
      <c r="H27" s="50">
        <v>12</v>
      </c>
      <c r="I27" s="50"/>
      <c r="J27" s="50">
        <v>12</v>
      </c>
      <c r="K27" s="50"/>
      <c r="L27" s="50">
        <v>12</v>
      </c>
      <c r="M27" s="50"/>
      <c r="N27" s="50">
        <v>12</v>
      </c>
      <c r="O27" s="51">
        <f t="shared" si="2"/>
        <v>72</v>
      </c>
      <c r="P27" s="50"/>
      <c r="Q27" s="59"/>
      <c r="R27" s="49"/>
      <c r="S27" s="49"/>
      <c r="T27" s="49"/>
      <c r="U27" s="49"/>
      <c r="V27" s="49"/>
      <c r="W27" s="49"/>
      <c r="X27" s="49"/>
      <c r="Y27" s="51" t="s">
        <v>64</v>
      </c>
      <c r="Z27" s="51" t="s">
        <v>64</v>
      </c>
      <c r="AA27" s="51"/>
      <c r="AB27" s="51"/>
      <c r="AC27" s="49"/>
      <c r="AD27" s="51"/>
    </row>
    <row r="28" spans="1:30">
      <c r="A28" s="47" t="s">
        <v>194</v>
      </c>
      <c r="B28" s="48">
        <f t="shared" si="0"/>
        <v>42791</v>
      </c>
      <c r="C28" s="49"/>
      <c r="D28" s="50">
        <v>12</v>
      </c>
      <c r="E28" s="49"/>
      <c r="F28" s="50">
        <v>12</v>
      </c>
      <c r="G28" s="49"/>
      <c r="H28" s="50">
        <v>12</v>
      </c>
      <c r="I28" s="50"/>
      <c r="J28" s="50">
        <v>12</v>
      </c>
      <c r="K28" s="50"/>
      <c r="L28" s="50">
        <v>12</v>
      </c>
      <c r="M28" s="50"/>
      <c r="N28" s="50">
        <v>12</v>
      </c>
      <c r="O28" s="51">
        <f t="shared" si="2"/>
        <v>72</v>
      </c>
      <c r="P28" s="50"/>
      <c r="Q28" s="59"/>
      <c r="R28" s="49"/>
      <c r="S28" s="49"/>
      <c r="T28" s="49"/>
      <c r="U28" s="49"/>
      <c r="V28" s="49"/>
      <c r="W28" s="49"/>
      <c r="X28" s="49"/>
      <c r="Y28" s="51" t="s">
        <v>64</v>
      </c>
      <c r="Z28" s="51" t="s">
        <v>64</v>
      </c>
      <c r="AA28" s="51"/>
      <c r="AB28" s="51"/>
      <c r="AC28" s="49"/>
      <c r="AD28" s="51"/>
    </row>
    <row r="29" spans="1:30">
      <c r="A29" s="47" t="s">
        <v>196</v>
      </c>
      <c r="B29" s="48">
        <f t="shared" si="0"/>
        <v>42792</v>
      </c>
      <c r="C29" s="49"/>
      <c r="D29" s="50">
        <v>12</v>
      </c>
      <c r="E29" s="49"/>
      <c r="F29" s="50">
        <v>12</v>
      </c>
      <c r="G29" s="49"/>
      <c r="H29" s="50">
        <v>12</v>
      </c>
      <c r="I29" s="50"/>
      <c r="J29" s="50">
        <v>12</v>
      </c>
      <c r="K29" s="50"/>
      <c r="L29" s="50">
        <v>12</v>
      </c>
      <c r="M29" s="50"/>
      <c r="N29" s="50">
        <v>12</v>
      </c>
      <c r="O29" s="51">
        <f t="shared" si="2"/>
        <v>72</v>
      </c>
      <c r="P29" s="50"/>
      <c r="Q29" s="59"/>
      <c r="R29" s="49"/>
      <c r="S29" s="49"/>
      <c r="T29" s="49"/>
      <c r="U29" s="49"/>
      <c r="V29" s="49"/>
      <c r="W29" s="49"/>
      <c r="X29" s="49"/>
      <c r="Y29" s="51" t="s">
        <v>64</v>
      </c>
      <c r="Z29" s="51" t="s">
        <v>64</v>
      </c>
      <c r="AA29" s="51"/>
      <c r="AB29" s="51"/>
      <c r="AC29" s="49"/>
      <c r="AD29" s="51"/>
    </row>
    <row r="30" spans="1:30">
      <c r="A30" s="47" t="s">
        <v>182</v>
      </c>
      <c r="B30" s="48">
        <f t="shared" si="0"/>
        <v>42793</v>
      </c>
      <c r="C30" s="49"/>
      <c r="D30" s="50">
        <v>12</v>
      </c>
      <c r="E30" s="49"/>
      <c r="F30" s="50">
        <v>12</v>
      </c>
      <c r="G30" s="49"/>
      <c r="H30" s="50">
        <v>12</v>
      </c>
      <c r="I30" s="50"/>
      <c r="J30" s="50">
        <v>12</v>
      </c>
      <c r="K30" s="50"/>
      <c r="L30" s="50">
        <v>12</v>
      </c>
      <c r="M30" s="50"/>
      <c r="N30" s="50">
        <v>12</v>
      </c>
      <c r="O30" s="51">
        <f t="shared" si="2"/>
        <v>72</v>
      </c>
      <c r="P30" s="50"/>
      <c r="Q30" s="59"/>
      <c r="R30" s="51" t="s">
        <v>64</v>
      </c>
      <c r="S30" s="51" t="s">
        <v>64</v>
      </c>
      <c r="T30" s="49"/>
      <c r="U30" s="49"/>
      <c r="V30" s="49"/>
      <c r="W30" s="49"/>
      <c r="X30" s="51" t="s">
        <v>64</v>
      </c>
      <c r="Y30" s="51" t="s">
        <v>64</v>
      </c>
      <c r="Z30" s="51" t="s">
        <v>64</v>
      </c>
      <c r="AA30" s="51" t="s">
        <v>64</v>
      </c>
      <c r="AB30" s="51" t="s">
        <v>64</v>
      </c>
      <c r="AC30" s="51" t="s">
        <v>64</v>
      </c>
      <c r="AD30" s="51"/>
    </row>
    <row r="31" spans="1:30">
      <c r="A31" s="47" t="s">
        <v>183</v>
      </c>
      <c r="B31" s="48">
        <f t="shared" si="0"/>
        <v>42794</v>
      </c>
      <c r="C31" s="49"/>
      <c r="D31" s="50">
        <v>12</v>
      </c>
      <c r="E31" s="49"/>
      <c r="F31" s="50">
        <v>12</v>
      </c>
      <c r="G31" s="49"/>
      <c r="H31" s="50">
        <v>12</v>
      </c>
      <c r="I31" s="50"/>
      <c r="J31" s="50">
        <v>12</v>
      </c>
      <c r="K31" s="50"/>
      <c r="L31" s="50">
        <v>12</v>
      </c>
      <c r="M31" s="50"/>
      <c r="N31" s="50">
        <v>12</v>
      </c>
      <c r="O31" s="51">
        <f t="shared" si="2"/>
        <v>72</v>
      </c>
      <c r="P31" s="50"/>
      <c r="Q31" s="59"/>
      <c r="R31" s="49"/>
      <c r="S31" s="49"/>
      <c r="T31" s="49"/>
      <c r="U31" s="49"/>
      <c r="V31" s="49"/>
      <c r="W31" s="49"/>
      <c r="X31" s="49"/>
      <c r="Y31" s="51" t="s">
        <v>64</v>
      </c>
      <c r="Z31" s="51" t="s">
        <v>64</v>
      </c>
      <c r="AA31" s="51"/>
      <c r="AB31" s="51"/>
      <c r="AC31" s="49"/>
      <c r="AD31" s="51"/>
    </row>
    <row r="32" spans="1:30">
      <c r="A32" s="47" t="s">
        <v>188</v>
      </c>
      <c r="B32" s="48">
        <f t="shared" si="0"/>
        <v>42795</v>
      </c>
      <c r="C32" s="49"/>
      <c r="D32" s="50">
        <v>12</v>
      </c>
      <c r="E32" s="49"/>
      <c r="F32" s="50">
        <v>12</v>
      </c>
      <c r="G32" s="49"/>
      <c r="H32" s="50">
        <v>12</v>
      </c>
      <c r="I32" s="50"/>
      <c r="J32" s="50">
        <v>12</v>
      </c>
      <c r="K32" s="50"/>
      <c r="L32" s="50">
        <v>12</v>
      </c>
      <c r="M32" s="50"/>
      <c r="N32" s="50">
        <v>12</v>
      </c>
      <c r="O32" s="51">
        <f t="shared" si="2"/>
        <v>72</v>
      </c>
      <c r="P32" s="50"/>
      <c r="Q32" s="59"/>
      <c r="R32" s="49"/>
      <c r="S32" s="49"/>
      <c r="T32" s="49"/>
      <c r="U32" s="49"/>
      <c r="V32" s="49"/>
      <c r="W32" s="49"/>
      <c r="X32" s="49"/>
      <c r="Y32" s="51" t="s">
        <v>64</v>
      </c>
      <c r="Z32" s="51" t="s">
        <v>64</v>
      </c>
      <c r="AA32" s="51"/>
      <c r="AB32" s="51"/>
      <c r="AC32" s="49"/>
      <c r="AD32" s="51"/>
    </row>
    <row r="33" spans="1:30">
      <c r="A33" s="47" t="s">
        <v>190</v>
      </c>
      <c r="B33" s="48">
        <f t="shared" si="0"/>
        <v>42796</v>
      </c>
      <c r="C33" s="49"/>
      <c r="D33" s="50">
        <v>12</v>
      </c>
      <c r="E33" s="49"/>
      <c r="F33" s="50">
        <v>12</v>
      </c>
      <c r="G33" s="49"/>
      <c r="H33" s="50">
        <v>12</v>
      </c>
      <c r="I33" s="50"/>
      <c r="J33" s="50">
        <v>12</v>
      </c>
      <c r="K33" s="50"/>
      <c r="L33" s="50">
        <v>12</v>
      </c>
      <c r="M33" s="50"/>
      <c r="N33" s="50">
        <v>12</v>
      </c>
      <c r="O33" s="51">
        <f t="shared" si="2"/>
        <v>72</v>
      </c>
      <c r="P33" s="50"/>
      <c r="Q33" s="59"/>
      <c r="R33" s="49"/>
      <c r="S33" s="49"/>
      <c r="T33" s="49"/>
      <c r="U33" s="49"/>
      <c r="V33" s="49"/>
      <c r="W33" s="49"/>
      <c r="X33" s="51" t="s">
        <v>64</v>
      </c>
      <c r="Y33" s="51" t="s">
        <v>64</v>
      </c>
      <c r="Z33" s="51" t="s">
        <v>64</v>
      </c>
      <c r="AA33" s="51" t="s">
        <v>64</v>
      </c>
      <c r="AB33" s="51" t="s">
        <v>64</v>
      </c>
      <c r="AC33" s="51" t="s">
        <v>64</v>
      </c>
      <c r="AD33" s="51"/>
    </row>
    <row r="34" spans="1:30">
      <c r="A34" s="47" t="s">
        <v>192</v>
      </c>
      <c r="B34" s="48">
        <f t="shared" si="0"/>
        <v>42797</v>
      </c>
      <c r="C34" s="49"/>
      <c r="D34" s="50">
        <v>12</v>
      </c>
      <c r="E34" s="49"/>
      <c r="F34" s="50">
        <v>12</v>
      </c>
      <c r="G34" s="49"/>
      <c r="H34" s="50">
        <v>12</v>
      </c>
      <c r="I34" s="50"/>
      <c r="J34" s="50">
        <v>12</v>
      </c>
      <c r="K34" s="50"/>
      <c r="L34" s="50">
        <v>12</v>
      </c>
      <c r="M34" s="50"/>
      <c r="N34" s="50">
        <v>12</v>
      </c>
      <c r="O34" s="51">
        <f t="shared" si="2"/>
        <v>72</v>
      </c>
      <c r="P34" s="50"/>
      <c r="Q34" s="59"/>
      <c r="R34" s="51" t="s">
        <v>64</v>
      </c>
      <c r="S34" s="51" t="s">
        <v>64</v>
      </c>
      <c r="T34" s="49"/>
      <c r="U34" s="49"/>
      <c r="V34" s="49"/>
      <c r="W34" s="49"/>
      <c r="X34" s="49"/>
      <c r="Y34" s="51" t="s">
        <v>64</v>
      </c>
      <c r="Z34" s="51" t="s">
        <v>64</v>
      </c>
      <c r="AA34" s="51"/>
      <c r="AB34" s="51"/>
      <c r="AC34" s="49"/>
      <c r="AD34" s="51"/>
    </row>
    <row r="35" spans="1:30">
      <c r="A35" s="47" t="s">
        <v>194</v>
      </c>
      <c r="B35" s="48">
        <f t="shared" si="0"/>
        <v>42798</v>
      </c>
      <c r="C35" s="49"/>
      <c r="D35" s="50">
        <v>12</v>
      </c>
      <c r="E35" s="49"/>
      <c r="F35" s="50">
        <v>12</v>
      </c>
      <c r="G35" s="49"/>
      <c r="H35" s="50">
        <v>12</v>
      </c>
      <c r="I35" s="50"/>
      <c r="J35" s="50">
        <v>12</v>
      </c>
      <c r="K35" s="50"/>
      <c r="L35" s="50">
        <v>12</v>
      </c>
      <c r="M35" s="50"/>
      <c r="N35" s="50">
        <v>12</v>
      </c>
      <c r="O35" s="51">
        <f t="shared" si="2"/>
        <v>72</v>
      </c>
      <c r="P35" s="50"/>
      <c r="Q35" s="59"/>
      <c r="R35" s="49"/>
      <c r="S35" s="49"/>
      <c r="T35" s="49"/>
      <c r="U35" s="49"/>
      <c r="V35" s="49"/>
      <c r="W35" s="49"/>
      <c r="X35" s="49"/>
      <c r="Y35" s="51" t="s">
        <v>64</v>
      </c>
      <c r="Z35" s="51" t="s">
        <v>64</v>
      </c>
      <c r="AA35" s="51"/>
      <c r="AB35" s="51"/>
      <c r="AC35" s="49"/>
      <c r="AD35" s="51"/>
    </row>
    <row r="36" spans="1:30">
      <c r="A36" s="47" t="s">
        <v>196</v>
      </c>
      <c r="B36" s="48">
        <f t="shared" si="0"/>
        <v>42799</v>
      </c>
      <c r="C36" s="49"/>
      <c r="D36" s="50">
        <v>12</v>
      </c>
      <c r="E36" s="49"/>
      <c r="F36" s="50">
        <v>12</v>
      </c>
      <c r="G36" s="49"/>
      <c r="H36" s="50">
        <v>12</v>
      </c>
      <c r="I36" s="50"/>
      <c r="J36" s="50">
        <v>12</v>
      </c>
      <c r="K36" s="50"/>
      <c r="L36" s="50">
        <v>12</v>
      </c>
      <c r="M36" s="50"/>
      <c r="N36" s="50">
        <v>12</v>
      </c>
      <c r="O36" s="51">
        <f t="shared" si="2"/>
        <v>72</v>
      </c>
      <c r="P36" s="50"/>
      <c r="Q36" s="59"/>
      <c r="R36" s="49"/>
      <c r="S36" s="51"/>
      <c r="T36" s="49"/>
      <c r="U36" s="49"/>
      <c r="V36" s="49"/>
      <c r="W36" s="49"/>
      <c r="X36" s="51"/>
      <c r="Y36" s="51" t="s">
        <v>64</v>
      </c>
      <c r="Z36" s="51" t="s">
        <v>64</v>
      </c>
      <c r="AA36" s="51"/>
      <c r="AB36" s="51"/>
      <c r="AC36" s="51"/>
      <c r="AD36" s="51"/>
    </row>
    <row r="37" spans="1:30" s="17" customFormat="1" ht="30">
      <c r="A37" s="53" t="s">
        <v>182</v>
      </c>
      <c r="B37" s="54">
        <f t="shared" si="0"/>
        <v>42800</v>
      </c>
      <c r="C37" s="56"/>
      <c r="D37" s="56">
        <v>12</v>
      </c>
      <c r="E37" s="56"/>
      <c r="F37" s="56">
        <v>12</v>
      </c>
      <c r="G37" s="56"/>
      <c r="H37" s="56">
        <v>12</v>
      </c>
      <c r="I37" s="56"/>
      <c r="J37" s="56">
        <v>12</v>
      </c>
      <c r="K37" s="56"/>
      <c r="L37" s="56">
        <v>12</v>
      </c>
      <c r="M37" s="56"/>
      <c r="N37" s="56">
        <v>12</v>
      </c>
      <c r="O37" s="57">
        <f>72-12</f>
        <v>60</v>
      </c>
      <c r="P37" s="56" t="s">
        <v>199</v>
      </c>
      <c r="Q37" s="64" t="s">
        <v>106</v>
      </c>
      <c r="R37" s="57"/>
      <c r="S37" s="57" t="s">
        <v>64</v>
      </c>
      <c r="T37" s="57" t="s">
        <v>210</v>
      </c>
      <c r="U37" s="57" t="s">
        <v>210</v>
      </c>
      <c r="V37" s="57"/>
      <c r="W37" s="57"/>
      <c r="X37" s="57" t="s">
        <v>64</v>
      </c>
      <c r="Y37" s="57" t="s">
        <v>64</v>
      </c>
      <c r="Z37" s="57" t="s">
        <v>64</v>
      </c>
      <c r="AA37" s="57" t="s">
        <v>64</v>
      </c>
      <c r="AB37" s="57" t="s">
        <v>64</v>
      </c>
      <c r="AC37" s="57" t="s">
        <v>64</v>
      </c>
      <c r="AD37" s="57" t="s">
        <v>64</v>
      </c>
    </row>
    <row r="38" spans="1:30" s="17" customFormat="1" ht="30">
      <c r="A38" s="53" t="s">
        <v>183</v>
      </c>
      <c r="B38" s="54">
        <f t="shared" si="0"/>
        <v>42801</v>
      </c>
      <c r="C38" s="56"/>
      <c r="D38" s="56">
        <v>12</v>
      </c>
      <c r="E38" s="56"/>
      <c r="F38" s="56">
        <v>12</v>
      </c>
      <c r="G38" s="56"/>
      <c r="H38" s="56">
        <v>12</v>
      </c>
      <c r="I38" s="56"/>
      <c r="J38" s="56">
        <v>12</v>
      </c>
      <c r="K38" s="56"/>
      <c r="L38" s="56">
        <v>12</v>
      </c>
      <c r="M38" s="56"/>
      <c r="N38" s="56">
        <v>12</v>
      </c>
      <c r="O38" s="57">
        <f>O37-12</f>
        <v>48</v>
      </c>
      <c r="P38" s="56" t="s">
        <v>199</v>
      </c>
      <c r="Q38" s="64" t="s">
        <v>106</v>
      </c>
      <c r="R38" s="57"/>
      <c r="S38" s="57" t="s">
        <v>64</v>
      </c>
      <c r="T38" s="57" t="s">
        <v>210</v>
      </c>
      <c r="U38" s="57" t="s">
        <v>210</v>
      </c>
      <c r="V38" s="57"/>
      <c r="W38" s="57"/>
      <c r="X38" s="57" t="s">
        <v>64</v>
      </c>
      <c r="Y38" s="57" t="s">
        <v>64</v>
      </c>
      <c r="Z38" s="57" t="s">
        <v>64</v>
      </c>
      <c r="AA38" s="57" t="s">
        <v>64</v>
      </c>
      <c r="AB38" s="57" t="s">
        <v>64</v>
      </c>
      <c r="AC38" s="57" t="s">
        <v>64</v>
      </c>
      <c r="AD38" s="57" t="s">
        <v>64</v>
      </c>
    </row>
    <row r="39" spans="1:30" s="17" customFormat="1" ht="30">
      <c r="A39" s="53" t="s">
        <v>188</v>
      </c>
      <c r="B39" s="54">
        <f t="shared" si="0"/>
        <v>42802</v>
      </c>
      <c r="C39" s="56"/>
      <c r="D39" s="56">
        <v>12</v>
      </c>
      <c r="E39" s="56"/>
      <c r="F39" s="56">
        <v>12</v>
      </c>
      <c r="G39" s="56"/>
      <c r="H39" s="56">
        <v>12</v>
      </c>
      <c r="I39" s="56"/>
      <c r="J39" s="56">
        <v>12</v>
      </c>
      <c r="K39" s="56"/>
      <c r="L39" s="56">
        <v>12</v>
      </c>
      <c r="M39" s="56"/>
      <c r="N39" s="56">
        <v>12</v>
      </c>
      <c r="O39" s="57">
        <f>O38-12</f>
        <v>36</v>
      </c>
      <c r="P39" s="56" t="s">
        <v>199</v>
      </c>
      <c r="Q39" s="64" t="s">
        <v>106</v>
      </c>
      <c r="R39" s="57"/>
      <c r="S39" s="57" t="s">
        <v>64</v>
      </c>
      <c r="T39" s="57" t="s">
        <v>210</v>
      </c>
      <c r="U39" s="57" t="s">
        <v>210</v>
      </c>
      <c r="V39" s="57"/>
      <c r="W39" s="57"/>
      <c r="X39" s="57" t="s">
        <v>64</v>
      </c>
      <c r="Y39" s="57" t="s">
        <v>64</v>
      </c>
      <c r="Z39" s="57" t="s">
        <v>64</v>
      </c>
      <c r="AA39" s="57" t="s">
        <v>64</v>
      </c>
      <c r="AB39" s="57" t="s">
        <v>64</v>
      </c>
      <c r="AC39" s="57" t="s">
        <v>64</v>
      </c>
      <c r="AD39" s="57" t="s">
        <v>64</v>
      </c>
    </row>
    <row r="40" spans="1:30" s="17" customFormat="1" ht="30">
      <c r="A40" s="53" t="s">
        <v>190</v>
      </c>
      <c r="B40" s="54">
        <f t="shared" si="0"/>
        <v>42803</v>
      </c>
      <c r="C40" s="56"/>
      <c r="D40" s="56">
        <v>12</v>
      </c>
      <c r="E40" s="56"/>
      <c r="F40" s="56">
        <v>12</v>
      </c>
      <c r="G40" s="56"/>
      <c r="H40" s="56">
        <v>12</v>
      </c>
      <c r="I40" s="56"/>
      <c r="J40" s="56">
        <v>12</v>
      </c>
      <c r="K40" s="56"/>
      <c r="L40" s="56">
        <v>12</v>
      </c>
      <c r="M40" s="56"/>
      <c r="N40" s="56">
        <v>12</v>
      </c>
      <c r="O40" s="57">
        <f>O39-12</f>
        <v>24</v>
      </c>
      <c r="P40" s="56" t="s">
        <v>199</v>
      </c>
      <c r="Q40" s="64" t="s">
        <v>106</v>
      </c>
      <c r="R40" s="57"/>
      <c r="S40" s="57" t="s">
        <v>64</v>
      </c>
      <c r="T40" s="57" t="s">
        <v>210</v>
      </c>
      <c r="U40" s="57" t="s">
        <v>210</v>
      </c>
      <c r="V40" s="57"/>
      <c r="W40" s="57"/>
      <c r="X40" s="57" t="s">
        <v>64</v>
      </c>
      <c r="Y40" s="57" t="s">
        <v>64</v>
      </c>
      <c r="Z40" s="57" t="s">
        <v>64</v>
      </c>
      <c r="AA40" s="57" t="s">
        <v>64</v>
      </c>
      <c r="AB40" s="57" t="s">
        <v>64</v>
      </c>
      <c r="AC40" s="57" t="s">
        <v>64</v>
      </c>
      <c r="AD40" s="57" t="s">
        <v>64</v>
      </c>
    </row>
    <row r="41" spans="1:30" s="17" customFormat="1" ht="30">
      <c r="A41" s="53" t="s">
        <v>192</v>
      </c>
      <c r="B41" s="54">
        <f t="shared" si="0"/>
        <v>42804</v>
      </c>
      <c r="C41" s="56" t="s">
        <v>92</v>
      </c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7">
        <f>O40-12</f>
        <v>12</v>
      </c>
      <c r="P41" s="56" t="s">
        <v>199</v>
      </c>
      <c r="Q41" s="64" t="s">
        <v>106</v>
      </c>
      <c r="R41" s="57"/>
      <c r="S41" s="57" t="s">
        <v>64</v>
      </c>
      <c r="T41" s="57" t="s">
        <v>210</v>
      </c>
      <c r="U41" s="57" t="s">
        <v>210</v>
      </c>
      <c r="V41" s="57"/>
      <c r="W41" s="57"/>
      <c r="X41" s="57" t="s">
        <v>64</v>
      </c>
      <c r="Y41" s="57" t="s">
        <v>64</v>
      </c>
      <c r="Z41" s="57" t="s">
        <v>64</v>
      </c>
      <c r="AA41" s="57" t="s">
        <v>64</v>
      </c>
      <c r="AB41" s="57" t="s">
        <v>64</v>
      </c>
      <c r="AC41" s="57" t="s">
        <v>64</v>
      </c>
      <c r="AD41" s="57" t="s">
        <v>64</v>
      </c>
    </row>
    <row r="42" spans="1:30">
      <c r="A42" s="65"/>
      <c r="C42" s="18"/>
      <c r="E42" s="18"/>
      <c r="G42" s="18"/>
      <c r="O42" s="18"/>
      <c r="Q42" s="18"/>
    </row>
    <row r="43" spans="1:30">
      <c r="A43" s="65"/>
    </row>
  </sheetData>
  <mergeCells count="2">
    <mergeCell ref="Q18:Q19"/>
    <mergeCell ref="Q20:Q2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autoPageBreaks="0" fitToPage="1"/>
  </sheetPr>
  <dimension ref="B1:P41"/>
  <sheetViews>
    <sheetView workbookViewId="0">
      <selection activeCell="Q42" sqref="Q42"/>
    </sheetView>
  </sheetViews>
  <sheetFormatPr baseColWidth="10" defaultColWidth="11" defaultRowHeight="15" x14ac:dyDescent="0"/>
  <cols>
    <col min="16" max="16" width="43.5" customWidth="1"/>
  </cols>
  <sheetData>
    <row r="1" spans="2:16">
      <c r="B1" s="1" t="s">
        <v>74</v>
      </c>
      <c r="C1" s="2"/>
      <c r="D1" s="2"/>
      <c r="E1" s="2"/>
      <c r="F1" s="2"/>
      <c r="G1" s="3"/>
      <c r="I1" s="1" t="s">
        <v>93</v>
      </c>
      <c r="J1" s="2"/>
      <c r="K1" s="2"/>
      <c r="L1" s="2"/>
      <c r="M1" s="2"/>
      <c r="N1" s="3"/>
      <c r="P1" t="s">
        <v>107</v>
      </c>
    </row>
    <row r="2" spans="2:16" ht="16" thickBot="1">
      <c r="B2" s="4"/>
      <c r="C2" s="5"/>
      <c r="D2" s="5"/>
      <c r="E2" s="5"/>
      <c r="F2" s="5"/>
      <c r="G2" s="6"/>
      <c r="I2" s="4"/>
      <c r="J2" s="5"/>
      <c r="K2" s="5"/>
      <c r="L2" s="5"/>
      <c r="M2" s="5"/>
      <c r="N2" s="6"/>
    </row>
    <row r="3" spans="2:16">
      <c r="B3" s="4"/>
      <c r="C3" s="7"/>
      <c r="D3" s="3"/>
      <c r="E3" s="5"/>
      <c r="F3" s="7"/>
      <c r="G3" s="6"/>
      <c r="I3" s="4"/>
      <c r="J3" s="7"/>
      <c r="K3" s="3"/>
      <c r="L3" s="5"/>
      <c r="M3" s="7" t="s">
        <v>73</v>
      </c>
      <c r="N3" s="6"/>
    </row>
    <row r="4" spans="2:16">
      <c r="B4" s="4"/>
      <c r="C4" s="8" t="s">
        <v>115</v>
      </c>
      <c r="D4" s="8" t="s">
        <v>115</v>
      </c>
      <c r="E4" s="5"/>
      <c r="F4" s="8"/>
      <c r="G4" s="6"/>
      <c r="I4" s="4"/>
      <c r="J4" s="8">
        <v>3</v>
      </c>
      <c r="K4" s="6">
        <v>3</v>
      </c>
      <c r="L4" s="5"/>
      <c r="M4" s="8" t="s">
        <v>94</v>
      </c>
      <c r="N4" s="6"/>
    </row>
    <row r="5" spans="2:16">
      <c r="B5" s="4"/>
      <c r="C5" s="8"/>
      <c r="D5" s="6"/>
      <c r="E5" s="5"/>
      <c r="F5" s="8"/>
      <c r="G5" s="6"/>
      <c r="I5" s="4"/>
      <c r="J5" s="8"/>
      <c r="K5" s="6"/>
      <c r="L5" s="5"/>
      <c r="M5" s="8" t="s">
        <v>95</v>
      </c>
      <c r="N5" s="6"/>
    </row>
    <row r="6" spans="2:16" ht="16" thickBot="1">
      <c r="B6" s="4"/>
      <c r="C6" s="9"/>
      <c r="D6" s="10"/>
      <c r="E6" s="5"/>
      <c r="F6" s="9"/>
      <c r="G6" s="6"/>
      <c r="I6" s="4"/>
      <c r="J6" s="9"/>
      <c r="K6" s="10"/>
      <c r="L6" s="5"/>
      <c r="M6" s="9">
        <v>6</v>
      </c>
      <c r="N6" s="6"/>
    </row>
    <row r="7" spans="2:16">
      <c r="B7" s="4"/>
      <c r="C7" s="7"/>
      <c r="D7" s="3"/>
      <c r="E7" s="5"/>
      <c r="F7" s="7"/>
      <c r="G7" s="6"/>
      <c r="I7" s="4"/>
      <c r="J7" s="7"/>
      <c r="K7" s="3"/>
      <c r="L7" s="5"/>
      <c r="M7" s="7" t="s">
        <v>96</v>
      </c>
      <c r="N7" s="6"/>
    </row>
    <row r="8" spans="2:16">
      <c r="B8" s="4"/>
      <c r="C8" s="8" t="s">
        <v>115</v>
      </c>
      <c r="D8" s="8" t="s">
        <v>115</v>
      </c>
      <c r="E8" s="5"/>
      <c r="F8" s="8"/>
      <c r="G8" s="6"/>
      <c r="I8" s="4"/>
      <c r="J8" s="8">
        <v>3</v>
      </c>
      <c r="K8" s="6">
        <v>3</v>
      </c>
      <c r="L8" s="5"/>
      <c r="M8" s="8" t="s">
        <v>94</v>
      </c>
      <c r="N8" s="6"/>
    </row>
    <row r="9" spans="2:16">
      <c r="B9" s="4"/>
      <c r="C9" s="8"/>
      <c r="D9" s="6"/>
      <c r="E9" s="5"/>
      <c r="F9" s="8"/>
      <c r="G9" s="6"/>
      <c r="I9" s="4"/>
      <c r="J9" s="8"/>
      <c r="K9" s="6"/>
      <c r="L9" s="5"/>
      <c r="M9" s="8" t="s">
        <v>95</v>
      </c>
      <c r="N9" s="6"/>
    </row>
    <row r="10" spans="2:16" ht="16" thickBot="1">
      <c r="B10" s="4"/>
      <c r="C10" s="9"/>
      <c r="D10" s="10"/>
      <c r="E10" s="5"/>
      <c r="F10" s="9"/>
      <c r="G10" s="6"/>
      <c r="I10" s="4"/>
      <c r="J10" s="9"/>
      <c r="K10" s="10"/>
      <c r="L10" s="5"/>
      <c r="M10" s="9">
        <v>6</v>
      </c>
      <c r="N10" s="6"/>
    </row>
    <row r="11" spans="2:16">
      <c r="B11" s="4"/>
      <c r="C11" s="7"/>
      <c r="D11" s="3"/>
      <c r="E11" s="5"/>
      <c r="F11" s="8"/>
      <c r="G11" s="6"/>
      <c r="I11" s="4"/>
      <c r="J11" s="7"/>
      <c r="K11" s="3"/>
      <c r="L11" s="5"/>
      <c r="M11" s="8" t="s">
        <v>96</v>
      </c>
      <c r="N11" s="6"/>
    </row>
    <row r="12" spans="2:16">
      <c r="B12" s="4"/>
      <c r="C12" s="8" t="s">
        <v>115</v>
      </c>
      <c r="D12" s="8" t="s">
        <v>115</v>
      </c>
      <c r="E12" s="5"/>
      <c r="F12" s="8"/>
      <c r="G12" s="6"/>
      <c r="I12" s="4"/>
      <c r="J12" s="8">
        <v>3</v>
      </c>
      <c r="K12" s="6">
        <v>3</v>
      </c>
      <c r="L12" s="5"/>
      <c r="M12" s="8" t="s">
        <v>94</v>
      </c>
      <c r="N12" s="6"/>
    </row>
    <row r="13" spans="2:16">
      <c r="B13" s="4"/>
      <c r="C13" s="8"/>
      <c r="D13" s="6"/>
      <c r="E13" s="5"/>
      <c r="F13" s="8"/>
      <c r="G13" s="6"/>
      <c r="I13" s="4"/>
      <c r="J13" s="8"/>
      <c r="K13" s="6"/>
      <c r="L13" s="5"/>
      <c r="M13" s="8" t="s">
        <v>95</v>
      </c>
      <c r="N13" s="6"/>
    </row>
    <row r="14" spans="2:16" ht="16" thickBot="1">
      <c r="B14" s="4"/>
      <c r="C14" s="9"/>
      <c r="D14" s="10"/>
      <c r="E14" s="5"/>
      <c r="F14" s="9"/>
      <c r="G14" s="6"/>
      <c r="I14" s="4"/>
      <c r="J14" s="9"/>
      <c r="K14" s="10"/>
      <c r="L14" s="5"/>
      <c r="M14" s="9">
        <v>6</v>
      </c>
      <c r="N14" s="6"/>
    </row>
    <row r="15" spans="2:16">
      <c r="B15" s="4"/>
      <c r="C15" s="5"/>
      <c r="D15" s="5"/>
      <c r="E15" s="5"/>
      <c r="F15" s="5"/>
      <c r="G15" s="6"/>
      <c r="I15" s="4"/>
      <c r="J15" s="5"/>
      <c r="K15" s="5"/>
      <c r="L15" s="5"/>
      <c r="M15" s="5"/>
      <c r="N15" s="6"/>
    </row>
    <row r="16" spans="2:16">
      <c r="B16" s="4"/>
      <c r="E16" s="5"/>
      <c r="F16" s="5"/>
      <c r="G16" s="6"/>
      <c r="I16" s="4"/>
      <c r="K16" s="5"/>
      <c r="L16" s="5"/>
      <c r="M16" s="5"/>
      <c r="N16" s="6"/>
    </row>
    <row r="17" spans="2:14">
      <c r="B17" s="4"/>
      <c r="C17" s="5" t="s">
        <v>113</v>
      </c>
      <c r="D17" s="5" t="s">
        <v>114</v>
      </c>
      <c r="E17" s="5"/>
      <c r="F17" s="5"/>
      <c r="G17" s="6"/>
      <c r="I17" s="4"/>
      <c r="J17" s="5">
        <v>18</v>
      </c>
      <c r="K17" s="5"/>
      <c r="L17" s="5"/>
      <c r="M17" s="5">
        <v>18</v>
      </c>
      <c r="N17" s="6"/>
    </row>
    <row r="18" spans="2:14">
      <c r="B18" s="4"/>
      <c r="C18" s="5" t="s">
        <v>127</v>
      </c>
      <c r="D18" s="5"/>
      <c r="E18" s="5"/>
      <c r="F18" s="5"/>
      <c r="G18" s="6"/>
      <c r="I18" s="4"/>
      <c r="J18" s="5" t="s">
        <v>128</v>
      </c>
      <c r="K18" s="5"/>
      <c r="L18" s="5"/>
      <c r="M18" s="5" t="s">
        <v>128</v>
      </c>
      <c r="N18" s="6"/>
    </row>
    <row r="19" spans="2:14" ht="16" thickBot="1">
      <c r="B19" s="11"/>
      <c r="C19" s="12" t="s">
        <v>129</v>
      </c>
      <c r="D19" s="12"/>
      <c r="E19" s="12"/>
      <c r="F19" s="12"/>
      <c r="G19" s="10"/>
      <c r="I19" s="11"/>
      <c r="J19" s="12" t="s">
        <v>130</v>
      </c>
      <c r="K19" s="12"/>
      <c r="L19" s="12"/>
      <c r="M19" s="12" t="s">
        <v>130</v>
      </c>
      <c r="N19" s="10"/>
    </row>
    <row r="20" spans="2:14" ht="16" thickBot="1">
      <c r="C20" s="12"/>
      <c r="J20" s="12"/>
      <c r="M20" s="12"/>
    </row>
    <row r="21" spans="2:14" ht="16" thickBot="1"/>
    <row r="22" spans="2:14">
      <c r="B22" s="1" t="s">
        <v>97</v>
      </c>
      <c r="C22" s="2"/>
      <c r="D22" s="2"/>
      <c r="E22" s="2"/>
      <c r="F22" s="2"/>
      <c r="G22" s="3"/>
      <c r="I22" s="1" t="s">
        <v>73</v>
      </c>
      <c r="J22" s="2"/>
      <c r="K22" s="2"/>
      <c r="L22" s="2"/>
      <c r="M22" s="2"/>
      <c r="N22" s="3"/>
    </row>
    <row r="23" spans="2:14" ht="16" thickBot="1">
      <c r="B23" s="4"/>
      <c r="C23" s="5"/>
      <c r="D23" s="5"/>
      <c r="E23" s="5"/>
      <c r="F23" s="5"/>
      <c r="G23" s="6"/>
      <c r="I23" s="4"/>
      <c r="J23" s="5"/>
      <c r="K23" s="5"/>
      <c r="L23" s="5"/>
      <c r="M23" s="5"/>
      <c r="N23" s="6"/>
    </row>
    <row r="24" spans="2:14">
      <c r="B24" s="4"/>
      <c r="C24" s="7"/>
      <c r="D24" s="3"/>
      <c r="E24" s="5"/>
      <c r="F24" s="25" t="s">
        <v>73</v>
      </c>
      <c r="G24" s="6"/>
      <c r="I24" s="4"/>
      <c r="J24" s="7"/>
      <c r="K24" s="3"/>
      <c r="L24" s="5"/>
      <c r="M24" s="7"/>
      <c r="N24" s="6"/>
    </row>
    <row r="25" spans="2:14">
      <c r="B25" s="4"/>
      <c r="C25" s="8">
        <v>3</v>
      </c>
      <c r="D25" s="6">
        <v>3</v>
      </c>
      <c r="E25" s="5"/>
      <c r="F25" s="26" t="s">
        <v>94</v>
      </c>
      <c r="G25" s="6"/>
      <c r="I25" s="4"/>
      <c r="J25" s="8">
        <v>4</v>
      </c>
      <c r="K25" s="6">
        <v>4</v>
      </c>
      <c r="L25" s="5"/>
      <c r="M25" s="8"/>
      <c r="N25" s="6"/>
    </row>
    <row r="26" spans="2:14">
      <c r="B26" s="4"/>
      <c r="C26" s="8"/>
      <c r="D26" s="6"/>
      <c r="E26" s="5"/>
      <c r="F26" s="26" t="s">
        <v>99</v>
      </c>
      <c r="G26" s="6"/>
      <c r="I26" s="4"/>
      <c r="J26" s="8"/>
      <c r="K26" s="6"/>
      <c r="L26" s="5"/>
      <c r="M26" s="8"/>
      <c r="N26" s="6"/>
    </row>
    <row r="27" spans="2:14" ht="16" thickBot="1">
      <c r="B27" s="4"/>
      <c r="C27" s="9"/>
      <c r="D27" s="10"/>
      <c r="E27" s="5"/>
      <c r="F27" s="9">
        <v>6</v>
      </c>
      <c r="G27" s="6"/>
      <c r="I27" s="4"/>
      <c r="J27" s="9"/>
      <c r="K27" s="10"/>
      <c r="L27" s="5"/>
      <c r="M27" s="9"/>
      <c r="N27" s="6"/>
    </row>
    <row r="28" spans="2:14">
      <c r="B28" s="4"/>
      <c r="C28" s="7"/>
      <c r="D28" s="3"/>
      <c r="E28" s="5"/>
      <c r="F28" s="7" t="s">
        <v>73</v>
      </c>
      <c r="G28" s="6"/>
      <c r="I28" s="4"/>
      <c r="J28" s="7"/>
      <c r="K28" s="3"/>
      <c r="L28" s="5"/>
      <c r="M28" s="7"/>
      <c r="N28" s="6"/>
    </row>
    <row r="29" spans="2:14">
      <c r="B29" s="4"/>
      <c r="C29" s="8">
        <v>3</v>
      </c>
      <c r="D29" s="6">
        <v>3</v>
      </c>
      <c r="E29" s="5"/>
      <c r="F29" s="8" t="s">
        <v>94</v>
      </c>
      <c r="G29" s="6"/>
      <c r="I29" s="4"/>
      <c r="J29" s="8">
        <v>4</v>
      </c>
      <c r="K29" s="6">
        <v>4</v>
      </c>
      <c r="L29" s="5"/>
      <c r="M29" s="8"/>
      <c r="N29" s="6"/>
    </row>
    <row r="30" spans="2:14">
      <c r="B30" s="4"/>
      <c r="C30" s="8"/>
      <c r="D30" s="6"/>
      <c r="E30" s="5"/>
      <c r="F30" s="8" t="s">
        <v>99</v>
      </c>
      <c r="G30" s="6"/>
      <c r="I30" s="4"/>
      <c r="J30" s="8"/>
      <c r="K30" s="6"/>
      <c r="L30" s="5"/>
      <c r="M30" s="8"/>
      <c r="N30" s="6"/>
    </row>
    <row r="31" spans="2:14" ht="16" thickBot="1">
      <c r="B31" s="4"/>
      <c r="C31" s="9"/>
      <c r="D31" s="10"/>
      <c r="E31" s="5"/>
      <c r="F31" s="9">
        <v>6</v>
      </c>
      <c r="G31" s="6"/>
      <c r="I31" s="4"/>
      <c r="J31" s="9"/>
      <c r="K31" s="10"/>
      <c r="L31" s="5"/>
      <c r="M31" s="9"/>
      <c r="N31" s="6"/>
    </row>
    <row r="32" spans="2:14">
      <c r="B32" s="4"/>
      <c r="C32" s="7"/>
      <c r="D32" s="3"/>
      <c r="E32" s="5"/>
      <c r="F32" s="8" t="s">
        <v>73</v>
      </c>
      <c r="G32" s="6"/>
      <c r="I32" s="4"/>
      <c r="J32" s="7"/>
      <c r="K32" s="3"/>
      <c r="L32" s="5"/>
      <c r="M32" s="8"/>
      <c r="N32" s="6"/>
    </row>
    <row r="33" spans="2:16">
      <c r="B33" s="4"/>
      <c r="C33" s="8">
        <v>3</v>
      </c>
      <c r="D33" s="6">
        <v>3</v>
      </c>
      <c r="E33" s="5"/>
      <c r="F33" s="8" t="s">
        <v>100</v>
      </c>
      <c r="G33" s="6"/>
      <c r="I33" s="4"/>
      <c r="J33" s="8">
        <v>4</v>
      </c>
      <c r="K33" s="6">
        <v>4</v>
      </c>
      <c r="L33" s="5"/>
      <c r="M33" s="8"/>
      <c r="N33" s="6"/>
    </row>
    <row r="34" spans="2:16">
      <c r="B34" s="4"/>
      <c r="C34" s="8"/>
      <c r="D34" s="6"/>
      <c r="E34" s="5"/>
      <c r="F34" s="8" t="s">
        <v>99</v>
      </c>
      <c r="G34" s="6"/>
      <c r="I34" s="4"/>
      <c r="J34" s="8"/>
      <c r="K34" s="6"/>
      <c r="L34" s="5"/>
      <c r="M34" s="8"/>
      <c r="N34" s="6"/>
    </row>
    <row r="35" spans="2:16" ht="16" thickBot="1">
      <c r="B35" s="4"/>
      <c r="C35" s="9"/>
      <c r="D35" s="10"/>
      <c r="E35" s="5"/>
      <c r="F35" s="9">
        <v>6</v>
      </c>
      <c r="G35" s="6"/>
      <c r="I35" s="4"/>
      <c r="J35" s="9"/>
      <c r="K35" s="10"/>
      <c r="L35" s="5"/>
      <c r="M35" s="9"/>
      <c r="N35" s="6"/>
    </row>
    <row r="36" spans="2:16">
      <c r="B36" s="4"/>
      <c r="C36" s="5"/>
      <c r="D36" s="5"/>
      <c r="E36" s="5"/>
      <c r="F36" s="5"/>
      <c r="G36" s="6"/>
      <c r="I36" s="4"/>
      <c r="J36" s="5"/>
      <c r="K36" s="5"/>
      <c r="L36" s="5"/>
      <c r="M36" s="5"/>
      <c r="N36" s="6"/>
    </row>
    <row r="37" spans="2:16">
      <c r="B37" s="4"/>
      <c r="C37" s="5"/>
      <c r="D37" s="5"/>
      <c r="E37" s="5"/>
      <c r="F37" s="5"/>
      <c r="G37" s="6"/>
      <c r="I37" s="4"/>
      <c r="J37" s="5"/>
      <c r="K37" s="5"/>
      <c r="L37" s="5"/>
      <c r="M37" s="5"/>
      <c r="N37" s="6"/>
    </row>
    <row r="38" spans="2:16">
      <c r="B38" s="4"/>
      <c r="C38" s="5">
        <v>18</v>
      </c>
      <c r="D38" s="5"/>
      <c r="E38" s="5"/>
      <c r="F38" s="5">
        <v>18</v>
      </c>
      <c r="G38" s="6"/>
      <c r="I38" s="4"/>
      <c r="J38" s="5">
        <v>24</v>
      </c>
      <c r="K38" s="5"/>
      <c r="L38" s="5"/>
      <c r="M38" s="5"/>
      <c r="N38" s="6"/>
      <c r="P38" t="s">
        <v>118</v>
      </c>
    </row>
    <row r="39" spans="2:16">
      <c r="B39" s="4"/>
      <c r="C39" s="5" t="s">
        <v>128</v>
      </c>
      <c r="D39" s="5"/>
      <c r="E39" s="5"/>
      <c r="F39" s="5" t="s">
        <v>128</v>
      </c>
      <c r="G39" s="6"/>
      <c r="I39" s="4"/>
      <c r="J39" s="5" t="s">
        <v>128</v>
      </c>
      <c r="K39" s="5"/>
      <c r="L39" s="5"/>
      <c r="M39" s="5"/>
      <c r="N39" s="6"/>
    </row>
    <row r="40" spans="2:16" ht="16" thickBot="1">
      <c r="B40" s="11"/>
      <c r="C40" s="12" t="s">
        <v>130</v>
      </c>
      <c r="D40" s="12"/>
      <c r="E40" s="12"/>
      <c r="F40" s="12" t="s">
        <v>130</v>
      </c>
      <c r="G40" s="10"/>
      <c r="I40" s="11"/>
      <c r="J40" s="12" t="s">
        <v>130</v>
      </c>
      <c r="K40" s="12"/>
      <c r="L40" s="12"/>
      <c r="M40" s="12"/>
      <c r="N40" s="10"/>
    </row>
    <row r="41" spans="2:16" ht="16" thickBot="1">
      <c r="C41" s="12"/>
      <c r="F41" s="12"/>
      <c r="J41" s="12"/>
    </row>
  </sheetData>
  <phoneticPr fontId="8" type="noConversion"/>
  <pageMargins left="0.70000000000000007" right="0.70000000000000007" top="0.75000000000000011" bottom="0.75000000000000011" header="0.30000000000000004" footer="0.30000000000000004"/>
  <pageSetup paperSize="9" scale="59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P40"/>
  <sheetViews>
    <sheetView workbookViewId="0">
      <selection activeCell="K42" sqref="K42"/>
    </sheetView>
  </sheetViews>
  <sheetFormatPr baseColWidth="10" defaultColWidth="11" defaultRowHeight="15" x14ac:dyDescent="0"/>
  <cols>
    <col min="16" max="16" width="39.1640625" customWidth="1"/>
  </cols>
  <sheetData>
    <row r="1" spans="1:16">
      <c r="A1" s="1" t="s">
        <v>74</v>
      </c>
      <c r="B1" s="2"/>
      <c r="C1" s="2"/>
      <c r="D1" s="2"/>
      <c r="E1" s="2"/>
      <c r="F1" s="3"/>
      <c r="H1" s="1" t="s">
        <v>93</v>
      </c>
      <c r="I1" s="2"/>
      <c r="J1" s="2"/>
      <c r="K1" s="2"/>
      <c r="L1" s="2"/>
      <c r="M1" s="3"/>
      <c r="P1" t="s">
        <v>108</v>
      </c>
    </row>
    <row r="2" spans="1:16" ht="16" thickBot="1">
      <c r="A2" s="4"/>
      <c r="B2" s="5"/>
      <c r="C2" s="5"/>
      <c r="D2" s="5"/>
      <c r="E2" s="5"/>
      <c r="F2" s="6"/>
      <c r="H2" s="4"/>
      <c r="I2" s="5"/>
      <c r="J2" s="5"/>
      <c r="K2" s="5"/>
      <c r="L2" s="5"/>
      <c r="M2" s="6"/>
    </row>
    <row r="3" spans="1:16">
      <c r="A3" s="4"/>
      <c r="B3" s="7"/>
      <c r="C3" s="3"/>
      <c r="D3" s="5"/>
      <c r="E3" s="7"/>
      <c r="F3" s="6"/>
      <c r="H3" s="4"/>
      <c r="I3" s="7"/>
      <c r="J3" s="3"/>
      <c r="K3" s="5"/>
      <c r="L3" s="7" t="s">
        <v>73</v>
      </c>
      <c r="M3" s="6"/>
    </row>
    <row r="4" spans="1:16">
      <c r="A4" s="4"/>
      <c r="B4" s="8" t="s">
        <v>120</v>
      </c>
      <c r="C4" s="8" t="s">
        <v>120</v>
      </c>
      <c r="D4" s="5"/>
      <c r="E4" s="8"/>
      <c r="F4" s="6"/>
      <c r="H4" s="4"/>
      <c r="I4" s="8">
        <v>3</v>
      </c>
      <c r="J4" s="6">
        <v>3</v>
      </c>
      <c r="K4" s="5"/>
      <c r="L4" s="8" t="s">
        <v>94</v>
      </c>
      <c r="M4" s="6"/>
    </row>
    <row r="5" spans="1:16">
      <c r="A5" s="4"/>
      <c r="B5" s="8"/>
      <c r="C5" s="6"/>
      <c r="D5" s="5"/>
      <c r="E5" s="8"/>
      <c r="F5" s="6"/>
      <c r="H5" s="4"/>
      <c r="I5" s="8"/>
      <c r="J5" s="6"/>
      <c r="K5" s="5"/>
      <c r="L5" s="8" t="s">
        <v>95</v>
      </c>
      <c r="M5" s="6"/>
    </row>
    <row r="6" spans="1:16" ht="16" thickBot="1">
      <c r="A6" s="4"/>
      <c r="B6" s="9"/>
      <c r="C6" s="10"/>
      <c r="D6" s="5"/>
      <c r="E6" s="9"/>
      <c r="F6" s="6"/>
      <c r="H6" s="4"/>
      <c r="I6" s="9"/>
      <c r="J6" s="10"/>
      <c r="K6" s="5"/>
      <c r="L6" s="9">
        <v>6</v>
      </c>
      <c r="M6" s="6"/>
    </row>
    <row r="7" spans="1:16">
      <c r="A7" s="4"/>
      <c r="B7" s="7"/>
      <c r="C7" s="3"/>
      <c r="D7" s="5"/>
      <c r="E7" s="7"/>
      <c r="F7" s="6"/>
      <c r="H7" s="4"/>
      <c r="I7" s="7"/>
      <c r="J7" s="3"/>
      <c r="K7" s="5"/>
      <c r="L7" s="7" t="s">
        <v>96</v>
      </c>
      <c r="M7" s="6"/>
    </row>
    <row r="8" spans="1:16">
      <c r="A8" s="4"/>
      <c r="B8" s="8" t="s">
        <v>120</v>
      </c>
      <c r="C8" s="8" t="s">
        <v>120</v>
      </c>
      <c r="D8" s="5"/>
      <c r="E8" s="8"/>
      <c r="F8" s="6"/>
      <c r="H8" s="4"/>
      <c r="I8" s="8">
        <v>3</v>
      </c>
      <c r="J8" s="6">
        <v>3</v>
      </c>
      <c r="K8" s="5"/>
      <c r="L8" s="8" t="s">
        <v>94</v>
      </c>
      <c r="M8" s="6"/>
    </row>
    <row r="9" spans="1:16">
      <c r="A9" s="4"/>
      <c r="B9" s="8"/>
      <c r="C9" s="6"/>
      <c r="D9" s="5"/>
      <c r="E9" s="8"/>
      <c r="F9" s="6"/>
      <c r="H9" s="4"/>
      <c r="I9" s="8"/>
      <c r="J9" s="6"/>
      <c r="K9" s="5"/>
      <c r="L9" s="8" t="s">
        <v>95</v>
      </c>
      <c r="M9" s="6"/>
    </row>
    <row r="10" spans="1:16" ht="16" thickBot="1">
      <c r="A10" s="4"/>
      <c r="B10" s="9"/>
      <c r="C10" s="10"/>
      <c r="D10" s="5"/>
      <c r="E10" s="9"/>
      <c r="F10" s="6"/>
      <c r="H10" s="4"/>
      <c r="I10" s="9"/>
      <c r="J10" s="10"/>
      <c r="K10" s="5"/>
      <c r="L10" s="9">
        <v>6</v>
      </c>
      <c r="M10" s="6"/>
    </row>
    <row r="11" spans="1:16">
      <c r="A11" s="4"/>
      <c r="B11" s="7"/>
      <c r="C11" s="3"/>
      <c r="D11" s="5"/>
      <c r="E11" s="8"/>
      <c r="F11" s="6"/>
      <c r="H11" s="4"/>
      <c r="I11" s="7"/>
      <c r="J11" s="3"/>
      <c r="K11" s="5"/>
      <c r="L11" s="8" t="s">
        <v>96</v>
      </c>
      <c r="M11" s="6"/>
    </row>
    <row r="12" spans="1:16">
      <c r="A12" s="4"/>
      <c r="B12" s="8" t="s">
        <v>120</v>
      </c>
      <c r="C12" s="8" t="s">
        <v>120</v>
      </c>
      <c r="D12" s="5"/>
      <c r="E12" s="8"/>
      <c r="F12" s="6"/>
      <c r="H12" s="4"/>
      <c r="I12" s="8">
        <v>3</v>
      </c>
      <c r="J12" s="6">
        <v>3</v>
      </c>
      <c r="K12" s="5"/>
      <c r="L12" s="8" t="s">
        <v>94</v>
      </c>
      <c r="M12" s="6"/>
    </row>
    <row r="13" spans="1:16">
      <c r="A13" s="4"/>
      <c r="B13" s="8"/>
      <c r="C13" s="6"/>
      <c r="D13" s="5"/>
      <c r="E13" s="8"/>
      <c r="F13" s="6"/>
      <c r="H13" s="4"/>
      <c r="I13" s="8"/>
      <c r="J13" s="6"/>
      <c r="K13" s="5"/>
      <c r="L13" s="8" t="s">
        <v>95</v>
      </c>
      <c r="M13" s="6"/>
    </row>
    <row r="14" spans="1:16" ht="16" thickBot="1">
      <c r="A14" s="4"/>
      <c r="B14" s="9"/>
      <c r="C14" s="10"/>
      <c r="D14" s="5"/>
      <c r="E14" s="9"/>
      <c r="F14" s="6"/>
      <c r="H14" s="4"/>
      <c r="I14" s="9"/>
      <c r="J14" s="10"/>
      <c r="K14" s="5"/>
      <c r="L14" s="9">
        <v>6</v>
      </c>
      <c r="M14" s="6"/>
    </row>
    <row r="15" spans="1:16">
      <c r="A15" s="4"/>
      <c r="B15" s="5"/>
      <c r="C15" s="5"/>
      <c r="D15" s="5"/>
      <c r="E15" s="5"/>
      <c r="F15" s="6"/>
      <c r="H15" s="4"/>
      <c r="I15" s="5"/>
      <c r="J15" s="5"/>
      <c r="K15" s="5"/>
      <c r="L15" s="5"/>
      <c r="M15" s="6"/>
    </row>
    <row r="16" spans="1:16">
      <c r="A16" s="4"/>
      <c r="C16" s="5"/>
      <c r="D16" s="5"/>
      <c r="E16" s="5"/>
      <c r="F16" s="6"/>
      <c r="H16" s="4"/>
      <c r="I16" s="5"/>
      <c r="J16" s="5"/>
      <c r="K16" s="5"/>
      <c r="L16" s="5"/>
      <c r="M16" s="6"/>
    </row>
    <row r="17" spans="1:13">
      <c r="A17" s="4"/>
      <c r="B17" s="5" t="s">
        <v>119</v>
      </c>
      <c r="C17" s="5"/>
      <c r="D17" s="5"/>
      <c r="E17" s="5"/>
      <c r="F17" s="6"/>
      <c r="H17" s="4"/>
      <c r="I17" s="5">
        <v>18</v>
      </c>
      <c r="J17" s="5"/>
      <c r="K17" s="5"/>
      <c r="L17" s="5">
        <v>18</v>
      </c>
      <c r="M17" s="6"/>
    </row>
    <row r="18" spans="1:13">
      <c r="A18" s="4"/>
      <c r="B18" s="5" t="s">
        <v>132</v>
      </c>
      <c r="C18" s="5"/>
      <c r="D18" s="5"/>
      <c r="E18" s="5"/>
      <c r="F18" s="6"/>
      <c r="H18" s="4"/>
      <c r="I18" s="5" t="s">
        <v>131</v>
      </c>
      <c r="J18" s="5"/>
      <c r="K18" s="5"/>
      <c r="L18" s="5" t="s">
        <v>131</v>
      </c>
      <c r="M18" s="6"/>
    </row>
    <row r="19" spans="1:13" ht="16" thickBot="1">
      <c r="A19" s="11"/>
      <c r="B19" s="27" t="s">
        <v>133</v>
      </c>
      <c r="C19" s="12"/>
      <c r="D19" s="12"/>
      <c r="E19" s="12"/>
      <c r="F19" s="10"/>
      <c r="H19" s="11"/>
      <c r="I19" s="27" t="s">
        <v>133</v>
      </c>
      <c r="J19" s="12"/>
      <c r="K19" s="12"/>
      <c r="L19" s="27" t="s">
        <v>133</v>
      </c>
      <c r="M19" s="10"/>
    </row>
    <row r="21" spans="1:13" ht="16" thickBot="1"/>
    <row r="22" spans="1:13">
      <c r="A22" s="1" t="s">
        <v>97</v>
      </c>
      <c r="B22" s="2"/>
      <c r="C22" s="2"/>
      <c r="D22" s="2"/>
      <c r="E22" s="2"/>
      <c r="F22" s="3"/>
      <c r="H22" s="1" t="s">
        <v>73</v>
      </c>
      <c r="I22" s="2"/>
      <c r="J22" s="2"/>
      <c r="K22" s="2"/>
      <c r="L22" s="2"/>
      <c r="M22" s="3"/>
    </row>
    <row r="23" spans="1:13" ht="16" thickBot="1">
      <c r="A23" s="4"/>
      <c r="B23" s="5"/>
      <c r="C23" s="5"/>
      <c r="D23" s="5"/>
      <c r="E23" s="5"/>
      <c r="F23" s="6"/>
      <c r="H23" s="4"/>
      <c r="I23" s="5"/>
      <c r="J23" s="5"/>
      <c r="K23" s="5"/>
      <c r="L23" s="5"/>
      <c r="M23" s="6"/>
    </row>
    <row r="24" spans="1:13">
      <c r="A24" s="4"/>
      <c r="B24" s="7"/>
      <c r="C24" s="3"/>
      <c r="D24" s="5"/>
      <c r="E24" s="7" t="s">
        <v>96</v>
      </c>
      <c r="F24" s="6"/>
      <c r="H24" s="4"/>
      <c r="I24" s="7"/>
      <c r="J24" s="3"/>
      <c r="K24" s="5"/>
      <c r="L24" s="7"/>
      <c r="M24" s="6"/>
    </row>
    <row r="25" spans="1:13">
      <c r="A25" s="4"/>
      <c r="B25" s="8">
        <v>3</v>
      </c>
      <c r="C25" s="6">
        <v>3</v>
      </c>
      <c r="D25" s="5"/>
      <c r="E25" s="8" t="s">
        <v>94</v>
      </c>
      <c r="F25" s="6"/>
      <c r="H25" s="4"/>
      <c r="I25" s="8" t="s">
        <v>120</v>
      </c>
      <c r="J25" s="8" t="s">
        <v>120</v>
      </c>
      <c r="K25" s="5"/>
      <c r="L25" s="8"/>
      <c r="M25" s="6"/>
    </row>
    <row r="26" spans="1:13">
      <c r="A26" s="4"/>
      <c r="B26" s="8"/>
      <c r="C26" s="6"/>
      <c r="D26" s="5"/>
      <c r="E26" s="8" t="s">
        <v>98</v>
      </c>
      <c r="F26" s="6"/>
      <c r="H26" s="4"/>
      <c r="I26" s="8"/>
      <c r="J26" s="6"/>
      <c r="K26" s="5"/>
      <c r="L26" s="8"/>
      <c r="M26" s="6"/>
    </row>
    <row r="27" spans="1:13" ht="16" thickBot="1">
      <c r="A27" s="4"/>
      <c r="B27" s="9"/>
      <c r="C27" s="10"/>
      <c r="D27" s="5"/>
      <c r="E27" s="9">
        <v>6</v>
      </c>
      <c r="F27" s="6"/>
      <c r="H27" s="4"/>
      <c r="I27" s="9"/>
      <c r="J27" s="10"/>
      <c r="K27" s="5"/>
      <c r="L27" s="9"/>
      <c r="M27" s="6"/>
    </row>
    <row r="28" spans="1:13">
      <c r="A28" s="4"/>
      <c r="B28" s="7"/>
      <c r="C28" s="3"/>
      <c r="D28" s="5"/>
      <c r="E28" s="7" t="s">
        <v>73</v>
      </c>
      <c r="F28" s="6"/>
      <c r="H28" s="4"/>
      <c r="I28" s="7"/>
      <c r="J28" s="3"/>
      <c r="K28" s="5"/>
      <c r="L28" s="7"/>
      <c r="M28" s="6"/>
    </row>
    <row r="29" spans="1:13">
      <c r="A29" s="4"/>
      <c r="B29" s="8">
        <v>3</v>
      </c>
      <c r="C29" s="6">
        <v>3</v>
      </c>
      <c r="D29" s="5"/>
      <c r="E29" s="8" t="s">
        <v>94</v>
      </c>
      <c r="F29" s="6"/>
      <c r="H29" s="4"/>
      <c r="I29" s="8" t="s">
        <v>120</v>
      </c>
      <c r="J29" s="8" t="s">
        <v>120</v>
      </c>
      <c r="K29" s="5"/>
      <c r="L29" s="8"/>
      <c r="M29" s="6"/>
    </row>
    <row r="30" spans="1:13">
      <c r="A30" s="4"/>
      <c r="B30" s="8"/>
      <c r="C30" s="6"/>
      <c r="D30" s="5"/>
      <c r="E30" s="8" t="s">
        <v>99</v>
      </c>
      <c r="F30" s="6"/>
      <c r="H30" s="4"/>
      <c r="I30" s="8"/>
      <c r="J30" s="6"/>
      <c r="K30" s="5"/>
      <c r="L30" s="8"/>
      <c r="M30" s="6"/>
    </row>
    <row r="31" spans="1:13" ht="16" thickBot="1">
      <c r="A31" s="4"/>
      <c r="B31" s="9"/>
      <c r="C31" s="10"/>
      <c r="D31" s="5"/>
      <c r="E31" s="9">
        <v>6</v>
      </c>
      <c r="F31" s="6"/>
      <c r="H31" s="4"/>
      <c r="I31" s="9"/>
      <c r="J31" s="10"/>
      <c r="K31" s="5"/>
      <c r="L31" s="9"/>
      <c r="M31" s="6"/>
    </row>
    <row r="32" spans="1:13">
      <c r="A32" s="4"/>
      <c r="B32" s="7"/>
      <c r="C32" s="3"/>
      <c r="D32" s="5"/>
      <c r="E32" s="8" t="s">
        <v>73</v>
      </c>
      <c r="F32" s="6"/>
      <c r="H32" s="4"/>
      <c r="I32" s="7"/>
      <c r="J32" s="3"/>
      <c r="K32" s="5"/>
      <c r="L32" s="8"/>
      <c r="M32" s="6"/>
    </row>
    <row r="33" spans="1:15">
      <c r="A33" s="4"/>
      <c r="B33" s="8">
        <v>3</v>
      </c>
      <c r="C33" s="6">
        <v>3</v>
      </c>
      <c r="D33" s="5"/>
      <c r="E33" s="8" t="s">
        <v>100</v>
      </c>
      <c r="F33" s="6"/>
      <c r="H33" s="4"/>
      <c r="I33" s="8" t="s">
        <v>120</v>
      </c>
      <c r="J33" s="8" t="s">
        <v>120</v>
      </c>
      <c r="K33" s="5"/>
      <c r="L33" s="8"/>
      <c r="M33" s="6"/>
    </row>
    <row r="34" spans="1:15">
      <c r="A34" s="4"/>
      <c r="B34" s="8"/>
      <c r="C34" s="6"/>
      <c r="D34" s="5"/>
      <c r="E34" s="8" t="s">
        <v>99</v>
      </c>
      <c r="F34" s="6"/>
      <c r="H34" s="4"/>
      <c r="I34" s="8"/>
      <c r="J34" s="6"/>
      <c r="K34" s="5"/>
      <c r="L34" s="8"/>
      <c r="M34" s="6"/>
    </row>
    <row r="35" spans="1:15" ht="16" thickBot="1">
      <c r="A35" s="4"/>
      <c r="B35" s="9"/>
      <c r="C35" s="10"/>
      <c r="D35" s="5"/>
      <c r="E35" s="9">
        <v>6</v>
      </c>
      <c r="F35" s="6"/>
      <c r="H35" s="4"/>
      <c r="I35" s="9"/>
      <c r="J35" s="10"/>
      <c r="K35" s="5"/>
      <c r="L35" s="9"/>
      <c r="M35" s="6"/>
    </row>
    <row r="36" spans="1:15">
      <c r="A36" s="4"/>
      <c r="B36" s="5"/>
      <c r="C36" s="5"/>
      <c r="D36" s="5"/>
      <c r="E36" s="5"/>
      <c r="F36" s="6"/>
      <c r="H36" s="4"/>
      <c r="I36" s="5"/>
      <c r="J36" s="5"/>
      <c r="K36" s="5"/>
      <c r="L36" s="5"/>
      <c r="M36" s="6"/>
    </row>
    <row r="37" spans="1:15">
      <c r="A37" s="4"/>
      <c r="B37" s="5"/>
      <c r="C37" s="5"/>
      <c r="D37" s="5"/>
      <c r="E37" s="5"/>
      <c r="F37" s="6"/>
      <c r="H37" s="4"/>
      <c r="I37" s="5"/>
      <c r="J37" s="5"/>
      <c r="K37" s="5"/>
      <c r="L37" s="5"/>
      <c r="M37" s="6"/>
    </row>
    <row r="38" spans="1:15">
      <c r="A38" s="4"/>
      <c r="B38" s="5">
        <v>18</v>
      </c>
      <c r="C38" s="5"/>
      <c r="D38" s="5"/>
      <c r="E38" s="5">
        <v>18</v>
      </c>
      <c r="F38" s="6"/>
      <c r="H38" s="4"/>
      <c r="I38" s="5" t="s">
        <v>119</v>
      </c>
      <c r="J38" s="5"/>
      <c r="K38" s="5"/>
      <c r="L38" s="5"/>
      <c r="M38" s="6"/>
      <c r="O38" t="s">
        <v>121</v>
      </c>
    </row>
    <row r="39" spans="1:15">
      <c r="A39" s="4"/>
      <c r="B39" s="5" t="s">
        <v>131</v>
      </c>
      <c r="C39" s="5"/>
      <c r="D39" s="5"/>
      <c r="E39" s="5" t="s">
        <v>131</v>
      </c>
      <c r="F39" s="6"/>
      <c r="H39" s="4"/>
      <c r="I39" s="5" t="s">
        <v>132</v>
      </c>
      <c r="J39" s="5"/>
      <c r="K39" s="5"/>
      <c r="L39" s="5"/>
      <c r="M39" s="6"/>
    </row>
    <row r="40" spans="1:15" ht="16" thickBot="1">
      <c r="A40" s="11"/>
      <c r="B40" s="27" t="s">
        <v>133</v>
      </c>
      <c r="C40" s="12"/>
      <c r="D40" s="12"/>
      <c r="E40" s="27" t="s">
        <v>133</v>
      </c>
      <c r="F40" s="10"/>
      <c r="H40" s="11"/>
      <c r="I40" s="27" t="s">
        <v>133</v>
      </c>
      <c r="J40" s="12"/>
      <c r="K40" s="12"/>
      <c r="L40" s="12"/>
      <c r="M40" s="10"/>
    </row>
  </sheetData>
  <phoneticPr fontId="8" type="noConversion"/>
  <pageMargins left="0.75000000000000011" right="0.75000000000000011" top="1" bottom="1" header="0.5" footer="0.5"/>
  <pageSetup paperSize="9" scale="57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P40"/>
  <sheetViews>
    <sheetView workbookViewId="0">
      <selection activeCell="I43" sqref="I43"/>
    </sheetView>
  </sheetViews>
  <sheetFormatPr baseColWidth="10" defaultColWidth="11" defaultRowHeight="15" x14ac:dyDescent="0"/>
  <cols>
    <col min="16" max="16" width="40.83203125" customWidth="1"/>
  </cols>
  <sheetData>
    <row r="1" spans="1:16">
      <c r="A1" s="1" t="s">
        <v>74</v>
      </c>
      <c r="B1" s="2"/>
      <c r="C1" s="2"/>
      <c r="D1" s="2"/>
      <c r="E1" s="2"/>
      <c r="F1" s="3"/>
      <c r="H1" s="1" t="s">
        <v>93</v>
      </c>
      <c r="I1" s="2"/>
      <c r="J1" s="2"/>
      <c r="K1" s="2"/>
      <c r="L1" s="2"/>
      <c r="M1" s="3"/>
      <c r="P1" t="s">
        <v>109</v>
      </c>
    </row>
    <row r="2" spans="1:16" ht="16" thickBot="1">
      <c r="A2" s="4"/>
      <c r="B2" s="5"/>
      <c r="C2" s="5"/>
      <c r="D2" s="5"/>
      <c r="E2" s="5"/>
      <c r="F2" s="6"/>
      <c r="H2" s="4"/>
      <c r="I2" s="5"/>
      <c r="J2" s="5"/>
      <c r="K2" s="5"/>
      <c r="L2" s="5"/>
      <c r="M2" s="6"/>
    </row>
    <row r="3" spans="1:16">
      <c r="A3" s="4"/>
      <c r="B3" s="7"/>
      <c r="C3" s="3"/>
      <c r="D3" s="5"/>
      <c r="E3" s="7"/>
      <c r="F3" s="6"/>
      <c r="H3" s="4"/>
      <c r="I3" s="7"/>
      <c r="J3" s="3"/>
      <c r="K3" s="5"/>
      <c r="L3" s="7" t="s">
        <v>73</v>
      </c>
      <c r="M3" s="6"/>
    </row>
    <row r="4" spans="1:16">
      <c r="A4" s="4"/>
      <c r="B4" s="8" t="s">
        <v>117</v>
      </c>
      <c r="C4" s="8" t="s">
        <v>117</v>
      </c>
      <c r="D4" s="5"/>
      <c r="E4" s="8"/>
      <c r="F4" s="6"/>
      <c r="H4" s="4"/>
      <c r="I4" s="8" t="s">
        <v>117</v>
      </c>
      <c r="J4" s="8" t="s">
        <v>117</v>
      </c>
      <c r="K4" s="5"/>
      <c r="L4" s="8" t="s">
        <v>94</v>
      </c>
      <c r="M4" s="6"/>
    </row>
    <row r="5" spans="1:16">
      <c r="A5" s="4"/>
      <c r="B5" s="8"/>
      <c r="C5" s="6"/>
      <c r="D5" s="5"/>
      <c r="E5" s="8"/>
      <c r="F5" s="6"/>
      <c r="H5" s="4"/>
      <c r="I5" s="8"/>
      <c r="J5" s="6"/>
      <c r="K5" s="5"/>
      <c r="L5" s="8" t="s">
        <v>95</v>
      </c>
      <c r="M5" s="6"/>
    </row>
    <row r="6" spans="1:16" ht="16" thickBot="1">
      <c r="A6" s="4"/>
      <c r="B6" s="9"/>
      <c r="C6" s="10"/>
      <c r="D6" s="5"/>
      <c r="E6" s="9"/>
      <c r="F6" s="6"/>
      <c r="H6" s="4"/>
      <c r="I6" s="9"/>
      <c r="J6" s="10"/>
      <c r="K6" s="5"/>
      <c r="L6" s="9">
        <v>4</v>
      </c>
      <c r="M6" s="6"/>
    </row>
    <row r="7" spans="1:16">
      <c r="A7" s="4"/>
      <c r="B7" s="7"/>
      <c r="C7" s="3"/>
      <c r="D7" s="5"/>
      <c r="E7" s="7"/>
      <c r="F7" s="6"/>
      <c r="H7" s="4"/>
      <c r="I7" s="7"/>
      <c r="J7" s="3"/>
      <c r="K7" s="5"/>
      <c r="L7" s="7" t="s">
        <v>96</v>
      </c>
      <c r="M7" s="6"/>
    </row>
    <row r="8" spans="1:16">
      <c r="A8" s="4"/>
      <c r="B8" s="8" t="s">
        <v>117</v>
      </c>
      <c r="C8" s="8" t="s">
        <v>117</v>
      </c>
      <c r="D8" s="5"/>
      <c r="E8" s="8"/>
      <c r="F8" s="6"/>
      <c r="H8" s="4"/>
      <c r="I8" s="8" t="s">
        <v>117</v>
      </c>
      <c r="J8" s="8" t="s">
        <v>117</v>
      </c>
      <c r="K8" s="5"/>
      <c r="L8" s="8" t="s">
        <v>94</v>
      </c>
      <c r="M8" s="6"/>
    </row>
    <row r="9" spans="1:16">
      <c r="A9" s="4"/>
      <c r="B9" s="8"/>
      <c r="C9" s="6"/>
      <c r="D9" s="5"/>
      <c r="E9" s="8"/>
      <c r="F9" s="6"/>
      <c r="H9" s="4"/>
      <c r="I9" s="8"/>
      <c r="J9" s="6"/>
      <c r="K9" s="5"/>
      <c r="L9" s="8" t="s">
        <v>95</v>
      </c>
      <c r="M9" s="6"/>
    </row>
    <row r="10" spans="1:16" ht="16" thickBot="1">
      <c r="A10" s="4"/>
      <c r="B10" s="9"/>
      <c r="C10" s="10"/>
      <c r="D10" s="5"/>
      <c r="E10" s="9"/>
      <c r="F10" s="6"/>
      <c r="H10" s="4"/>
      <c r="I10" s="9"/>
      <c r="J10" s="10"/>
      <c r="K10" s="5"/>
      <c r="L10" s="9">
        <v>4</v>
      </c>
      <c r="M10" s="6"/>
    </row>
    <row r="11" spans="1:16">
      <c r="A11" s="4"/>
      <c r="B11" s="7"/>
      <c r="C11" s="3"/>
      <c r="D11" s="5"/>
      <c r="E11" s="8"/>
      <c r="F11" s="6"/>
      <c r="H11" s="4"/>
      <c r="I11" s="7"/>
      <c r="J11" s="3"/>
      <c r="K11" s="5"/>
      <c r="L11" s="8" t="s">
        <v>96</v>
      </c>
      <c r="M11" s="6"/>
    </row>
    <row r="12" spans="1:16">
      <c r="A12" s="4"/>
      <c r="B12" s="8" t="s">
        <v>117</v>
      </c>
      <c r="C12" s="8" t="s">
        <v>117</v>
      </c>
      <c r="D12" s="5"/>
      <c r="E12" s="8"/>
      <c r="F12" s="6"/>
      <c r="H12" s="4"/>
      <c r="I12" s="8" t="s">
        <v>117</v>
      </c>
      <c r="J12" s="8" t="s">
        <v>117</v>
      </c>
      <c r="K12" s="5"/>
      <c r="L12" s="8" t="s">
        <v>94</v>
      </c>
      <c r="M12" s="6"/>
    </row>
    <row r="13" spans="1:16">
      <c r="A13" s="4"/>
      <c r="B13" s="8"/>
      <c r="C13" s="6"/>
      <c r="D13" s="5"/>
      <c r="E13" s="8"/>
      <c r="F13" s="6"/>
      <c r="H13" s="4"/>
      <c r="I13" s="8"/>
      <c r="J13" s="6"/>
      <c r="K13" s="5"/>
      <c r="L13" s="8" t="s">
        <v>95</v>
      </c>
      <c r="M13" s="6"/>
    </row>
    <row r="14" spans="1:16" ht="16" thickBot="1">
      <c r="A14" s="4"/>
      <c r="B14" s="9"/>
      <c r="C14" s="10"/>
      <c r="D14" s="5"/>
      <c r="E14" s="9"/>
      <c r="F14" s="6"/>
      <c r="H14" s="4"/>
      <c r="I14" s="9"/>
      <c r="J14" s="10"/>
      <c r="K14" s="5"/>
      <c r="L14" s="9">
        <v>4</v>
      </c>
      <c r="M14" s="6"/>
    </row>
    <row r="15" spans="1:16">
      <c r="A15" s="4"/>
      <c r="B15" s="5"/>
      <c r="C15" s="5"/>
      <c r="D15" s="5"/>
      <c r="E15" s="5"/>
      <c r="F15" s="6"/>
      <c r="H15" s="4"/>
      <c r="I15" s="5"/>
      <c r="J15" s="5"/>
      <c r="K15" s="5"/>
      <c r="L15" s="5"/>
      <c r="M15" s="6"/>
    </row>
    <row r="16" spans="1:16">
      <c r="A16" s="4"/>
      <c r="B16" s="5"/>
      <c r="C16" s="5"/>
      <c r="D16" s="5"/>
      <c r="E16" s="5"/>
      <c r="F16" s="6"/>
      <c r="H16" s="4"/>
      <c r="I16" s="5"/>
      <c r="J16" s="5"/>
      <c r="K16" s="5"/>
      <c r="L16" s="5"/>
      <c r="M16" s="6"/>
    </row>
    <row r="17" spans="1:13">
      <c r="A17" s="4"/>
      <c r="B17" s="5" t="s">
        <v>116</v>
      </c>
      <c r="C17" s="5"/>
      <c r="D17" s="5"/>
      <c r="E17" s="5"/>
      <c r="F17" s="6"/>
      <c r="H17" s="4"/>
      <c r="I17" s="5" t="s">
        <v>116</v>
      </c>
      <c r="J17" s="5"/>
      <c r="K17" s="5"/>
      <c r="L17" s="5" t="s">
        <v>116</v>
      </c>
      <c r="M17" s="6"/>
    </row>
    <row r="18" spans="1:13">
      <c r="A18" s="4"/>
      <c r="B18" s="5" t="s">
        <v>134</v>
      </c>
      <c r="C18" s="5"/>
      <c r="D18" s="5"/>
      <c r="E18" s="5"/>
      <c r="F18" s="6"/>
      <c r="H18" s="4"/>
      <c r="I18" s="5" t="s">
        <v>134</v>
      </c>
      <c r="J18" s="5"/>
      <c r="K18" s="5"/>
      <c r="L18" s="5" t="s">
        <v>134</v>
      </c>
      <c r="M18" s="6"/>
    </row>
    <row r="19" spans="1:13" ht="16" thickBot="1">
      <c r="A19" s="11"/>
      <c r="B19" s="12" t="s">
        <v>135</v>
      </c>
      <c r="C19" s="12"/>
      <c r="D19" s="12"/>
      <c r="E19" s="12"/>
      <c r="F19" s="10"/>
      <c r="H19" s="11"/>
      <c r="I19" s="12" t="s">
        <v>135</v>
      </c>
      <c r="J19" s="12"/>
      <c r="K19" s="12"/>
      <c r="L19" s="12" t="s">
        <v>135</v>
      </c>
      <c r="M19" s="10"/>
    </row>
    <row r="21" spans="1:13" ht="16" thickBot="1"/>
    <row r="22" spans="1:13">
      <c r="A22" s="1" t="s">
        <v>97</v>
      </c>
      <c r="B22" s="2"/>
      <c r="C22" s="2"/>
      <c r="D22" s="2"/>
      <c r="E22" s="2"/>
      <c r="F22" s="3"/>
      <c r="H22" s="1" t="s">
        <v>73</v>
      </c>
      <c r="I22" s="2"/>
      <c r="J22" s="2"/>
      <c r="K22" s="2"/>
      <c r="L22" s="2"/>
      <c r="M22" s="3"/>
    </row>
    <row r="23" spans="1:13" ht="16" thickBot="1">
      <c r="A23" s="4"/>
      <c r="B23" s="5"/>
      <c r="C23" s="5"/>
      <c r="D23" s="5"/>
      <c r="E23" s="5"/>
      <c r="F23" s="6"/>
      <c r="H23" s="4"/>
      <c r="I23" s="5"/>
      <c r="J23" s="5"/>
      <c r="K23" s="5"/>
      <c r="L23" s="5"/>
      <c r="M23" s="6"/>
    </row>
    <row r="24" spans="1:13">
      <c r="A24" s="4"/>
      <c r="B24" s="7"/>
      <c r="C24" s="3"/>
      <c r="D24" s="5"/>
      <c r="E24" s="7" t="s">
        <v>96</v>
      </c>
      <c r="F24" s="6"/>
      <c r="H24" s="4"/>
      <c r="I24" s="7"/>
      <c r="J24" s="3"/>
      <c r="K24" s="5"/>
      <c r="L24" s="7"/>
      <c r="M24" s="6"/>
    </row>
    <row r="25" spans="1:13">
      <c r="A25" s="4"/>
      <c r="B25" s="8" t="s">
        <v>117</v>
      </c>
      <c r="C25" s="8" t="s">
        <v>117</v>
      </c>
      <c r="D25" s="5"/>
      <c r="E25" s="8" t="s">
        <v>94</v>
      </c>
      <c r="F25" s="6"/>
      <c r="H25" s="4"/>
      <c r="I25" s="8" t="s">
        <v>117</v>
      </c>
      <c r="J25" s="8" t="s">
        <v>117</v>
      </c>
      <c r="K25" s="5"/>
      <c r="L25" s="8"/>
      <c r="M25" s="6"/>
    </row>
    <row r="26" spans="1:13">
      <c r="A26" s="4"/>
      <c r="B26" s="8"/>
      <c r="C26" s="6"/>
      <c r="D26" s="5"/>
      <c r="E26" s="8" t="s">
        <v>98</v>
      </c>
      <c r="F26" s="6"/>
      <c r="H26" s="4"/>
      <c r="I26" s="8"/>
      <c r="J26" s="6"/>
      <c r="K26" s="5"/>
      <c r="L26" s="8"/>
      <c r="M26" s="6"/>
    </row>
    <row r="27" spans="1:13" ht="16" thickBot="1">
      <c r="A27" s="4"/>
      <c r="B27" s="9"/>
      <c r="C27" s="10"/>
      <c r="D27" s="5"/>
      <c r="E27" s="9">
        <v>4</v>
      </c>
      <c r="F27" s="6"/>
      <c r="H27" s="4"/>
      <c r="I27" s="9"/>
      <c r="J27" s="10"/>
      <c r="K27" s="5"/>
      <c r="L27" s="9"/>
      <c r="M27" s="6"/>
    </row>
    <row r="28" spans="1:13">
      <c r="A28" s="4"/>
      <c r="B28" s="7"/>
      <c r="C28" s="3"/>
      <c r="D28" s="5"/>
      <c r="E28" s="7" t="s">
        <v>73</v>
      </c>
      <c r="F28" s="6"/>
      <c r="H28" s="4"/>
      <c r="I28" s="7"/>
      <c r="J28" s="3"/>
      <c r="K28" s="5"/>
      <c r="L28" s="7"/>
      <c r="M28" s="6"/>
    </row>
    <row r="29" spans="1:13">
      <c r="A29" s="4"/>
      <c r="B29" s="8" t="s">
        <v>117</v>
      </c>
      <c r="C29" s="8" t="s">
        <v>117</v>
      </c>
      <c r="D29" s="5"/>
      <c r="E29" s="8" t="s">
        <v>94</v>
      </c>
      <c r="F29" s="6"/>
      <c r="H29" s="4"/>
      <c r="I29" s="8" t="s">
        <v>117</v>
      </c>
      <c r="J29" s="8" t="s">
        <v>117</v>
      </c>
      <c r="K29" s="5"/>
      <c r="L29" s="8"/>
      <c r="M29" s="6"/>
    </row>
    <row r="30" spans="1:13">
      <c r="A30" s="4"/>
      <c r="B30" s="8"/>
      <c r="C30" s="6"/>
      <c r="D30" s="5"/>
      <c r="E30" s="8" t="s">
        <v>99</v>
      </c>
      <c r="F30" s="6"/>
      <c r="H30" s="4"/>
      <c r="I30" s="8"/>
      <c r="J30" s="6"/>
      <c r="K30" s="5"/>
      <c r="L30" s="8"/>
      <c r="M30" s="6"/>
    </row>
    <row r="31" spans="1:13" ht="16" thickBot="1">
      <c r="A31" s="4"/>
      <c r="B31" s="9"/>
      <c r="C31" s="10"/>
      <c r="D31" s="5"/>
      <c r="E31" s="9">
        <v>4</v>
      </c>
      <c r="F31" s="6"/>
      <c r="H31" s="4"/>
      <c r="I31" s="9"/>
      <c r="J31" s="10"/>
      <c r="K31" s="5"/>
      <c r="L31" s="9"/>
      <c r="M31" s="6"/>
    </row>
    <row r="32" spans="1:13">
      <c r="A32" s="4"/>
      <c r="B32" s="7"/>
      <c r="C32" s="3"/>
      <c r="D32" s="5"/>
      <c r="E32" s="8" t="s">
        <v>73</v>
      </c>
      <c r="F32" s="6"/>
      <c r="H32" s="4"/>
      <c r="I32" s="7"/>
      <c r="J32" s="3"/>
      <c r="K32" s="5"/>
      <c r="L32" s="8"/>
      <c r="M32" s="6"/>
    </row>
    <row r="33" spans="1:15">
      <c r="A33" s="4"/>
      <c r="B33" s="8" t="s">
        <v>117</v>
      </c>
      <c r="C33" s="8" t="s">
        <v>117</v>
      </c>
      <c r="D33" s="5"/>
      <c r="E33" s="8" t="s">
        <v>100</v>
      </c>
      <c r="F33" s="6"/>
      <c r="H33" s="4"/>
      <c r="I33" s="8" t="s">
        <v>117</v>
      </c>
      <c r="J33" s="8" t="s">
        <v>117</v>
      </c>
      <c r="K33" s="5"/>
      <c r="L33" s="8"/>
      <c r="M33" s="6"/>
    </row>
    <row r="34" spans="1:15">
      <c r="A34" s="4"/>
      <c r="B34" s="8"/>
      <c r="C34" s="6"/>
      <c r="D34" s="5"/>
      <c r="E34" s="8" t="s">
        <v>99</v>
      </c>
      <c r="F34" s="6"/>
      <c r="H34" s="4"/>
      <c r="I34" s="8"/>
      <c r="J34" s="6"/>
      <c r="K34" s="5"/>
      <c r="L34" s="8"/>
      <c r="M34" s="6"/>
    </row>
    <row r="35" spans="1:15" ht="16" thickBot="1">
      <c r="A35" s="4"/>
      <c r="B35" s="9"/>
      <c r="C35" s="10"/>
      <c r="D35" s="5"/>
      <c r="E35" s="9">
        <v>4</v>
      </c>
      <c r="F35" s="6"/>
      <c r="H35" s="4"/>
      <c r="I35" s="9"/>
      <c r="J35" s="10"/>
      <c r="K35" s="5"/>
      <c r="L35" s="9"/>
      <c r="M35" s="6"/>
    </row>
    <row r="36" spans="1:15">
      <c r="A36" s="4"/>
      <c r="B36" s="5"/>
      <c r="C36" s="5"/>
      <c r="D36" s="5"/>
      <c r="E36" s="5"/>
      <c r="F36" s="6"/>
      <c r="H36" s="4"/>
      <c r="I36" s="5"/>
      <c r="J36" s="5"/>
      <c r="K36" s="5"/>
      <c r="L36" s="5"/>
      <c r="M36" s="6"/>
    </row>
    <row r="37" spans="1:15">
      <c r="A37" s="4"/>
      <c r="B37" s="5"/>
      <c r="C37" s="5"/>
      <c r="D37" s="5"/>
      <c r="E37" s="5"/>
      <c r="F37" s="6"/>
      <c r="H37" s="4"/>
      <c r="I37" s="5"/>
      <c r="J37" s="5"/>
      <c r="K37" s="5"/>
      <c r="L37" s="5"/>
      <c r="M37" s="6"/>
    </row>
    <row r="38" spans="1:15">
      <c r="A38" s="4"/>
      <c r="B38" s="5" t="s">
        <v>116</v>
      </c>
      <c r="C38" s="5"/>
      <c r="D38" s="5"/>
      <c r="E38" s="5" t="s">
        <v>116</v>
      </c>
      <c r="F38" s="6"/>
      <c r="H38" s="4"/>
      <c r="I38" s="5" t="s">
        <v>116</v>
      </c>
      <c r="J38" s="5"/>
      <c r="K38" s="5"/>
      <c r="L38" s="5"/>
      <c r="M38" s="6"/>
      <c r="O38" t="s">
        <v>122</v>
      </c>
    </row>
    <row r="39" spans="1:15">
      <c r="A39" s="4"/>
      <c r="B39" s="5" t="s">
        <v>134</v>
      </c>
      <c r="C39" s="5"/>
      <c r="D39" s="5"/>
      <c r="E39" s="5" t="s">
        <v>134</v>
      </c>
      <c r="F39" s="6"/>
      <c r="H39" s="4"/>
      <c r="I39" s="5" t="s">
        <v>134</v>
      </c>
      <c r="J39" s="5"/>
      <c r="K39" s="5"/>
      <c r="L39" s="5"/>
      <c r="M39" s="6"/>
    </row>
    <row r="40" spans="1:15" ht="16" thickBot="1">
      <c r="A40" s="11"/>
      <c r="B40" s="12" t="s">
        <v>135</v>
      </c>
      <c r="C40" s="12"/>
      <c r="D40" s="12"/>
      <c r="E40" s="12" t="s">
        <v>135</v>
      </c>
      <c r="F40" s="10"/>
      <c r="H40" s="11"/>
      <c r="I40" s="12" t="s">
        <v>135</v>
      </c>
      <c r="J40" s="12"/>
      <c r="K40" s="12"/>
      <c r="L40" s="12"/>
      <c r="M40" s="10"/>
    </row>
  </sheetData>
  <phoneticPr fontId="8" type="noConversion"/>
  <pageMargins left="0.75000000000000011" right="0.75000000000000011" top="1" bottom="1" header="0.5" footer="0.5"/>
  <pageSetup paperSize="9" scale="60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P40"/>
  <sheetViews>
    <sheetView workbookViewId="0">
      <selection activeCell="I38" sqref="I38:I40"/>
    </sheetView>
  </sheetViews>
  <sheetFormatPr baseColWidth="10" defaultColWidth="11" defaultRowHeight="15" x14ac:dyDescent="0"/>
  <cols>
    <col min="16" max="16" width="43.1640625" customWidth="1"/>
  </cols>
  <sheetData>
    <row r="1" spans="1:16">
      <c r="A1" s="1" t="s">
        <v>74</v>
      </c>
      <c r="B1" s="2"/>
      <c r="C1" s="2"/>
      <c r="D1" s="2"/>
      <c r="E1" s="2"/>
      <c r="F1" s="3"/>
      <c r="H1" s="1" t="s">
        <v>93</v>
      </c>
      <c r="I1" s="2"/>
      <c r="J1" s="2"/>
      <c r="K1" s="2"/>
      <c r="L1" s="2"/>
      <c r="M1" s="3"/>
      <c r="P1" t="s">
        <v>110</v>
      </c>
    </row>
    <row r="2" spans="1:16" ht="16" thickBot="1">
      <c r="A2" s="4"/>
      <c r="B2" s="5"/>
      <c r="C2" s="5"/>
      <c r="D2" s="5"/>
      <c r="E2" s="5"/>
      <c r="F2" s="6"/>
      <c r="H2" s="4"/>
      <c r="I2" s="5"/>
      <c r="J2" s="5"/>
      <c r="K2" s="5"/>
      <c r="L2" s="5"/>
      <c r="M2" s="6"/>
    </row>
    <row r="3" spans="1:16">
      <c r="A3" s="4"/>
      <c r="B3" s="7"/>
      <c r="C3" s="3"/>
      <c r="D3" s="5"/>
      <c r="E3" s="7"/>
      <c r="F3" s="6"/>
      <c r="H3" s="4"/>
      <c r="I3" s="7"/>
      <c r="J3" s="3"/>
      <c r="K3" s="5"/>
      <c r="L3" s="7" t="s">
        <v>73</v>
      </c>
      <c r="M3" s="6"/>
    </row>
    <row r="4" spans="1:16">
      <c r="A4" s="4"/>
      <c r="B4" s="8">
        <v>2</v>
      </c>
      <c r="C4" s="6">
        <v>2</v>
      </c>
      <c r="D4" s="5"/>
      <c r="E4" s="8"/>
      <c r="F4" s="6"/>
      <c r="H4" s="4"/>
      <c r="I4" s="8">
        <v>2</v>
      </c>
      <c r="J4" s="6">
        <v>2</v>
      </c>
      <c r="K4" s="5"/>
      <c r="L4" s="8" t="s">
        <v>94</v>
      </c>
      <c r="M4" s="6"/>
    </row>
    <row r="5" spans="1:16">
      <c r="A5" s="4"/>
      <c r="B5" s="8"/>
      <c r="C5" s="6"/>
      <c r="D5" s="5"/>
      <c r="E5" s="8"/>
      <c r="F5" s="6"/>
      <c r="H5" s="4"/>
      <c r="I5" s="8"/>
      <c r="J5" s="6"/>
      <c r="K5" s="5"/>
      <c r="L5" s="8" t="s">
        <v>95</v>
      </c>
      <c r="M5" s="6"/>
    </row>
    <row r="6" spans="1:16" ht="16" thickBot="1">
      <c r="A6" s="4"/>
      <c r="B6" s="9"/>
      <c r="C6" s="10"/>
      <c r="D6" s="5"/>
      <c r="E6" s="9"/>
      <c r="F6" s="6"/>
      <c r="H6" s="4"/>
      <c r="I6" s="9"/>
      <c r="J6" s="10"/>
      <c r="K6" s="5"/>
      <c r="L6" s="9">
        <v>2</v>
      </c>
      <c r="M6" s="6"/>
    </row>
    <row r="7" spans="1:16">
      <c r="A7" s="4"/>
      <c r="B7" s="7"/>
      <c r="C7" s="3"/>
      <c r="D7" s="5"/>
      <c r="E7" s="7"/>
      <c r="F7" s="6"/>
      <c r="H7" s="4"/>
      <c r="I7" s="7"/>
      <c r="J7" s="3"/>
      <c r="K7" s="5"/>
      <c r="L7" s="7" t="s">
        <v>96</v>
      </c>
      <c r="M7" s="6"/>
    </row>
    <row r="8" spans="1:16">
      <c r="A8" s="4"/>
      <c r="B8" s="8">
        <v>2</v>
      </c>
      <c r="C8" s="6">
        <v>2</v>
      </c>
      <c r="D8" s="5"/>
      <c r="E8" s="8"/>
      <c r="F8" s="6"/>
      <c r="H8" s="4"/>
      <c r="I8" s="8">
        <v>2</v>
      </c>
      <c r="J8" s="6">
        <v>2</v>
      </c>
      <c r="K8" s="5"/>
      <c r="L8" s="8" t="s">
        <v>94</v>
      </c>
      <c r="M8" s="6"/>
    </row>
    <row r="9" spans="1:16">
      <c r="A9" s="4"/>
      <c r="B9" s="8"/>
      <c r="C9" s="6"/>
      <c r="D9" s="5"/>
      <c r="E9" s="8"/>
      <c r="F9" s="6"/>
      <c r="H9" s="4"/>
      <c r="I9" s="8"/>
      <c r="J9" s="6"/>
      <c r="K9" s="5"/>
      <c r="L9" s="8" t="s">
        <v>95</v>
      </c>
      <c r="M9" s="6"/>
    </row>
    <row r="10" spans="1:16" ht="16" thickBot="1">
      <c r="A10" s="4"/>
      <c r="B10" s="9"/>
      <c r="C10" s="10"/>
      <c r="D10" s="5"/>
      <c r="E10" s="9"/>
      <c r="F10" s="6"/>
      <c r="H10" s="4"/>
      <c r="I10" s="9"/>
      <c r="J10" s="10"/>
      <c r="K10" s="5"/>
      <c r="L10" s="9">
        <v>2</v>
      </c>
      <c r="M10" s="6"/>
    </row>
    <row r="11" spans="1:16">
      <c r="A11" s="4"/>
      <c r="B11" s="7"/>
      <c r="C11" s="3"/>
      <c r="D11" s="5"/>
      <c r="E11" s="8"/>
      <c r="F11" s="6"/>
      <c r="H11" s="4"/>
      <c r="I11" s="7"/>
      <c r="J11" s="3"/>
      <c r="K11" s="5"/>
      <c r="L11" s="8" t="s">
        <v>96</v>
      </c>
      <c r="M11" s="6"/>
    </row>
    <row r="12" spans="1:16">
      <c r="A12" s="4"/>
      <c r="B12" s="8">
        <v>2</v>
      </c>
      <c r="C12" s="6">
        <v>2</v>
      </c>
      <c r="D12" s="5"/>
      <c r="E12" s="8"/>
      <c r="F12" s="6"/>
      <c r="H12" s="4"/>
      <c r="I12" s="8">
        <v>2</v>
      </c>
      <c r="J12" s="6">
        <v>2</v>
      </c>
      <c r="K12" s="5"/>
      <c r="L12" s="8" t="s">
        <v>94</v>
      </c>
      <c r="M12" s="6"/>
    </row>
    <row r="13" spans="1:16">
      <c r="A13" s="4"/>
      <c r="B13" s="8"/>
      <c r="C13" s="6"/>
      <c r="D13" s="5"/>
      <c r="E13" s="8"/>
      <c r="F13" s="6"/>
      <c r="H13" s="4"/>
      <c r="I13" s="8"/>
      <c r="J13" s="6"/>
      <c r="K13" s="5"/>
      <c r="L13" s="8" t="s">
        <v>95</v>
      </c>
      <c r="M13" s="6"/>
    </row>
    <row r="14" spans="1:16" ht="16" thickBot="1">
      <c r="A14" s="4"/>
      <c r="B14" s="9"/>
      <c r="C14" s="10"/>
      <c r="D14" s="5"/>
      <c r="E14" s="9"/>
      <c r="F14" s="6"/>
      <c r="H14" s="4"/>
      <c r="I14" s="9"/>
      <c r="J14" s="10"/>
      <c r="K14" s="5"/>
      <c r="L14" s="9">
        <v>2</v>
      </c>
      <c r="M14" s="6"/>
    </row>
    <row r="15" spans="1:16">
      <c r="A15" s="4"/>
      <c r="B15" s="5"/>
      <c r="C15" s="5"/>
      <c r="D15" s="5"/>
      <c r="E15" s="5"/>
      <c r="F15" s="6"/>
      <c r="H15" s="4"/>
      <c r="I15" s="5"/>
      <c r="J15" s="5"/>
      <c r="K15" s="5"/>
      <c r="L15" s="5"/>
      <c r="M15" s="6"/>
    </row>
    <row r="16" spans="1:16">
      <c r="A16" s="4"/>
      <c r="B16" s="5"/>
      <c r="C16" s="5"/>
      <c r="D16" s="5"/>
      <c r="E16" s="5"/>
      <c r="F16" s="6"/>
      <c r="H16" s="4"/>
      <c r="I16" s="5"/>
      <c r="J16" s="5"/>
      <c r="K16" s="5"/>
      <c r="L16" s="5"/>
      <c r="M16" s="6"/>
    </row>
    <row r="17" spans="1:13">
      <c r="A17" s="4"/>
      <c r="B17" s="5">
        <v>12</v>
      </c>
      <c r="C17" s="5"/>
      <c r="D17" s="5"/>
      <c r="E17" s="5"/>
      <c r="F17" s="6"/>
      <c r="H17" s="4"/>
      <c r="I17" s="5">
        <v>12</v>
      </c>
      <c r="J17" s="5"/>
      <c r="K17" s="5"/>
      <c r="L17" s="5">
        <v>12</v>
      </c>
      <c r="M17" s="6"/>
    </row>
    <row r="18" spans="1:13">
      <c r="A18" s="4"/>
      <c r="B18" s="5" t="s">
        <v>136</v>
      </c>
      <c r="C18" s="5"/>
      <c r="D18" s="5"/>
      <c r="E18" s="5"/>
      <c r="F18" s="6"/>
      <c r="H18" s="4"/>
      <c r="I18" s="5" t="s">
        <v>136</v>
      </c>
      <c r="J18" s="5"/>
      <c r="K18" s="5"/>
      <c r="L18" s="5" t="s">
        <v>136</v>
      </c>
      <c r="M18" s="6"/>
    </row>
    <row r="19" spans="1:13" ht="16" thickBot="1">
      <c r="A19" s="11"/>
      <c r="B19" s="12" t="s">
        <v>137</v>
      </c>
      <c r="C19" s="12"/>
      <c r="D19" s="12"/>
      <c r="E19" s="12"/>
      <c r="F19" s="10"/>
      <c r="H19" s="11"/>
      <c r="I19" s="12" t="s">
        <v>137</v>
      </c>
      <c r="J19" s="12"/>
      <c r="K19" s="12"/>
      <c r="L19" s="12" t="s">
        <v>137</v>
      </c>
      <c r="M19" s="10"/>
    </row>
    <row r="21" spans="1:13" ht="16" thickBot="1"/>
    <row r="22" spans="1:13">
      <c r="A22" s="1" t="s">
        <v>97</v>
      </c>
      <c r="B22" s="2"/>
      <c r="C22" s="2"/>
      <c r="D22" s="2"/>
      <c r="E22" s="2"/>
      <c r="F22" s="3"/>
      <c r="H22" s="1" t="s">
        <v>73</v>
      </c>
      <c r="I22" s="2"/>
      <c r="J22" s="2"/>
      <c r="K22" s="2"/>
      <c r="L22" s="2"/>
      <c r="M22" s="3"/>
    </row>
    <row r="23" spans="1:13" ht="16" thickBot="1">
      <c r="A23" s="4"/>
      <c r="B23" s="5"/>
      <c r="C23" s="5"/>
      <c r="D23" s="5"/>
      <c r="E23" s="5"/>
      <c r="F23" s="6"/>
      <c r="H23" s="4"/>
      <c r="I23" s="5"/>
      <c r="J23" s="5"/>
      <c r="K23" s="5"/>
      <c r="L23" s="5"/>
      <c r="M23" s="6"/>
    </row>
    <row r="24" spans="1:13">
      <c r="A24" s="4"/>
      <c r="B24" s="7"/>
      <c r="C24" s="3"/>
      <c r="D24" s="5"/>
      <c r="E24" s="7" t="s">
        <v>96</v>
      </c>
      <c r="F24" s="6"/>
      <c r="H24" s="4"/>
      <c r="I24" s="7"/>
      <c r="J24" s="3"/>
      <c r="K24" s="5"/>
      <c r="L24" s="7"/>
      <c r="M24" s="6"/>
    </row>
    <row r="25" spans="1:13">
      <c r="A25" s="4"/>
      <c r="B25" s="8">
        <v>2</v>
      </c>
      <c r="C25" s="6">
        <v>2</v>
      </c>
      <c r="D25" s="5"/>
      <c r="E25" s="8" t="s">
        <v>94</v>
      </c>
      <c r="F25" s="6"/>
      <c r="H25" s="4"/>
      <c r="I25" s="8">
        <v>2</v>
      </c>
      <c r="J25" s="6">
        <v>2</v>
      </c>
      <c r="K25" s="5"/>
      <c r="L25" s="8"/>
      <c r="M25" s="6"/>
    </row>
    <row r="26" spans="1:13">
      <c r="A26" s="4"/>
      <c r="B26" s="8"/>
      <c r="C26" s="6"/>
      <c r="D26" s="5"/>
      <c r="E26" s="8" t="s">
        <v>98</v>
      </c>
      <c r="F26" s="6"/>
      <c r="H26" s="4"/>
      <c r="I26" s="8"/>
      <c r="J26" s="6"/>
      <c r="K26" s="5"/>
      <c r="L26" s="8"/>
      <c r="M26" s="6"/>
    </row>
    <row r="27" spans="1:13" ht="16" thickBot="1">
      <c r="A27" s="4"/>
      <c r="B27" s="9"/>
      <c r="C27" s="10"/>
      <c r="D27" s="5"/>
      <c r="E27" s="9">
        <v>2</v>
      </c>
      <c r="F27" s="6"/>
      <c r="H27" s="4"/>
      <c r="I27" s="9"/>
      <c r="J27" s="10"/>
      <c r="K27" s="5"/>
      <c r="L27" s="9"/>
      <c r="M27" s="6"/>
    </row>
    <row r="28" spans="1:13">
      <c r="A28" s="4"/>
      <c r="B28" s="7"/>
      <c r="C28" s="3"/>
      <c r="D28" s="5"/>
      <c r="E28" s="7" t="s">
        <v>73</v>
      </c>
      <c r="F28" s="6"/>
      <c r="H28" s="4"/>
      <c r="I28" s="7"/>
      <c r="J28" s="3"/>
      <c r="K28" s="5"/>
      <c r="L28" s="7"/>
      <c r="M28" s="6"/>
    </row>
    <row r="29" spans="1:13">
      <c r="A29" s="4"/>
      <c r="B29" s="8">
        <v>2</v>
      </c>
      <c r="C29" s="6">
        <v>2</v>
      </c>
      <c r="D29" s="5"/>
      <c r="E29" s="8" t="s">
        <v>94</v>
      </c>
      <c r="F29" s="6"/>
      <c r="H29" s="4"/>
      <c r="I29" s="8">
        <v>2</v>
      </c>
      <c r="J29" s="6">
        <v>2</v>
      </c>
      <c r="K29" s="5"/>
      <c r="L29" s="8"/>
      <c r="M29" s="6"/>
    </row>
    <row r="30" spans="1:13">
      <c r="A30" s="4"/>
      <c r="B30" s="8"/>
      <c r="C30" s="6"/>
      <c r="D30" s="5"/>
      <c r="E30" s="8" t="s">
        <v>99</v>
      </c>
      <c r="F30" s="6"/>
      <c r="H30" s="4"/>
      <c r="I30" s="8"/>
      <c r="J30" s="6"/>
      <c r="K30" s="5"/>
      <c r="L30" s="8"/>
      <c r="M30" s="6"/>
    </row>
    <row r="31" spans="1:13" ht="16" thickBot="1">
      <c r="A31" s="4"/>
      <c r="B31" s="9"/>
      <c r="C31" s="10"/>
      <c r="D31" s="5"/>
      <c r="E31" s="9">
        <v>2</v>
      </c>
      <c r="F31" s="6"/>
      <c r="H31" s="4"/>
      <c r="I31" s="9"/>
      <c r="J31" s="10"/>
      <c r="K31" s="5"/>
      <c r="L31" s="9"/>
      <c r="M31" s="6"/>
    </row>
    <row r="32" spans="1:13">
      <c r="A32" s="4"/>
      <c r="B32" s="7"/>
      <c r="C32" s="3"/>
      <c r="D32" s="5"/>
      <c r="E32" s="8" t="s">
        <v>73</v>
      </c>
      <c r="F32" s="6"/>
      <c r="H32" s="4"/>
      <c r="I32" s="7"/>
      <c r="J32" s="3"/>
      <c r="K32" s="5"/>
      <c r="L32" s="8"/>
      <c r="M32" s="6"/>
    </row>
    <row r="33" spans="1:15">
      <c r="A33" s="4"/>
      <c r="B33" s="8">
        <v>2</v>
      </c>
      <c r="C33" s="6">
        <v>2</v>
      </c>
      <c r="D33" s="5"/>
      <c r="E33" s="8" t="s">
        <v>100</v>
      </c>
      <c r="F33" s="6"/>
      <c r="H33" s="4"/>
      <c r="I33" s="8">
        <v>2</v>
      </c>
      <c r="J33" s="6">
        <v>2</v>
      </c>
      <c r="K33" s="5"/>
      <c r="L33" s="8"/>
      <c r="M33" s="6"/>
    </row>
    <row r="34" spans="1:15">
      <c r="A34" s="4"/>
      <c r="B34" s="8"/>
      <c r="C34" s="6"/>
      <c r="D34" s="5"/>
      <c r="E34" s="8" t="s">
        <v>99</v>
      </c>
      <c r="F34" s="6"/>
      <c r="H34" s="4"/>
      <c r="I34" s="8"/>
      <c r="J34" s="6"/>
      <c r="K34" s="5"/>
      <c r="L34" s="8"/>
      <c r="M34" s="6"/>
    </row>
    <row r="35" spans="1:15" ht="16" thickBot="1">
      <c r="A35" s="4"/>
      <c r="B35" s="9"/>
      <c r="C35" s="10"/>
      <c r="D35" s="5"/>
      <c r="E35" s="9">
        <v>2</v>
      </c>
      <c r="F35" s="6"/>
      <c r="H35" s="4"/>
      <c r="I35" s="9"/>
      <c r="J35" s="10"/>
      <c r="K35" s="5"/>
      <c r="L35" s="9"/>
      <c r="M35" s="6"/>
    </row>
    <row r="36" spans="1:15">
      <c r="A36" s="4"/>
      <c r="B36" s="5"/>
      <c r="C36" s="5"/>
      <c r="D36" s="5"/>
      <c r="E36" s="5"/>
      <c r="F36" s="6"/>
      <c r="H36" s="4"/>
      <c r="I36" s="5"/>
      <c r="J36" s="5"/>
      <c r="K36" s="5"/>
      <c r="L36" s="5"/>
      <c r="M36" s="6"/>
    </row>
    <row r="37" spans="1:15">
      <c r="A37" s="4"/>
      <c r="B37" s="5"/>
      <c r="C37" s="5"/>
      <c r="D37" s="5"/>
      <c r="E37" s="5"/>
      <c r="F37" s="6"/>
      <c r="H37" s="4"/>
      <c r="I37" s="5"/>
      <c r="J37" s="5"/>
      <c r="K37" s="5"/>
      <c r="L37" s="5"/>
      <c r="M37" s="6"/>
    </row>
    <row r="38" spans="1:15">
      <c r="A38" s="4"/>
      <c r="B38" s="5">
        <v>12</v>
      </c>
      <c r="C38" s="5"/>
      <c r="D38" s="5"/>
      <c r="E38" s="5">
        <v>12</v>
      </c>
      <c r="F38" s="6"/>
      <c r="H38" s="4"/>
      <c r="I38" s="5">
        <v>12</v>
      </c>
      <c r="J38" s="5"/>
      <c r="K38" s="5"/>
      <c r="L38" s="5"/>
      <c r="M38" s="6"/>
      <c r="O38">
        <v>72</v>
      </c>
    </row>
    <row r="39" spans="1:15">
      <c r="A39" s="4"/>
      <c r="B39" s="5" t="s">
        <v>136</v>
      </c>
      <c r="C39" s="5"/>
      <c r="D39" s="5"/>
      <c r="E39" s="5" t="s">
        <v>136</v>
      </c>
      <c r="F39" s="6"/>
      <c r="H39" s="4"/>
      <c r="I39" s="5" t="s">
        <v>136</v>
      </c>
      <c r="J39" s="5"/>
      <c r="K39" s="5"/>
      <c r="L39" s="5"/>
      <c r="M39" s="6"/>
    </row>
    <row r="40" spans="1:15" ht="16" thickBot="1">
      <c r="A40" s="11"/>
      <c r="B40" s="12" t="s">
        <v>137</v>
      </c>
      <c r="C40" s="12"/>
      <c r="D40" s="12"/>
      <c r="E40" s="12" t="s">
        <v>137</v>
      </c>
      <c r="F40" s="10"/>
      <c r="H40" s="11"/>
      <c r="I40" s="12" t="s">
        <v>137</v>
      </c>
      <c r="J40" s="12"/>
      <c r="K40" s="12"/>
      <c r="L40" s="12"/>
      <c r="M40" s="10"/>
    </row>
  </sheetData>
  <phoneticPr fontId="8" type="noConversion"/>
  <pageMargins left="0.75000000000000011" right="0.75000000000000011" top="1" bottom="1" header="0.5" footer="0.5"/>
  <pageSetup paperSize="9" scale="59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P40"/>
  <sheetViews>
    <sheetView workbookViewId="0">
      <selection activeCell="I39" sqref="I39:I40"/>
    </sheetView>
  </sheetViews>
  <sheetFormatPr baseColWidth="10" defaultColWidth="11" defaultRowHeight="15" x14ac:dyDescent="0"/>
  <cols>
    <col min="16" max="16" width="41.83203125" customWidth="1"/>
  </cols>
  <sheetData>
    <row r="1" spans="1:16">
      <c r="A1" s="1" t="s">
        <v>74</v>
      </c>
      <c r="B1" s="2"/>
      <c r="C1" s="2"/>
      <c r="D1" s="2"/>
      <c r="E1" s="2"/>
      <c r="F1" s="3"/>
      <c r="H1" s="1" t="s">
        <v>93</v>
      </c>
      <c r="I1" s="2"/>
      <c r="J1" s="2"/>
      <c r="K1" s="2"/>
      <c r="L1" s="2"/>
      <c r="M1" s="3"/>
      <c r="P1" t="s">
        <v>111</v>
      </c>
    </row>
    <row r="2" spans="1:16" ht="16" thickBot="1">
      <c r="A2" s="4"/>
      <c r="B2" s="5"/>
      <c r="C2" s="5"/>
      <c r="D2" s="5"/>
      <c r="E2" s="5"/>
      <c r="F2" s="6"/>
      <c r="H2" s="4"/>
      <c r="I2" s="5"/>
      <c r="J2" s="5"/>
      <c r="K2" s="5"/>
      <c r="L2" s="5"/>
      <c r="M2" s="6"/>
    </row>
    <row r="3" spans="1:16">
      <c r="A3" s="4"/>
      <c r="B3" s="7"/>
      <c r="C3" s="3"/>
      <c r="D3" s="5"/>
      <c r="E3" s="7"/>
      <c r="F3" s="6"/>
      <c r="H3" s="4"/>
      <c r="I3" s="7"/>
      <c r="J3" s="3"/>
      <c r="K3" s="5"/>
      <c r="L3" s="7" t="s">
        <v>73</v>
      </c>
      <c r="M3" s="6"/>
    </row>
    <row r="4" spans="1:16">
      <c r="A4" s="4"/>
      <c r="B4" s="8">
        <v>2</v>
      </c>
      <c r="C4" s="6">
        <v>2</v>
      </c>
      <c r="D4" s="5"/>
      <c r="E4" s="8"/>
      <c r="F4" s="6"/>
      <c r="H4" s="4"/>
      <c r="I4" s="8">
        <v>2</v>
      </c>
      <c r="J4" s="6">
        <v>2</v>
      </c>
      <c r="K4" s="5"/>
      <c r="L4" s="8" t="s">
        <v>94</v>
      </c>
      <c r="M4" s="6"/>
    </row>
    <row r="5" spans="1:16">
      <c r="A5" s="4"/>
      <c r="B5" s="8"/>
      <c r="C5" s="6"/>
      <c r="D5" s="5"/>
      <c r="E5" s="8"/>
      <c r="F5" s="6"/>
      <c r="H5" s="4"/>
      <c r="I5" s="8"/>
      <c r="J5" s="6"/>
      <c r="K5" s="5"/>
      <c r="L5" s="8" t="s">
        <v>95</v>
      </c>
      <c r="M5" s="6"/>
    </row>
    <row r="6" spans="1:16" ht="16" thickBot="1">
      <c r="A6" s="4"/>
      <c r="B6" s="9"/>
      <c r="C6" s="10"/>
      <c r="D6" s="5"/>
      <c r="E6" s="9"/>
      <c r="F6" s="6"/>
      <c r="H6" s="4"/>
      <c r="I6" s="9"/>
      <c r="J6" s="10"/>
      <c r="K6" s="5"/>
      <c r="L6" s="9">
        <v>2</v>
      </c>
      <c r="M6" s="6"/>
    </row>
    <row r="7" spans="1:16">
      <c r="A7" s="4"/>
      <c r="B7" s="7"/>
      <c r="C7" s="3"/>
      <c r="D7" s="5"/>
      <c r="E7" s="7"/>
      <c r="F7" s="6"/>
      <c r="H7" s="4"/>
      <c r="I7" s="7"/>
      <c r="J7" s="3"/>
      <c r="K7" s="5"/>
      <c r="L7" s="7" t="s">
        <v>96</v>
      </c>
      <c r="M7" s="6"/>
    </row>
    <row r="8" spans="1:16">
      <c r="A8" s="4"/>
      <c r="B8" s="8">
        <v>2</v>
      </c>
      <c r="C8" s="6">
        <v>2</v>
      </c>
      <c r="D8" s="5"/>
      <c r="E8" s="8"/>
      <c r="F8" s="6"/>
      <c r="H8" s="4"/>
      <c r="I8" s="8">
        <v>2</v>
      </c>
      <c r="J8" s="6">
        <v>2</v>
      </c>
      <c r="K8" s="5"/>
      <c r="L8" s="8" t="s">
        <v>94</v>
      </c>
      <c r="M8" s="6"/>
    </row>
    <row r="9" spans="1:16">
      <c r="A9" s="4"/>
      <c r="B9" s="8"/>
      <c r="C9" s="6"/>
      <c r="D9" s="5"/>
      <c r="E9" s="8"/>
      <c r="F9" s="6"/>
      <c r="H9" s="4"/>
      <c r="I9" s="8"/>
      <c r="J9" s="6"/>
      <c r="K9" s="5"/>
      <c r="L9" s="8" t="s">
        <v>95</v>
      </c>
      <c r="M9" s="6"/>
    </row>
    <row r="10" spans="1:16" ht="16" thickBot="1">
      <c r="A10" s="4"/>
      <c r="B10" s="9"/>
      <c r="C10" s="10"/>
      <c r="D10" s="5"/>
      <c r="E10" s="9"/>
      <c r="F10" s="6"/>
      <c r="H10" s="4"/>
      <c r="I10" s="9"/>
      <c r="J10" s="10"/>
      <c r="K10" s="5"/>
      <c r="L10" s="9">
        <v>2</v>
      </c>
      <c r="M10" s="6"/>
    </row>
    <row r="11" spans="1:16">
      <c r="A11" s="4"/>
      <c r="B11" s="7"/>
      <c r="C11" s="3"/>
      <c r="D11" s="5"/>
      <c r="E11" s="8"/>
      <c r="F11" s="6"/>
      <c r="H11" s="4"/>
      <c r="I11" s="7"/>
      <c r="J11" s="3"/>
      <c r="K11" s="5"/>
      <c r="L11" s="8" t="s">
        <v>96</v>
      </c>
      <c r="M11" s="6"/>
    </row>
    <row r="12" spans="1:16">
      <c r="A12" s="4"/>
      <c r="B12" s="8">
        <v>2</v>
      </c>
      <c r="C12" s="6">
        <v>2</v>
      </c>
      <c r="D12" s="5"/>
      <c r="E12" s="8"/>
      <c r="F12" s="6"/>
      <c r="H12" s="4"/>
      <c r="I12" s="8">
        <v>2</v>
      </c>
      <c r="J12" s="6">
        <v>2</v>
      </c>
      <c r="K12" s="5"/>
      <c r="L12" s="8" t="s">
        <v>94</v>
      </c>
      <c r="M12" s="6"/>
    </row>
    <row r="13" spans="1:16">
      <c r="A13" s="4"/>
      <c r="B13" s="8"/>
      <c r="C13" s="6"/>
      <c r="D13" s="5"/>
      <c r="E13" s="8"/>
      <c r="F13" s="6"/>
      <c r="H13" s="4"/>
      <c r="I13" s="8"/>
      <c r="J13" s="6"/>
      <c r="K13" s="5"/>
      <c r="L13" s="8" t="s">
        <v>95</v>
      </c>
      <c r="M13" s="6"/>
    </row>
    <row r="14" spans="1:16" ht="16" thickBot="1">
      <c r="A14" s="4"/>
      <c r="B14" s="9"/>
      <c r="C14" s="10"/>
      <c r="D14" s="5"/>
      <c r="E14" s="9"/>
      <c r="F14" s="6"/>
      <c r="H14" s="4"/>
      <c r="I14" s="9"/>
      <c r="J14" s="10"/>
      <c r="K14" s="5"/>
      <c r="L14" s="9">
        <v>2</v>
      </c>
      <c r="M14" s="6"/>
    </row>
    <row r="15" spans="1:16">
      <c r="A15" s="4"/>
      <c r="B15" s="5"/>
      <c r="C15" s="5"/>
      <c r="D15" s="5"/>
      <c r="E15" s="5"/>
      <c r="F15" s="6"/>
      <c r="H15" s="4"/>
      <c r="I15" s="5"/>
      <c r="J15" s="5"/>
      <c r="K15" s="5"/>
      <c r="L15" s="5"/>
      <c r="M15" s="6"/>
    </row>
    <row r="16" spans="1:16">
      <c r="A16" s="4"/>
      <c r="B16" s="5"/>
      <c r="C16" s="5"/>
      <c r="D16" s="5"/>
      <c r="E16" s="5"/>
      <c r="F16" s="6"/>
      <c r="H16" s="4"/>
      <c r="I16" s="5"/>
      <c r="J16" s="5"/>
      <c r="K16" s="5"/>
      <c r="L16" s="5"/>
      <c r="M16" s="6"/>
    </row>
    <row r="17" spans="1:13">
      <c r="A17" s="4"/>
      <c r="B17" s="5">
        <v>12</v>
      </c>
      <c r="C17" s="5"/>
      <c r="D17" s="5"/>
      <c r="E17" s="5"/>
      <c r="F17" s="6"/>
      <c r="H17" s="4"/>
      <c r="I17" s="5">
        <v>12</v>
      </c>
      <c r="J17" s="5"/>
      <c r="K17" s="5"/>
      <c r="L17" s="5">
        <v>12</v>
      </c>
      <c r="M17" s="6"/>
    </row>
    <row r="18" spans="1:13">
      <c r="A18" s="4"/>
      <c r="B18" s="5" t="s">
        <v>138</v>
      </c>
      <c r="C18" s="5"/>
      <c r="D18" s="5"/>
      <c r="E18" s="5"/>
      <c r="F18" s="6"/>
      <c r="H18" s="4"/>
      <c r="I18" s="5" t="s">
        <v>138</v>
      </c>
      <c r="J18" s="5"/>
      <c r="K18" s="5"/>
      <c r="L18" s="5" t="s">
        <v>138</v>
      </c>
      <c r="M18" s="6"/>
    </row>
    <row r="19" spans="1:13" ht="16" thickBot="1">
      <c r="A19" s="11"/>
      <c r="B19" s="12" t="s">
        <v>139</v>
      </c>
      <c r="C19" s="12"/>
      <c r="D19" s="12"/>
      <c r="E19" s="12"/>
      <c r="F19" s="10"/>
      <c r="H19" s="11"/>
      <c r="I19" s="12" t="s">
        <v>139</v>
      </c>
      <c r="J19" s="12"/>
      <c r="K19" s="12"/>
      <c r="L19" s="12" t="s">
        <v>139</v>
      </c>
      <c r="M19" s="10"/>
    </row>
    <row r="21" spans="1:13" ht="16" thickBot="1"/>
    <row r="22" spans="1:13">
      <c r="A22" s="1" t="s">
        <v>97</v>
      </c>
      <c r="B22" s="2"/>
      <c r="C22" s="2"/>
      <c r="D22" s="2"/>
      <c r="E22" s="2"/>
      <c r="F22" s="3"/>
      <c r="H22" s="1" t="s">
        <v>73</v>
      </c>
      <c r="I22" s="2"/>
      <c r="J22" s="2"/>
      <c r="K22" s="2"/>
      <c r="L22" s="2"/>
      <c r="M22" s="3"/>
    </row>
    <row r="23" spans="1:13" ht="16" thickBot="1">
      <c r="A23" s="4"/>
      <c r="B23" s="5"/>
      <c r="C23" s="5"/>
      <c r="D23" s="5"/>
      <c r="E23" s="5"/>
      <c r="F23" s="6"/>
      <c r="H23" s="4"/>
      <c r="I23" s="5"/>
      <c r="J23" s="5"/>
      <c r="K23" s="5"/>
      <c r="L23" s="5"/>
      <c r="M23" s="6"/>
    </row>
    <row r="24" spans="1:13">
      <c r="A24" s="4"/>
      <c r="B24" s="7"/>
      <c r="C24" s="3"/>
      <c r="D24" s="5"/>
      <c r="E24" s="7" t="s">
        <v>96</v>
      </c>
      <c r="F24" s="6"/>
      <c r="H24" s="4"/>
      <c r="I24" s="7"/>
      <c r="J24" s="3"/>
      <c r="K24" s="5"/>
      <c r="L24" s="7"/>
      <c r="M24" s="6"/>
    </row>
    <row r="25" spans="1:13">
      <c r="A25" s="4"/>
      <c r="B25" s="8">
        <v>2</v>
      </c>
      <c r="C25" s="6">
        <v>2</v>
      </c>
      <c r="D25" s="5"/>
      <c r="E25" s="8" t="s">
        <v>94</v>
      </c>
      <c r="F25" s="6"/>
      <c r="H25" s="4"/>
      <c r="I25" s="8">
        <v>2</v>
      </c>
      <c r="J25" s="6">
        <v>2</v>
      </c>
      <c r="K25" s="5"/>
      <c r="L25" s="8"/>
      <c r="M25" s="6"/>
    </row>
    <row r="26" spans="1:13">
      <c r="A26" s="4"/>
      <c r="B26" s="8"/>
      <c r="C26" s="6"/>
      <c r="D26" s="5"/>
      <c r="E26" s="8" t="s">
        <v>98</v>
      </c>
      <c r="F26" s="6"/>
      <c r="H26" s="4"/>
      <c r="I26" s="8"/>
      <c r="J26" s="6"/>
      <c r="K26" s="5"/>
      <c r="L26" s="8"/>
      <c r="M26" s="6"/>
    </row>
    <row r="27" spans="1:13" ht="16" thickBot="1">
      <c r="A27" s="4"/>
      <c r="B27" s="9"/>
      <c r="C27" s="10"/>
      <c r="D27" s="5"/>
      <c r="E27" s="9">
        <v>2</v>
      </c>
      <c r="F27" s="6"/>
      <c r="H27" s="4"/>
      <c r="I27" s="9"/>
      <c r="J27" s="10"/>
      <c r="K27" s="5"/>
      <c r="L27" s="9"/>
      <c r="M27" s="6"/>
    </row>
    <row r="28" spans="1:13">
      <c r="A28" s="4"/>
      <c r="B28" s="7"/>
      <c r="C28" s="3"/>
      <c r="D28" s="5"/>
      <c r="E28" s="7" t="s">
        <v>73</v>
      </c>
      <c r="F28" s="6"/>
      <c r="H28" s="4"/>
      <c r="I28" s="7"/>
      <c r="J28" s="3"/>
      <c r="K28" s="5"/>
      <c r="L28" s="7"/>
      <c r="M28" s="6"/>
    </row>
    <row r="29" spans="1:13">
      <c r="A29" s="4"/>
      <c r="B29" s="8">
        <v>2</v>
      </c>
      <c r="C29" s="6">
        <v>2</v>
      </c>
      <c r="D29" s="5"/>
      <c r="E29" s="8" t="s">
        <v>94</v>
      </c>
      <c r="F29" s="6"/>
      <c r="H29" s="4"/>
      <c r="I29" s="8">
        <v>2</v>
      </c>
      <c r="J29" s="6">
        <v>2</v>
      </c>
      <c r="K29" s="5"/>
      <c r="L29" s="8"/>
      <c r="M29" s="6"/>
    </row>
    <row r="30" spans="1:13">
      <c r="A30" s="4"/>
      <c r="B30" s="8"/>
      <c r="C30" s="6"/>
      <c r="D30" s="5"/>
      <c r="E30" s="8" t="s">
        <v>99</v>
      </c>
      <c r="F30" s="6"/>
      <c r="H30" s="4"/>
      <c r="I30" s="8"/>
      <c r="J30" s="6"/>
      <c r="K30" s="5"/>
      <c r="L30" s="8"/>
      <c r="M30" s="6"/>
    </row>
    <row r="31" spans="1:13" ht="16" thickBot="1">
      <c r="A31" s="4"/>
      <c r="B31" s="9"/>
      <c r="C31" s="10"/>
      <c r="D31" s="5"/>
      <c r="E31" s="9">
        <v>2</v>
      </c>
      <c r="F31" s="6"/>
      <c r="H31" s="4"/>
      <c r="I31" s="9"/>
      <c r="J31" s="10"/>
      <c r="K31" s="5"/>
      <c r="L31" s="9"/>
      <c r="M31" s="6"/>
    </row>
    <row r="32" spans="1:13">
      <c r="A32" s="4"/>
      <c r="B32" s="7"/>
      <c r="C32" s="3"/>
      <c r="D32" s="5"/>
      <c r="E32" s="8" t="s">
        <v>73</v>
      </c>
      <c r="F32" s="6"/>
      <c r="H32" s="4"/>
      <c r="I32" s="7"/>
      <c r="J32" s="3"/>
      <c r="K32" s="5"/>
      <c r="L32" s="8"/>
      <c r="M32" s="6"/>
    </row>
    <row r="33" spans="1:15">
      <c r="A33" s="4"/>
      <c r="B33" s="8">
        <v>2</v>
      </c>
      <c r="C33" s="6">
        <v>2</v>
      </c>
      <c r="D33" s="5"/>
      <c r="E33" s="8" t="s">
        <v>100</v>
      </c>
      <c r="F33" s="6"/>
      <c r="H33" s="4"/>
      <c r="I33" s="8">
        <v>2</v>
      </c>
      <c r="J33" s="6">
        <v>2</v>
      </c>
      <c r="K33" s="5"/>
      <c r="L33" s="8"/>
      <c r="M33" s="6"/>
    </row>
    <row r="34" spans="1:15">
      <c r="A34" s="4"/>
      <c r="B34" s="8"/>
      <c r="C34" s="6"/>
      <c r="D34" s="5"/>
      <c r="E34" s="8" t="s">
        <v>99</v>
      </c>
      <c r="F34" s="6"/>
      <c r="H34" s="4"/>
      <c r="I34" s="8"/>
      <c r="J34" s="6"/>
      <c r="K34" s="5"/>
      <c r="L34" s="8"/>
      <c r="M34" s="6"/>
    </row>
    <row r="35" spans="1:15" ht="16" thickBot="1">
      <c r="A35" s="4"/>
      <c r="B35" s="9"/>
      <c r="C35" s="10"/>
      <c r="D35" s="5"/>
      <c r="E35" s="9">
        <v>2</v>
      </c>
      <c r="F35" s="6"/>
      <c r="H35" s="4"/>
      <c r="I35" s="9"/>
      <c r="J35" s="10"/>
      <c r="K35" s="5"/>
      <c r="L35" s="9"/>
      <c r="M35" s="6"/>
    </row>
    <row r="36" spans="1:15">
      <c r="A36" s="4"/>
      <c r="B36" s="5"/>
      <c r="C36" s="5"/>
      <c r="D36" s="5"/>
      <c r="E36" s="5"/>
      <c r="F36" s="6"/>
      <c r="H36" s="4"/>
      <c r="I36" s="5"/>
      <c r="J36" s="5"/>
      <c r="K36" s="5"/>
      <c r="L36" s="5"/>
      <c r="M36" s="6"/>
    </row>
    <row r="37" spans="1:15">
      <c r="A37" s="4"/>
      <c r="B37" s="5"/>
      <c r="C37" s="5"/>
      <c r="D37" s="5"/>
      <c r="E37" s="5"/>
      <c r="F37" s="6"/>
      <c r="H37" s="4"/>
      <c r="I37" s="5"/>
      <c r="J37" s="5"/>
      <c r="K37" s="5"/>
      <c r="L37" s="5"/>
      <c r="M37" s="6"/>
    </row>
    <row r="38" spans="1:15">
      <c r="A38" s="4"/>
      <c r="B38" s="5">
        <v>12</v>
      </c>
      <c r="C38" s="5"/>
      <c r="D38" s="5"/>
      <c r="E38" s="5">
        <v>12</v>
      </c>
      <c r="F38" s="6"/>
      <c r="H38" s="4"/>
      <c r="I38" s="5">
        <v>12</v>
      </c>
      <c r="J38" s="5"/>
      <c r="K38" s="5"/>
      <c r="L38" s="5"/>
      <c r="M38" s="6"/>
      <c r="O38">
        <v>72</v>
      </c>
    </row>
    <row r="39" spans="1:15">
      <c r="A39" s="4"/>
      <c r="B39" s="5" t="s">
        <v>138</v>
      </c>
      <c r="C39" s="5"/>
      <c r="D39" s="5"/>
      <c r="E39" s="5" t="s">
        <v>138</v>
      </c>
      <c r="F39" s="6"/>
      <c r="H39" s="4"/>
      <c r="I39" s="5" t="s">
        <v>138</v>
      </c>
      <c r="J39" s="5"/>
      <c r="K39" s="5"/>
      <c r="L39" s="5"/>
      <c r="M39" s="6"/>
    </row>
    <row r="40" spans="1:15" ht="16" thickBot="1">
      <c r="A40" s="11"/>
      <c r="B40" s="12" t="s">
        <v>139</v>
      </c>
      <c r="C40" s="12"/>
      <c r="D40" s="12"/>
      <c r="E40" s="12" t="s">
        <v>139</v>
      </c>
      <c r="F40" s="10"/>
      <c r="H40" s="11"/>
      <c r="I40" s="12" t="s">
        <v>139</v>
      </c>
      <c r="J40" s="12"/>
      <c r="K40" s="12"/>
      <c r="L40" s="12"/>
      <c r="M40" s="10"/>
    </row>
  </sheetData>
  <phoneticPr fontId="8" type="noConversion"/>
  <pageMargins left="0.75000000000000011" right="0.75000000000000011" top="1" bottom="1" header="0.5" footer="0.5"/>
  <pageSetup paperSize="9" scale="59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P40"/>
  <sheetViews>
    <sheetView workbookViewId="0">
      <selection activeCell="C13" sqref="C13"/>
    </sheetView>
  </sheetViews>
  <sheetFormatPr baseColWidth="10" defaultColWidth="11" defaultRowHeight="15" x14ac:dyDescent="0"/>
  <cols>
    <col min="16" max="16" width="42.1640625" customWidth="1"/>
  </cols>
  <sheetData>
    <row r="1" spans="1:16">
      <c r="A1" s="1" t="s">
        <v>74</v>
      </c>
      <c r="B1" s="2"/>
      <c r="C1" s="2"/>
      <c r="D1" s="2"/>
      <c r="E1" s="2"/>
      <c r="F1" s="3"/>
      <c r="H1" s="1" t="s">
        <v>93</v>
      </c>
      <c r="I1" s="2"/>
      <c r="J1" s="2"/>
      <c r="K1" s="2"/>
      <c r="L1" s="2"/>
      <c r="M1" s="3"/>
      <c r="P1" t="s">
        <v>112</v>
      </c>
    </row>
    <row r="2" spans="1:16" ht="16" thickBot="1">
      <c r="A2" s="4"/>
      <c r="B2" s="5"/>
      <c r="C2" s="5"/>
      <c r="D2" s="5"/>
      <c r="E2" s="5"/>
      <c r="F2" s="6"/>
      <c r="H2" s="4"/>
      <c r="I2" s="5"/>
      <c r="J2" s="5"/>
      <c r="K2" s="5"/>
      <c r="L2" s="5"/>
      <c r="M2" s="6"/>
    </row>
    <row r="3" spans="1:16">
      <c r="A3" s="4"/>
      <c r="B3" s="7"/>
      <c r="C3" s="3"/>
      <c r="D3" s="5"/>
      <c r="E3" s="7"/>
      <c r="F3" s="6"/>
      <c r="H3" s="4"/>
      <c r="I3" s="7"/>
      <c r="J3" s="3"/>
      <c r="K3" s="5"/>
      <c r="L3" s="7" t="s">
        <v>73</v>
      </c>
      <c r="M3" s="6"/>
    </row>
    <row r="4" spans="1:16">
      <c r="A4" s="4"/>
      <c r="B4" s="8">
        <v>2</v>
      </c>
      <c r="C4" s="6">
        <v>2</v>
      </c>
      <c r="D4" s="5"/>
      <c r="E4" s="8"/>
      <c r="F4" s="6"/>
      <c r="H4" s="4"/>
      <c r="I4" s="8">
        <v>2</v>
      </c>
      <c r="J4" s="6">
        <v>2</v>
      </c>
      <c r="K4" s="5"/>
      <c r="L4" s="8" t="s">
        <v>94</v>
      </c>
      <c r="M4" s="6"/>
    </row>
    <row r="5" spans="1:16">
      <c r="A5" s="4"/>
      <c r="B5" s="8"/>
      <c r="C5" s="6"/>
      <c r="D5" s="5"/>
      <c r="E5" s="8"/>
      <c r="F5" s="6"/>
      <c r="H5" s="4"/>
      <c r="I5" s="8"/>
      <c r="J5" s="6"/>
      <c r="K5" s="5"/>
      <c r="L5" s="8" t="s">
        <v>95</v>
      </c>
      <c r="M5" s="6"/>
    </row>
    <row r="6" spans="1:16" ht="16" thickBot="1">
      <c r="A6" s="4"/>
      <c r="B6" s="9"/>
      <c r="C6" s="10"/>
      <c r="D6" s="5"/>
      <c r="E6" s="9"/>
      <c r="F6" s="6"/>
      <c r="H6" s="4"/>
      <c r="I6" s="9"/>
      <c r="J6" s="10"/>
      <c r="K6" s="5"/>
      <c r="L6" s="9">
        <v>2</v>
      </c>
      <c r="M6" s="6"/>
    </row>
    <row r="7" spans="1:16">
      <c r="A7" s="4"/>
      <c r="B7" s="7"/>
      <c r="C7" s="3"/>
      <c r="D7" s="5"/>
      <c r="E7" s="7"/>
      <c r="F7" s="6"/>
      <c r="H7" s="4"/>
      <c r="I7" s="7"/>
      <c r="J7" s="3"/>
      <c r="K7" s="5"/>
      <c r="L7" s="7" t="s">
        <v>96</v>
      </c>
      <c r="M7" s="6"/>
    </row>
    <row r="8" spans="1:16">
      <c r="A8" s="4"/>
      <c r="B8" s="8">
        <v>2</v>
      </c>
      <c r="C8" s="6">
        <v>2</v>
      </c>
      <c r="D8" s="5"/>
      <c r="E8" s="8"/>
      <c r="F8" s="6"/>
      <c r="H8" s="4"/>
      <c r="I8" s="8">
        <v>2</v>
      </c>
      <c r="J8" s="6">
        <v>2</v>
      </c>
      <c r="K8" s="5"/>
      <c r="L8" s="8" t="s">
        <v>94</v>
      </c>
      <c r="M8" s="6"/>
    </row>
    <row r="9" spans="1:16">
      <c r="A9" s="4"/>
      <c r="B9" s="8"/>
      <c r="C9" s="6"/>
      <c r="D9" s="5"/>
      <c r="E9" s="8"/>
      <c r="F9" s="6"/>
      <c r="H9" s="4"/>
      <c r="I9" s="8"/>
      <c r="J9" s="6"/>
      <c r="K9" s="5"/>
      <c r="L9" s="8" t="s">
        <v>95</v>
      </c>
      <c r="M9" s="6"/>
    </row>
    <row r="10" spans="1:16" ht="16" thickBot="1">
      <c r="A10" s="4"/>
      <c r="B10" s="9"/>
      <c r="C10" s="10"/>
      <c r="D10" s="5"/>
      <c r="E10" s="9"/>
      <c r="F10" s="6"/>
      <c r="H10" s="4"/>
      <c r="I10" s="9"/>
      <c r="J10" s="10"/>
      <c r="K10" s="5"/>
      <c r="L10" s="9">
        <v>2</v>
      </c>
      <c r="M10" s="6"/>
    </row>
    <row r="11" spans="1:16">
      <c r="A11" s="4"/>
      <c r="B11" s="7"/>
      <c r="C11" s="3"/>
      <c r="D11" s="5"/>
      <c r="E11" s="8"/>
      <c r="F11" s="6"/>
      <c r="H11" s="4"/>
      <c r="I11" s="7"/>
      <c r="J11" s="3"/>
      <c r="K11" s="5"/>
      <c r="L11" s="8" t="s">
        <v>96</v>
      </c>
      <c r="M11" s="6"/>
    </row>
    <row r="12" spans="1:16">
      <c r="A12" s="4"/>
      <c r="B12" s="8">
        <v>2</v>
      </c>
      <c r="C12" s="6">
        <v>2</v>
      </c>
      <c r="D12" s="5"/>
      <c r="E12" s="8"/>
      <c r="F12" s="6"/>
      <c r="H12" s="4"/>
      <c r="I12" s="8">
        <v>2</v>
      </c>
      <c r="J12" s="6">
        <v>2</v>
      </c>
      <c r="K12" s="5"/>
      <c r="L12" s="8" t="s">
        <v>94</v>
      </c>
      <c r="M12" s="6"/>
    </row>
    <row r="13" spans="1:16">
      <c r="A13" s="4"/>
      <c r="B13" s="8"/>
      <c r="C13" s="6"/>
      <c r="D13" s="5"/>
      <c r="E13" s="8"/>
      <c r="F13" s="6"/>
      <c r="H13" s="4"/>
      <c r="I13" s="8"/>
      <c r="J13" s="6"/>
      <c r="K13" s="5"/>
      <c r="L13" s="8" t="s">
        <v>95</v>
      </c>
      <c r="M13" s="6"/>
    </row>
    <row r="14" spans="1:16" ht="16" thickBot="1">
      <c r="A14" s="4"/>
      <c r="B14" s="9"/>
      <c r="C14" s="10"/>
      <c r="D14" s="5"/>
      <c r="E14" s="9"/>
      <c r="F14" s="6"/>
      <c r="H14" s="4"/>
      <c r="I14" s="9"/>
      <c r="J14" s="10"/>
      <c r="K14" s="5"/>
      <c r="L14" s="9">
        <v>2</v>
      </c>
      <c r="M14" s="6"/>
    </row>
    <row r="15" spans="1:16">
      <c r="A15" s="4"/>
      <c r="B15" s="5"/>
      <c r="C15" s="5"/>
      <c r="D15" s="5"/>
      <c r="E15" s="5"/>
      <c r="F15" s="6"/>
      <c r="H15" s="4"/>
      <c r="I15" s="5"/>
      <c r="J15" s="5"/>
      <c r="K15" s="5"/>
      <c r="L15" s="5"/>
      <c r="M15" s="6"/>
    </row>
    <row r="16" spans="1:16">
      <c r="A16" s="4"/>
      <c r="B16" s="5" t="s">
        <v>123</v>
      </c>
      <c r="D16" s="5"/>
      <c r="E16" s="5"/>
      <c r="F16" s="6"/>
      <c r="H16" s="4"/>
      <c r="I16" s="5" t="s">
        <v>125</v>
      </c>
      <c r="J16" s="5"/>
      <c r="K16" s="5"/>
      <c r="L16" s="5" t="s">
        <v>125</v>
      </c>
      <c r="M16" s="6"/>
    </row>
    <row r="17" spans="1:13">
      <c r="A17" s="4"/>
      <c r="B17" s="5" t="s">
        <v>124</v>
      </c>
      <c r="D17" s="5"/>
      <c r="E17" s="5"/>
      <c r="F17" s="6"/>
      <c r="H17" s="4"/>
      <c r="I17" s="5" t="s">
        <v>124</v>
      </c>
      <c r="J17" s="5"/>
      <c r="L17" s="5" t="s">
        <v>124</v>
      </c>
    </row>
    <row r="18" spans="1:13">
      <c r="A18" s="4"/>
      <c r="C18" s="5"/>
      <c r="D18" s="5"/>
      <c r="E18" s="5"/>
      <c r="F18" s="6"/>
      <c r="H18" s="4"/>
      <c r="J18" s="5"/>
      <c r="K18" s="5"/>
      <c r="M18" s="6"/>
    </row>
    <row r="19" spans="1:13" ht="16" thickBot="1">
      <c r="A19" s="11"/>
      <c r="B19" s="12"/>
      <c r="C19" s="12"/>
      <c r="D19" s="12"/>
      <c r="E19" s="12"/>
      <c r="F19" s="10"/>
      <c r="H19" s="11"/>
      <c r="I19" s="12"/>
      <c r="J19" s="12"/>
      <c r="K19" s="12"/>
      <c r="L19" s="12"/>
      <c r="M19" s="10"/>
    </row>
    <row r="21" spans="1:13" ht="16" thickBot="1"/>
    <row r="22" spans="1:13">
      <c r="A22" s="1" t="s">
        <v>97</v>
      </c>
      <c r="B22" s="2"/>
      <c r="C22" s="2"/>
      <c r="D22" s="2"/>
      <c r="E22" s="2"/>
      <c r="F22" s="3"/>
      <c r="H22" s="1" t="s">
        <v>73</v>
      </c>
      <c r="I22" s="2"/>
      <c r="J22" s="2"/>
      <c r="K22" s="2"/>
      <c r="L22" s="2"/>
      <c r="M22" s="3"/>
    </row>
    <row r="23" spans="1:13" ht="16" thickBot="1">
      <c r="A23" s="4"/>
      <c r="B23" s="5"/>
      <c r="C23" s="5"/>
      <c r="D23" s="5"/>
      <c r="E23" s="5"/>
      <c r="F23" s="6"/>
      <c r="H23" s="4"/>
      <c r="I23" s="5"/>
      <c r="J23" s="5"/>
      <c r="K23" s="5"/>
      <c r="L23" s="5"/>
      <c r="M23" s="6"/>
    </row>
    <row r="24" spans="1:13">
      <c r="A24" s="4"/>
      <c r="B24" s="7"/>
      <c r="C24" s="3"/>
      <c r="D24" s="5"/>
      <c r="E24" s="7" t="s">
        <v>96</v>
      </c>
      <c r="F24" s="6"/>
      <c r="H24" s="4"/>
      <c r="I24" s="7"/>
      <c r="J24" s="3"/>
      <c r="K24" s="5"/>
      <c r="L24" s="7"/>
      <c r="M24" s="6"/>
    </row>
    <row r="25" spans="1:13">
      <c r="A25" s="4"/>
      <c r="B25" s="8">
        <v>2</v>
      </c>
      <c r="C25" s="6">
        <v>2</v>
      </c>
      <c r="D25" s="5"/>
      <c r="E25" s="8" t="s">
        <v>94</v>
      </c>
      <c r="F25" s="6"/>
      <c r="H25" s="4"/>
      <c r="I25" s="8">
        <v>2</v>
      </c>
      <c r="J25" s="6">
        <v>2</v>
      </c>
      <c r="K25" s="5"/>
      <c r="L25" s="8"/>
      <c r="M25" s="6"/>
    </row>
    <row r="26" spans="1:13">
      <c r="A26" s="4"/>
      <c r="B26" s="8"/>
      <c r="C26" s="6"/>
      <c r="D26" s="5"/>
      <c r="E26" s="8" t="s">
        <v>98</v>
      </c>
      <c r="F26" s="6"/>
      <c r="H26" s="4"/>
      <c r="I26" s="8"/>
      <c r="J26" s="6"/>
      <c r="K26" s="5"/>
      <c r="L26" s="8"/>
      <c r="M26" s="6"/>
    </row>
    <row r="27" spans="1:13" ht="16" thickBot="1">
      <c r="A27" s="4"/>
      <c r="B27" s="9"/>
      <c r="C27" s="10"/>
      <c r="D27" s="5"/>
      <c r="E27" s="9">
        <v>2</v>
      </c>
      <c r="F27" s="6"/>
      <c r="H27" s="4"/>
      <c r="I27" s="9"/>
      <c r="J27" s="10"/>
      <c r="K27" s="5"/>
      <c r="L27" s="9"/>
      <c r="M27" s="6"/>
    </row>
    <row r="28" spans="1:13">
      <c r="A28" s="4"/>
      <c r="B28" s="7"/>
      <c r="C28" s="3"/>
      <c r="D28" s="5"/>
      <c r="E28" s="7" t="s">
        <v>73</v>
      </c>
      <c r="F28" s="6"/>
      <c r="H28" s="4"/>
      <c r="I28" s="7"/>
      <c r="J28" s="3"/>
      <c r="K28" s="5"/>
      <c r="L28" s="7"/>
      <c r="M28" s="6"/>
    </row>
    <row r="29" spans="1:13">
      <c r="A29" s="4"/>
      <c r="B29" s="8">
        <v>2</v>
      </c>
      <c r="C29" s="6">
        <v>2</v>
      </c>
      <c r="D29" s="5"/>
      <c r="E29" s="8" t="s">
        <v>94</v>
      </c>
      <c r="F29" s="6"/>
      <c r="H29" s="4"/>
      <c r="I29" s="8">
        <v>2</v>
      </c>
      <c r="J29" s="6">
        <v>2</v>
      </c>
      <c r="K29" s="5"/>
      <c r="L29" s="8"/>
      <c r="M29" s="6"/>
    </row>
    <row r="30" spans="1:13">
      <c r="A30" s="4"/>
      <c r="B30" s="8"/>
      <c r="C30" s="6"/>
      <c r="D30" s="5"/>
      <c r="E30" s="8" t="s">
        <v>99</v>
      </c>
      <c r="F30" s="6"/>
      <c r="H30" s="4"/>
      <c r="I30" s="8"/>
      <c r="J30" s="6"/>
      <c r="K30" s="5"/>
      <c r="L30" s="8"/>
      <c r="M30" s="6"/>
    </row>
    <row r="31" spans="1:13" ht="16" thickBot="1">
      <c r="A31" s="4"/>
      <c r="B31" s="9"/>
      <c r="C31" s="10"/>
      <c r="D31" s="5"/>
      <c r="E31" s="9">
        <v>2</v>
      </c>
      <c r="F31" s="6"/>
      <c r="H31" s="4"/>
      <c r="I31" s="9"/>
      <c r="J31" s="10"/>
      <c r="K31" s="5"/>
      <c r="L31" s="9"/>
      <c r="M31" s="6"/>
    </row>
    <row r="32" spans="1:13">
      <c r="A32" s="4"/>
      <c r="B32" s="7"/>
      <c r="C32" s="3"/>
      <c r="D32" s="5"/>
      <c r="E32" s="8" t="s">
        <v>73</v>
      </c>
      <c r="F32" s="6"/>
      <c r="H32" s="4"/>
      <c r="I32" s="7"/>
      <c r="J32" s="3"/>
      <c r="K32" s="5"/>
      <c r="L32" s="8"/>
      <c r="M32" s="6"/>
    </row>
    <row r="33" spans="1:15">
      <c r="A33" s="4"/>
      <c r="B33" s="8">
        <v>2</v>
      </c>
      <c r="C33" s="6">
        <v>2</v>
      </c>
      <c r="D33" s="5"/>
      <c r="E33" s="8" t="s">
        <v>100</v>
      </c>
      <c r="F33" s="6"/>
      <c r="H33" s="4"/>
      <c r="I33" s="8">
        <v>2</v>
      </c>
      <c r="J33" s="6">
        <v>2</v>
      </c>
      <c r="K33" s="5"/>
      <c r="L33" s="8"/>
      <c r="M33" s="6"/>
    </row>
    <row r="34" spans="1:15">
      <c r="A34" s="4"/>
      <c r="B34" s="8"/>
      <c r="C34" s="6"/>
      <c r="D34" s="5"/>
      <c r="E34" s="8" t="s">
        <v>99</v>
      </c>
      <c r="F34" s="6"/>
      <c r="H34" s="4"/>
      <c r="I34" s="8"/>
      <c r="J34" s="6"/>
      <c r="K34" s="5"/>
      <c r="L34" s="8"/>
      <c r="M34" s="6"/>
    </row>
    <row r="35" spans="1:15" ht="16" thickBot="1">
      <c r="A35" s="4"/>
      <c r="B35" s="9"/>
      <c r="C35" s="10"/>
      <c r="D35" s="5"/>
      <c r="E35" s="9">
        <v>2</v>
      </c>
      <c r="F35" s="6"/>
      <c r="H35" s="4"/>
      <c r="I35" s="9"/>
      <c r="J35" s="10"/>
      <c r="K35" s="5"/>
      <c r="L35" s="9"/>
      <c r="M35" s="6"/>
    </row>
    <row r="36" spans="1:15">
      <c r="A36" s="4"/>
      <c r="B36" s="5"/>
      <c r="C36" s="5"/>
      <c r="D36" s="5"/>
      <c r="E36" s="5"/>
      <c r="F36" s="6"/>
      <c r="H36" s="4"/>
      <c r="I36" s="5"/>
      <c r="J36" s="5"/>
      <c r="K36" s="5"/>
      <c r="L36" s="5"/>
      <c r="M36" s="6"/>
    </row>
    <row r="37" spans="1:15">
      <c r="A37" s="4"/>
      <c r="B37" s="5" t="s">
        <v>125</v>
      </c>
      <c r="C37" s="5"/>
      <c r="D37" s="5"/>
      <c r="E37" s="5" t="s">
        <v>125</v>
      </c>
      <c r="F37" s="6"/>
      <c r="H37" s="4"/>
      <c r="I37" s="5">
        <v>12</v>
      </c>
      <c r="J37" s="5"/>
      <c r="K37" s="5"/>
      <c r="L37" s="5"/>
      <c r="M37" s="6"/>
    </row>
    <row r="38" spans="1:15">
      <c r="A38" s="4"/>
      <c r="B38" s="5" t="s">
        <v>124</v>
      </c>
      <c r="C38" s="5"/>
      <c r="D38" s="5"/>
      <c r="E38" s="5" t="s">
        <v>124</v>
      </c>
      <c r="H38" s="4"/>
      <c r="I38" s="5" t="s">
        <v>124</v>
      </c>
      <c r="J38" s="5"/>
      <c r="K38" s="5"/>
      <c r="L38" s="5"/>
      <c r="M38" s="6"/>
      <c r="O38" t="s">
        <v>126</v>
      </c>
    </row>
    <row r="39" spans="1:15">
      <c r="A39" s="4"/>
      <c r="F39" s="6"/>
      <c r="H39" s="4"/>
      <c r="J39" s="5"/>
      <c r="K39" s="5"/>
      <c r="L39" s="5"/>
      <c r="M39" s="6"/>
    </row>
    <row r="40" spans="1:15" ht="16" thickBot="1">
      <c r="A40" s="11"/>
      <c r="B40" s="12"/>
      <c r="C40" s="12"/>
      <c r="D40" s="12"/>
      <c r="E40" s="12"/>
      <c r="F40" s="10"/>
      <c r="H40" s="11"/>
      <c r="I40" s="12"/>
      <c r="J40" s="12"/>
      <c r="K40" s="12"/>
      <c r="L40" s="12"/>
      <c r="M40" s="10"/>
    </row>
  </sheetData>
  <phoneticPr fontId="8" type="noConversion"/>
  <pageMargins left="0.75000000000000011" right="0.75000000000000011" top="1" bottom="1" header="0.5" footer="0.5"/>
  <pageSetup paperSize="9" scale="59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M34"/>
  <sheetViews>
    <sheetView workbookViewId="0">
      <selection activeCell="E6" sqref="E6"/>
    </sheetView>
  </sheetViews>
  <sheetFormatPr baseColWidth="10" defaultColWidth="10.83203125" defaultRowHeight="20" x14ac:dyDescent="0"/>
  <cols>
    <col min="1" max="1" width="5.83203125" style="96" customWidth="1"/>
    <col min="2" max="3" width="10.83203125" style="96"/>
    <col min="4" max="4" width="4.6640625" style="96" customWidth="1"/>
    <col min="5" max="5" width="16" style="96" customWidth="1"/>
    <col min="6" max="6" width="5.83203125" style="96" customWidth="1"/>
    <col min="7" max="7" width="11.6640625" style="96" customWidth="1"/>
    <col min="8" max="8" width="6.83203125" style="96" customWidth="1"/>
    <col min="9" max="11" width="10.83203125" style="96"/>
    <col min="12" max="12" width="15.83203125" style="96" customWidth="1"/>
    <col min="13" max="13" width="6.5" style="96" customWidth="1"/>
    <col min="14" max="16384" width="10.83203125" style="96"/>
  </cols>
  <sheetData>
    <row r="1" spans="1:13" ht="21" thickBot="1">
      <c r="A1" s="40" t="s">
        <v>74</v>
      </c>
      <c r="B1" s="94"/>
      <c r="C1" s="94"/>
      <c r="D1" s="94"/>
      <c r="E1" s="94"/>
      <c r="F1" s="95"/>
      <c r="H1" s="40" t="s">
        <v>151</v>
      </c>
      <c r="I1" s="94"/>
      <c r="J1" s="94"/>
      <c r="K1" s="94"/>
      <c r="L1" s="94"/>
      <c r="M1" s="95"/>
    </row>
    <row r="2" spans="1:13" ht="21" thickBot="1">
      <c r="A2" s="97"/>
      <c r="B2" s="98"/>
      <c r="C2" s="98"/>
      <c r="D2" s="98"/>
      <c r="E2" s="98"/>
      <c r="F2" s="99"/>
      <c r="H2" s="97"/>
      <c r="I2" s="98"/>
      <c r="J2" s="98"/>
      <c r="K2" s="98"/>
      <c r="L2" s="98"/>
      <c r="M2" s="99"/>
    </row>
    <row r="3" spans="1:13">
      <c r="A3" s="97"/>
      <c r="B3" s="100"/>
      <c r="C3" s="95"/>
      <c r="D3" s="98"/>
      <c r="E3" s="100"/>
      <c r="F3" s="99"/>
      <c r="H3" s="97"/>
      <c r="I3" s="100"/>
      <c r="J3" s="95"/>
      <c r="K3" s="98"/>
      <c r="L3" s="100" t="s">
        <v>73</v>
      </c>
      <c r="M3" s="99"/>
    </row>
    <row r="4" spans="1:13">
      <c r="A4" s="97"/>
      <c r="B4" s="101" t="s">
        <v>152</v>
      </c>
      <c r="C4" s="99" t="s">
        <v>153</v>
      </c>
      <c r="D4" s="98"/>
      <c r="E4" s="101" t="s">
        <v>154</v>
      </c>
      <c r="F4" s="99"/>
      <c r="H4" s="97"/>
      <c r="I4" s="101" t="s">
        <v>152</v>
      </c>
      <c r="J4" s="99" t="s">
        <v>153</v>
      </c>
      <c r="K4" s="98"/>
      <c r="L4" s="101" t="s">
        <v>94</v>
      </c>
      <c r="M4" s="99"/>
    </row>
    <row r="5" spans="1:13">
      <c r="A5" s="97"/>
      <c r="B5" s="101"/>
      <c r="C5" s="99"/>
      <c r="D5" s="98"/>
      <c r="E5" s="101"/>
      <c r="F5" s="99"/>
      <c r="H5" s="97"/>
      <c r="I5" s="101"/>
      <c r="J5" s="99"/>
      <c r="K5" s="98"/>
      <c r="L5" s="101" t="s">
        <v>155</v>
      </c>
      <c r="M5" s="99"/>
    </row>
    <row r="6" spans="1:13" ht="21" thickBot="1">
      <c r="A6" s="97"/>
      <c r="B6" s="102"/>
      <c r="C6" s="103"/>
      <c r="D6" s="98"/>
      <c r="E6" s="102"/>
      <c r="F6" s="99"/>
      <c r="H6" s="97"/>
      <c r="I6" s="102"/>
      <c r="J6" s="103"/>
      <c r="K6" s="98"/>
      <c r="L6" s="102"/>
      <c r="M6" s="99"/>
    </row>
    <row r="7" spans="1:13">
      <c r="A7" s="97"/>
      <c r="B7" s="100"/>
      <c r="C7" s="95"/>
      <c r="D7" s="98"/>
      <c r="E7" s="100"/>
      <c r="F7" s="99"/>
      <c r="H7" s="97"/>
      <c r="I7" s="100"/>
      <c r="J7" s="95"/>
      <c r="K7" s="98"/>
      <c r="L7" s="100" t="s">
        <v>96</v>
      </c>
      <c r="M7" s="99"/>
    </row>
    <row r="8" spans="1:13">
      <c r="A8" s="97"/>
      <c r="B8" s="101" t="s">
        <v>156</v>
      </c>
      <c r="C8" s="99" t="s">
        <v>157</v>
      </c>
      <c r="D8" s="98"/>
      <c r="E8" s="101" t="s">
        <v>158</v>
      </c>
      <c r="F8" s="99"/>
      <c r="H8" s="97"/>
      <c r="I8" s="101" t="s">
        <v>156</v>
      </c>
      <c r="J8" s="99" t="s">
        <v>157</v>
      </c>
      <c r="K8" s="98"/>
      <c r="L8" s="101" t="s">
        <v>94</v>
      </c>
      <c r="M8" s="99"/>
    </row>
    <row r="9" spans="1:13">
      <c r="A9" s="97"/>
      <c r="B9" s="101"/>
      <c r="C9" s="99"/>
      <c r="D9" s="98"/>
      <c r="E9" s="101"/>
      <c r="F9" s="99"/>
      <c r="H9" s="97"/>
      <c r="I9" s="101"/>
      <c r="J9" s="99"/>
      <c r="K9" s="98"/>
      <c r="L9" s="101" t="s">
        <v>155</v>
      </c>
      <c r="M9" s="99"/>
    </row>
    <row r="10" spans="1:13" ht="21" thickBot="1">
      <c r="A10" s="97"/>
      <c r="B10" s="102"/>
      <c r="C10" s="103"/>
      <c r="D10" s="98"/>
      <c r="E10" s="102"/>
      <c r="F10" s="99"/>
      <c r="H10" s="97"/>
      <c r="I10" s="102"/>
      <c r="J10" s="103"/>
      <c r="K10" s="98"/>
      <c r="L10" s="102"/>
      <c r="M10" s="99"/>
    </row>
    <row r="11" spans="1:13">
      <c r="A11" s="97"/>
      <c r="B11" s="100"/>
      <c r="C11" s="95"/>
      <c r="D11" s="98"/>
      <c r="E11" s="101"/>
      <c r="F11" s="99"/>
      <c r="H11" s="97"/>
      <c r="I11" s="100"/>
      <c r="J11" s="95"/>
      <c r="K11" s="98"/>
      <c r="L11" s="101" t="s">
        <v>96</v>
      </c>
      <c r="M11" s="99"/>
    </row>
    <row r="12" spans="1:13">
      <c r="A12" s="97"/>
      <c r="B12" s="101" t="s">
        <v>159</v>
      </c>
      <c r="C12" s="99" t="s">
        <v>160</v>
      </c>
      <c r="D12" s="98"/>
      <c r="E12" s="101" t="s">
        <v>161</v>
      </c>
      <c r="F12" s="99"/>
      <c r="H12" s="97"/>
      <c r="I12" s="101" t="s">
        <v>159</v>
      </c>
      <c r="J12" s="99" t="s">
        <v>160</v>
      </c>
      <c r="K12" s="98"/>
      <c r="L12" s="101" t="s">
        <v>94</v>
      </c>
      <c r="M12" s="99"/>
    </row>
    <row r="13" spans="1:13">
      <c r="A13" s="97"/>
      <c r="B13" s="101"/>
      <c r="C13" s="99"/>
      <c r="D13" s="98"/>
      <c r="E13" s="101"/>
      <c r="F13" s="99"/>
      <c r="H13" s="97"/>
      <c r="I13" s="101"/>
      <c r="J13" s="99"/>
      <c r="K13" s="98"/>
      <c r="L13" s="101" t="s">
        <v>155</v>
      </c>
      <c r="M13" s="99"/>
    </row>
    <row r="14" spans="1:13" ht="21" thickBot="1">
      <c r="A14" s="97"/>
      <c r="B14" s="102"/>
      <c r="C14" s="103"/>
      <c r="D14" s="98"/>
      <c r="E14" s="102"/>
      <c r="F14" s="99"/>
      <c r="H14" s="97"/>
      <c r="I14" s="102"/>
      <c r="J14" s="103"/>
      <c r="K14" s="98"/>
      <c r="L14" s="102"/>
      <c r="M14" s="99"/>
    </row>
    <row r="15" spans="1:13">
      <c r="A15" s="97"/>
      <c r="B15" s="98"/>
      <c r="C15" s="98"/>
      <c r="D15" s="98"/>
      <c r="E15" s="98"/>
      <c r="F15" s="99"/>
      <c r="H15" s="97"/>
      <c r="I15" s="98"/>
      <c r="J15" s="98"/>
      <c r="K15" s="98"/>
      <c r="L15" s="98"/>
      <c r="M15" s="99"/>
    </row>
    <row r="16" spans="1:13" ht="21" thickBot="1">
      <c r="A16" s="104"/>
      <c r="B16" s="105"/>
      <c r="C16" s="105"/>
      <c r="D16" s="105"/>
      <c r="E16" s="105"/>
      <c r="F16" s="103"/>
      <c r="H16" s="104"/>
      <c r="I16" s="105"/>
      <c r="J16" s="105"/>
      <c r="K16" s="105"/>
      <c r="L16" s="105"/>
      <c r="M16" s="103"/>
    </row>
    <row r="18" spans="1:13" ht="21" thickBot="1"/>
    <row r="19" spans="1:13">
      <c r="A19" s="40" t="s">
        <v>162</v>
      </c>
      <c r="B19" s="94"/>
      <c r="C19" s="94"/>
      <c r="D19" s="94"/>
      <c r="E19" s="94"/>
      <c r="F19" s="95"/>
      <c r="H19" s="40" t="s">
        <v>73</v>
      </c>
      <c r="I19" s="94"/>
      <c r="J19" s="94"/>
      <c r="K19" s="94"/>
      <c r="L19" s="94"/>
      <c r="M19" s="95"/>
    </row>
    <row r="20" spans="1:13" ht="21" thickBot="1">
      <c r="A20" s="97"/>
      <c r="B20" s="98"/>
      <c r="C20" s="98"/>
      <c r="D20" s="98"/>
      <c r="E20" s="98"/>
      <c r="F20" s="99"/>
      <c r="H20" s="97"/>
      <c r="I20" s="98"/>
      <c r="J20" s="98"/>
      <c r="K20" s="98"/>
      <c r="L20" s="98"/>
      <c r="M20" s="99"/>
    </row>
    <row r="21" spans="1:13">
      <c r="A21" s="97"/>
      <c r="B21" s="100"/>
      <c r="C21" s="95"/>
      <c r="D21" s="98"/>
      <c r="E21" s="100" t="s">
        <v>96</v>
      </c>
      <c r="F21" s="99"/>
      <c r="H21" s="97"/>
      <c r="I21" s="100"/>
      <c r="J21" s="95"/>
      <c r="K21" s="98"/>
      <c r="L21" s="100"/>
      <c r="M21" s="99"/>
    </row>
    <row r="22" spans="1:13">
      <c r="A22" s="97"/>
      <c r="B22" s="101" t="s">
        <v>152</v>
      </c>
      <c r="C22" s="99" t="s">
        <v>153</v>
      </c>
      <c r="D22" s="98"/>
      <c r="E22" s="101" t="s">
        <v>94</v>
      </c>
      <c r="F22" s="99"/>
      <c r="H22" s="97"/>
      <c r="I22" s="101" t="s">
        <v>152</v>
      </c>
      <c r="J22" s="99" t="s">
        <v>153</v>
      </c>
      <c r="K22" s="98"/>
      <c r="L22" s="101"/>
      <c r="M22" s="99"/>
    </row>
    <row r="23" spans="1:13">
      <c r="A23" s="97"/>
      <c r="B23" s="101"/>
      <c r="C23" s="99"/>
      <c r="D23" s="98"/>
      <c r="E23" s="101" t="s">
        <v>98</v>
      </c>
      <c r="F23" s="99"/>
      <c r="H23" s="97"/>
      <c r="I23" s="101"/>
      <c r="J23" s="99"/>
      <c r="K23" s="98"/>
      <c r="L23" s="101"/>
      <c r="M23" s="99"/>
    </row>
    <row r="24" spans="1:13" ht="21" thickBot="1">
      <c r="A24" s="97"/>
      <c r="B24" s="102"/>
      <c r="C24" s="103"/>
      <c r="D24" s="98"/>
      <c r="E24" s="102"/>
      <c r="F24" s="99"/>
      <c r="H24" s="97"/>
      <c r="I24" s="102"/>
      <c r="J24" s="103"/>
      <c r="K24" s="98"/>
      <c r="L24" s="102"/>
      <c r="M24" s="99"/>
    </row>
    <row r="25" spans="1:13">
      <c r="A25" s="97"/>
      <c r="B25" s="100"/>
      <c r="C25" s="95"/>
      <c r="D25" s="98"/>
      <c r="E25" s="100" t="s">
        <v>73</v>
      </c>
      <c r="F25" s="99"/>
      <c r="H25" s="97"/>
      <c r="I25" s="100"/>
      <c r="J25" s="95"/>
      <c r="K25" s="98"/>
      <c r="L25" s="100"/>
      <c r="M25" s="99"/>
    </row>
    <row r="26" spans="1:13">
      <c r="A26" s="97"/>
      <c r="B26" s="101" t="s">
        <v>156</v>
      </c>
      <c r="C26" s="99" t="s">
        <v>157</v>
      </c>
      <c r="D26" s="98"/>
      <c r="E26" s="101" t="s">
        <v>94</v>
      </c>
      <c r="F26" s="99"/>
      <c r="H26" s="97"/>
      <c r="I26" s="101" t="s">
        <v>156</v>
      </c>
      <c r="J26" s="99" t="s">
        <v>157</v>
      </c>
      <c r="K26" s="98"/>
      <c r="L26" s="101"/>
      <c r="M26" s="99"/>
    </row>
    <row r="27" spans="1:13">
      <c r="A27" s="97"/>
      <c r="B27" s="101"/>
      <c r="C27" s="99"/>
      <c r="D27" s="98"/>
      <c r="E27" s="101" t="s">
        <v>99</v>
      </c>
      <c r="F27" s="99"/>
      <c r="H27" s="97"/>
      <c r="I27" s="101"/>
      <c r="J27" s="99"/>
      <c r="K27" s="98"/>
      <c r="L27" s="101"/>
      <c r="M27" s="99"/>
    </row>
    <row r="28" spans="1:13" ht="21" thickBot="1">
      <c r="A28" s="97"/>
      <c r="B28" s="102"/>
      <c r="C28" s="103"/>
      <c r="D28" s="98"/>
      <c r="E28" s="102"/>
      <c r="F28" s="99"/>
      <c r="H28" s="97"/>
      <c r="I28" s="102"/>
      <c r="J28" s="103"/>
      <c r="K28" s="98"/>
      <c r="L28" s="102"/>
      <c r="M28" s="99"/>
    </row>
    <row r="29" spans="1:13">
      <c r="A29" s="97"/>
      <c r="B29" s="100"/>
      <c r="C29" s="95"/>
      <c r="D29" s="98"/>
      <c r="E29" s="101" t="s">
        <v>73</v>
      </c>
      <c r="F29" s="99"/>
      <c r="H29" s="97"/>
      <c r="I29" s="100"/>
      <c r="J29" s="95"/>
      <c r="K29" s="98"/>
      <c r="L29" s="101"/>
      <c r="M29" s="99"/>
    </row>
    <row r="30" spans="1:13">
      <c r="A30" s="97"/>
      <c r="B30" s="101" t="s">
        <v>159</v>
      </c>
      <c r="C30" s="99" t="s">
        <v>160</v>
      </c>
      <c r="D30" s="98"/>
      <c r="E30" s="101" t="s">
        <v>100</v>
      </c>
      <c r="F30" s="99"/>
      <c r="H30" s="97"/>
      <c r="I30" s="101" t="s">
        <v>159</v>
      </c>
      <c r="J30" s="99" t="s">
        <v>160</v>
      </c>
      <c r="K30" s="98"/>
      <c r="L30" s="101"/>
      <c r="M30" s="99"/>
    </row>
    <row r="31" spans="1:13">
      <c r="A31" s="97"/>
      <c r="B31" s="101"/>
      <c r="C31" s="99"/>
      <c r="D31" s="98"/>
      <c r="E31" s="101" t="s">
        <v>99</v>
      </c>
      <c r="F31" s="99"/>
      <c r="H31" s="97"/>
      <c r="I31" s="101"/>
      <c r="J31" s="99"/>
      <c r="K31" s="98"/>
      <c r="L31" s="101"/>
      <c r="M31" s="99"/>
    </row>
    <row r="32" spans="1:13" ht="21" thickBot="1">
      <c r="A32" s="97"/>
      <c r="B32" s="102"/>
      <c r="C32" s="103"/>
      <c r="D32" s="98"/>
      <c r="E32" s="102"/>
      <c r="F32" s="99"/>
      <c r="H32" s="97"/>
      <c r="I32" s="102"/>
      <c r="J32" s="103"/>
      <c r="K32" s="98"/>
      <c r="L32" s="102"/>
      <c r="M32" s="99"/>
    </row>
    <row r="33" spans="1:13">
      <c r="A33" s="97"/>
      <c r="B33" s="98"/>
      <c r="C33" s="98"/>
      <c r="D33" s="98"/>
      <c r="E33" s="98"/>
      <c r="F33" s="99"/>
      <c r="H33" s="97"/>
      <c r="I33" s="98"/>
      <c r="J33" s="98"/>
      <c r="K33" s="98"/>
      <c r="L33" s="98"/>
      <c r="M33" s="99"/>
    </row>
    <row r="34" spans="1:13" ht="21" thickBot="1">
      <c r="A34" s="104"/>
      <c r="B34" s="105"/>
      <c r="C34" s="105"/>
      <c r="D34" s="105"/>
      <c r="E34" s="105"/>
      <c r="F34" s="103"/>
      <c r="H34" s="104"/>
      <c r="I34" s="105"/>
      <c r="J34" s="105"/>
      <c r="K34" s="105"/>
      <c r="L34" s="105"/>
      <c r="M34" s="103"/>
    </row>
  </sheetData>
  <phoneticPr fontId="8" type="noConversion"/>
  <pageMargins left="0.5" right="0.5" top="0.75" bottom="0.75" header="0.3" footer="0.3"/>
  <pageSetup paperSize="9" scale="66" orientation="landscape" horizontalDpi="0" verticalDpi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7"/>
  <sheetViews>
    <sheetView workbookViewId="0">
      <selection sqref="A1:XFD1048576"/>
    </sheetView>
  </sheetViews>
  <sheetFormatPr baseColWidth="10" defaultColWidth="8.83203125" defaultRowHeight="15" x14ac:dyDescent="0"/>
  <cols>
    <col min="1" max="1" width="9.6640625" customWidth="1"/>
    <col min="2" max="2" width="14" customWidth="1"/>
    <col min="3" max="3" width="6.33203125" customWidth="1"/>
    <col min="4" max="4" width="12" customWidth="1"/>
    <col min="5" max="5" width="14.5" customWidth="1"/>
    <col min="6" max="6" width="10.83203125" bestFit="1" customWidth="1"/>
    <col min="7" max="7" width="10.6640625" customWidth="1"/>
    <col min="8" max="8" width="26.6640625" customWidth="1"/>
    <col min="9" max="9" width="13.5" customWidth="1"/>
    <col min="10" max="10" width="9.5" bestFit="1" customWidth="1"/>
  </cols>
  <sheetData>
    <row r="1" spans="1:10">
      <c r="A1" s="106" t="s">
        <v>212</v>
      </c>
      <c r="B1" s="106" t="s">
        <v>213</v>
      </c>
      <c r="C1" s="106"/>
      <c r="D1" s="106" t="s">
        <v>214</v>
      </c>
      <c r="E1" s="106" t="s">
        <v>215</v>
      </c>
      <c r="F1" s="106" t="s">
        <v>216</v>
      </c>
      <c r="G1" s="106" t="s">
        <v>217</v>
      </c>
      <c r="H1" s="106"/>
      <c r="I1" s="106" t="s">
        <v>218</v>
      </c>
      <c r="J1" s="106" t="s">
        <v>219</v>
      </c>
    </row>
    <row r="2" spans="1:10">
      <c r="A2" s="107" t="str">
        <f>"G14159"</f>
        <v>G14159</v>
      </c>
      <c r="B2" s="107" t="str">
        <f>"G14159"</f>
        <v>G14159</v>
      </c>
      <c r="C2" s="107">
        <v>1</v>
      </c>
      <c r="D2" s="107" t="s">
        <v>220</v>
      </c>
      <c r="E2" s="107" t="s">
        <v>221</v>
      </c>
      <c r="F2" s="108">
        <v>42741</v>
      </c>
      <c r="G2" s="107">
        <v>319</v>
      </c>
      <c r="H2" s="107" t="s">
        <v>222</v>
      </c>
      <c r="I2" s="107" t="str">
        <f t="shared" ref="I2:I10" si="0">"BY12386"</f>
        <v>BY12386</v>
      </c>
      <c r="J2" s="107" t="str">
        <f t="shared" ref="J2:J7" si="1">"T11600"</f>
        <v>T11600</v>
      </c>
    </row>
    <row r="3" spans="1:10">
      <c r="A3" s="107" t="str">
        <f>"G14160"</f>
        <v>G14160</v>
      </c>
      <c r="B3" s="107" t="str">
        <f>"G14160"</f>
        <v>G14160</v>
      </c>
      <c r="C3" s="107">
        <v>1</v>
      </c>
      <c r="D3" s="107" t="s">
        <v>220</v>
      </c>
      <c r="E3" s="107" t="s">
        <v>221</v>
      </c>
      <c r="F3" s="108">
        <v>42741</v>
      </c>
      <c r="G3" s="107">
        <v>319</v>
      </c>
      <c r="H3" s="107" t="s">
        <v>222</v>
      </c>
      <c r="I3" s="107" t="str">
        <f t="shared" si="0"/>
        <v>BY12386</v>
      </c>
      <c r="J3" s="107" t="str">
        <f t="shared" si="1"/>
        <v>T11600</v>
      </c>
    </row>
    <row r="4" spans="1:10">
      <c r="A4" s="107" t="str">
        <f>"G14161"</f>
        <v>G14161</v>
      </c>
      <c r="B4" s="107" t="str">
        <f>"G14161"</f>
        <v>G14161</v>
      </c>
      <c r="C4" s="107">
        <v>1</v>
      </c>
      <c r="D4" s="107" t="s">
        <v>220</v>
      </c>
      <c r="E4" s="107" t="s">
        <v>221</v>
      </c>
      <c r="F4" s="108">
        <v>42741</v>
      </c>
      <c r="G4" s="107">
        <v>319</v>
      </c>
      <c r="H4" s="107" t="s">
        <v>222</v>
      </c>
      <c r="I4" s="107" t="str">
        <f t="shared" si="0"/>
        <v>BY12386</v>
      </c>
      <c r="J4" s="107" t="str">
        <f t="shared" si="1"/>
        <v>T11600</v>
      </c>
    </row>
    <row r="5" spans="1:10">
      <c r="A5" s="107" t="str">
        <f>"G14162"</f>
        <v>G14162</v>
      </c>
      <c r="B5" s="107" t="str">
        <f>"G14162"</f>
        <v>G14162</v>
      </c>
      <c r="C5" s="107">
        <v>1</v>
      </c>
      <c r="D5" s="107" t="s">
        <v>220</v>
      </c>
      <c r="E5" s="107" t="s">
        <v>221</v>
      </c>
      <c r="F5" s="108">
        <v>42741</v>
      </c>
      <c r="G5" s="107">
        <v>319</v>
      </c>
      <c r="H5" s="107" t="s">
        <v>222</v>
      </c>
      <c r="I5" s="107" t="str">
        <f t="shared" si="0"/>
        <v>BY12386</v>
      </c>
      <c r="J5" s="107" t="str">
        <f t="shared" si="1"/>
        <v>T11600</v>
      </c>
    </row>
    <row r="6" spans="1:10">
      <c r="A6" s="107" t="str">
        <f>"G14163"</f>
        <v>G14163</v>
      </c>
      <c r="B6" s="107" t="str">
        <f>"G14163"</f>
        <v>G14163</v>
      </c>
      <c r="C6" s="107">
        <v>1</v>
      </c>
      <c r="D6" s="107" t="s">
        <v>220</v>
      </c>
      <c r="E6" s="107" t="s">
        <v>221</v>
      </c>
      <c r="F6" s="108">
        <v>42741</v>
      </c>
      <c r="G6" s="107">
        <v>319</v>
      </c>
      <c r="H6" s="107" t="s">
        <v>222</v>
      </c>
      <c r="I6" s="107" t="str">
        <f t="shared" si="0"/>
        <v>BY12386</v>
      </c>
      <c r="J6" s="107" t="str">
        <f t="shared" si="1"/>
        <v>T11600</v>
      </c>
    </row>
    <row r="7" spans="1:10">
      <c r="A7" s="107" t="str">
        <f>"G14169"</f>
        <v>G14169</v>
      </c>
      <c r="B7" s="107" t="str">
        <f>"G14169"</f>
        <v>G14169</v>
      </c>
      <c r="C7" s="107">
        <v>1</v>
      </c>
      <c r="D7" s="107" t="s">
        <v>220</v>
      </c>
      <c r="E7" s="107" t="s">
        <v>221</v>
      </c>
      <c r="F7" s="108">
        <v>42741</v>
      </c>
      <c r="G7" s="107">
        <v>319</v>
      </c>
      <c r="H7" s="107" t="s">
        <v>222</v>
      </c>
      <c r="I7" s="107" t="str">
        <f t="shared" si="0"/>
        <v>BY12386</v>
      </c>
      <c r="J7" s="107" t="str">
        <f t="shared" si="1"/>
        <v>T11600</v>
      </c>
    </row>
    <row r="8" spans="1:10">
      <c r="A8" s="107" t="str">
        <f>"G14171"</f>
        <v>G14171</v>
      </c>
      <c r="B8" s="107" t="str">
        <f>"G14171"</f>
        <v>G14171</v>
      </c>
      <c r="C8" s="107">
        <v>1</v>
      </c>
      <c r="D8" s="107" t="s">
        <v>223</v>
      </c>
      <c r="E8" s="107" t="s">
        <v>224</v>
      </c>
      <c r="F8" s="108">
        <v>42741</v>
      </c>
      <c r="G8" s="107">
        <v>319</v>
      </c>
      <c r="H8" s="107" t="s">
        <v>222</v>
      </c>
      <c r="I8" s="107" t="str">
        <f t="shared" si="0"/>
        <v>BY12386</v>
      </c>
      <c r="J8" s="107" t="str">
        <f>"T12057"</f>
        <v>T12057</v>
      </c>
    </row>
    <row r="9" spans="1:10">
      <c r="A9" s="107" t="str">
        <f>"G14172"</f>
        <v>G14172</v>
      </c>
      <c r="B9" s="107" t="str">
        <f>"G14172"</f>
        <v>G14172</v>
      </c>
      <c r="C9" s="107">
        <v>1</v>
      </c>
      <c r="D9" s="107" t="s">
        <v>223</v>
      </c>
      <c r="E9" s="107" t="s">
        <v>224</v>
      </c>
      <c r="F9" s="108">
        <v>42741</v>
      </c>
      <c r="G9" s="107">
        <v>319</v>
      </c>
      <c r="H9" s="107" t="s">
        <v>222</v>
      </c>
      <c r="I9" s="107" t="str">
        <f t="shared" si="0"/>
        <v>BY12386</v>
      </c>
      <c r="J9" s="107" t="str">
        <f>"T12057"</f>
        <v>T12057</v>
      </c>
    </row>
    <row r="10" spans="1:10">
      <c r="A10" s="107" t="str">
        <f>"G14174"</f>
        <v>G14174</v>
      </c>
      <c r="B10" s="107" t="str">
        <f>"G14174"</f>
        <v>G14174</v>
      </c>
      <c r="C10" s="107">
        <v>1</v>
      </c>
      <c r="D10" s="107" t="s">
        <v>223</v>
      </c>
      <c r="E10" s="107" t="s">
        <v>224</v>
      </c>
      <c r="F10" s="108">
        <v>42741</v>
      </c>
      <c r="G10" s="107">
        <v>319</v>
      </c>
      <c r="H10" s="107" t="s">
        <v>222</v>
      </c>
      <c r="I10" s="107" t="str">
        <f t="shared" si="0"/>
        <v>BY12386</v>
      </c>
      <c r="J10" s="107" t="str">
        <f>"T12057"</f>
        <v>T12057</v>
      </c>
    </row>
    <row r="11" spans="1:10">
      <c r="A11" s="107" t="str">
        <f>"G14182"</f>
        <v>G14182</v>
      </c>
      <c r="B11" s="107" t="str">
        <f>"G14182"</f>
        <v>G14182</v>
      </c>
      <c r="C11" s="107">
        <v>1</v>
      </c>
      <c r="D11" s="107" t="s">
        <v>225</v>
      </c>
      <c r="E11" s="107">
        <v>210747</v>
      </c>
      <c r="F11" s="108">
        <v>42743</v>
      </c>
      <c r="G11" s="107">
        <v>316</v>
      </c>
      <c r="H11" s="107" t="s">
        <v>226</v>
      </c>
      <c r="I11" s="107" t="str">
        <f t="shared" ref="I11:I21" si="2">"BR06957"</f>
        <v>BR06957</v>
      </c>
      <c r="J11" s="107" t="str">
        <f t="shared" ref="J11:J21" si="3">"210747"</f>
        <v>210747</v>
      </c>
    </row>
    <row r="12" spans="1:10">
      <c r="A12" s="107" t="str">
        <f>"G14183"</f>
        <v>G14183</v>
      </c>
      <c r="B12" s="107" t="str">
        <f>"G14183"</f>
        <v>G14183</v>
      </c>
      <c r="C12" s="107">
        <v>1</v>
      </c>
      <c r="D12" s="107" t="s">
        <v>227</v>
      </c>
      <c r="E12" s="107" t="s">
        <v>228</v>
      </c>
      <c r="F12" s="108">
        <v>42743</v>
      </c>
      <c r="G12" s="107">
        <v>316</v>
      </c>
      <c r="H12" s="107" t="s">
        <v>226</v>
      </c>
      <c r="I12" s="107" t="str">
        <f t="shared" si="2"/>
        <v>BR06957</v>
      </c>
      <c r="J12" s="107" t="str">
        <f t="shared" si="3"/>
        <v>210747</v>
      </c>
    </row>
    <row r="13" spans="1:10">
      <c r="A13" s="107" t="str">
        <f>"G14184"</f>
        <v>G14184</v>
      </c>
      <c r="B13" s="107" t="str">
        <f>"G14184"</f>
        <v>G14184</v>
      </c>
      <c r="C13" s="107">
        <v>1</v>
      </c>
      <c r="D13" s="107" t="s">
        <v>225</v>
      </c>
      <c r="E13" s="107">
        <v>210747</v>
      </c>
      <c r="F13" s="108">
        <v>42743</v>
      </c>
      <c r="G13" s="107">
        <v>316</v>
      </c>
      <c r="H13" s="107" t="s">
        <v>226</v>
      </c>
      <c r="I13" s="107" t="str">
        <f t="shared" si="2"/>
        <v>BR06957</v>
      </c>
      <c r="J13" s="107" t="str">
        <f t="shared" si="3"/>
        <v>210747</v>
      </c>
    </row>
    <row r="14" spans="1:10">
      <c r="A14" s="107" t="str">
        <f>"G14186"</f>
        <v>G14186</v>
      </c>
      <c r="B14" s="107" t="str">
        <f>"G14186"</f>
        <v>G14186</v>
      </c>
      <c r="C14" s="107">
        <v>1</v>
      </c>
      <c r="D14" s="107" t="s">
        <v>225</v>
      </c>
      <c r="E14" s="107">
        <v>210747</v>
      </c>
      <c r="F14" s="108">
        <v>42743</v>
      </c>
      <c r="G14" s="107">
        <v>316</v>
      </c>
      <c r="H14" s="107" t="s">
        <v>226</v>
      </c>
      <c r="I14" s="107" t="str">
        <f t="shared" si="2"/>
        <v>BR06957</v>
      </c>
      <c r="J14" s="107" t="str">
        <f t="shared" si="3"/>
        <v>210747</v>
      </c>
    </row>
    <row r="15" spans="1:10">
      <c r="A15" s="107" t="str">
        <f>"G14187"</f>
        <v>G14187</v>
      </c>
      <c r="B15" s="107" t="str">
        <f>"G14187"</f>
        <v>G14187</v>
      </c>
      <c r="C15" s="107">
        <v>1</v>
      </c>
      <c r="D15" s="107" t="s">
        <v>225</v>
      </c>
      <c r="E15" s="107">
        <v>210747</v>
      </c>
      <c r="F15" s="108">
        <v>42743</v>
      </c>
      <c r="G15" s="107">
        <v>316</v>
      </c>
      <c r="H15" s="107" t="s">
        <v>226</v>
      </c>
      <c r="I15" s="107" t="str">
        <f t="shared" si="2"/>
        <v>BR06957</v>
      </c>
      <c r="J15" s="107" t="str">
        <f t="shared" si="3"/>
        <v>210747</v>
      </c>
    </row>
    <row r="16" spans="1:10">
      <c r="A16" s="107" t="str">
        <f>"G14188"</f>
        <v>G14188</v>
      </c>
      <c r="B16" s="107" t="str">
        <f>"G14188"</f>
        <v>G14188</v>
      </c>
      <c r="C16" s="107">
        <v>1</v>
      </c>
      <c r="D16" s="107" t="s">
        <v>225</v>
      </c>
      <c r="E16" s="107">
        <v>210747</v>
      </c>
      <c r="F16" s="108">
        <v>42743</v>
      </c>
      <c r="G16" s="107">
        <v>316</v>
      </c>
      <c r="H16" s="107" t="s">
        <v>226</v>
      </c>
      <c r="I16" s="107" t="str">
        <f t="shared" si="2"/>
        <v>BR06957</v>
      </c>
      <c r="J16" s="107" t="str">
        <f t="shared" si="3"/>
        <v>210747</v>
      </c>
    </row>
    <row r="17" spans="1:10">
      <c r="A17" s="107" t="str">
        <f>"G14190"</f>
        <v>G14190</v>
      </c>
      <c r="B17" s="107" t="str">
        <f>"G14190"</f>
        <v>G14190</v>
      </c>
      <c r="C17" s="107">
        <v>1</v>
      </c>
      <c r="D17" s="107" t="s">
        <v>225</v>
      </c>
      <c r="E17" s="107">
        <v>210747</v>
      </c>
      <c r="F17" s="108">
        <v>42743</v>
      </c>
      <c r="G17" s="107">
        <v>316</v>
      </c>
      <c r="H17" s="107" t="s">
        <v>226</v>
      </c>
      <c r="I17" s="107" t="str">
        <f t="shared" si="2"/>
        <v>BR06957</v>
      </c>
      <c r="J17" s="107" t="str">
        <f t="shared" si="3"/>
        <v>210747</v>
      </c>
    </row>
    <row r="18" spans="1:10">
      <c r="A18" s="107" t="str">
        <f>"G14192"</f>
        <v>G14192</v>
      </c>
      <c r="B18" s="107" t="str">
        <f>"G14192"</f>
        <v>G14192</v>
      </c>
      <c r="C18" s="107">
        <v>1</v>
      </c>
      <c r="D18" s="107" t="s">
        <v>229</v>
      </c>
      <c r="E18" s="107">
        <v>60690</v>
      </c>
      <c r="F18" s="108">
        <v>42743</v>
      </c>
      <c r="G18" s="107">
        <v>316</v>
      </c>
      <c r="H18" s="107" t="s">
        <v>226</v>
      </c>
      <c r="I18" s="107" t="str">
        <f t="shared" si="2"/>
        <v>BR06957</v>
      </c>
      <c r="J18" s="107" t="str">
        <f t="shared" si="3"/>
        <v>210747</v>
      </c>
    </row>
    <row r="19" spans="1:10">
      <c r="A19" s="107" t="str">
        <f>"G14193"</f>
        <v>G14193</v>
      </c>
      <c r="B19" s="107" t="str">
        <f>"G14193"</f>
        <v>G14193</v>
      </c>
      <c r="C19" s="107">
        <v>1</v>
      </c>
      <c r="D19" s="107" t="s">
        <v>225</v>
      </c>
      <c r="E19" s="107">
        <v>210747</v>
      </c>
      <c r="F19" s="108">
        <v>42743</v>
      </c>
      <c r="G19" s="107">
        <v>316</v>
      </c>
      <c r="H19" s="107" t="s">
        <v>226</v>
      </c>
      <c r="I19" s="107" t="str">
        <f t="shared" si="2"/>
        <v>BR06957</v>
      </c>
      <c r="J19" s="107" t="str">
        <f t="shared" si="3"/>
        <v>210747</v>
      </c>
    </row>
    <row r="20" spans="1:10">
      <c r="A20" s="107" t="str">
        <f>"G14194"</f>
        <v>G14194</v>
      </c>
      <c r="B20" s="107" t="str">
        <f>"G14194"</f>
        <v>G14194</v>
      </c>
      <c r="C20" s="107">
        <v>1</v>
      </c>
      <c r="D20" s="107" t="s">
        <v>225</v>
      </c>
      <c r="E20" s="107">
        <v>210747</v>
      </c>
      <c r="F20" s="108">
        <v>42743</v>
      </c>
      <c r="G20" s="107">
        <v>316</v>
      </c>
      <c r="H20" s="107" t="s">
        <v>226</v>
      </c>
      <c r="I20" s="107" t="str">
        <f t="shared" si="2"/>
        <v>BR06957</v>
      </c>
      <c r="J20" s="107" t="str">
        <f t="shared" si="3"/>
        <v>210747</v>
      </c>
    </row>
    <row r="21" spans="1:10">
      <c r="A21" s="107" t="str">
        <f>"G14195"</f>
        <v>G14195</v>
      </c>
      <c r="B21" s="107" t="str">
        <f>"G14195"</f>
        <v>G14195</v>
      </c>
      <c r="C21" s="107">
        <v>1</v>
      </c>
      <c r="D21" s="107" t="s">
        <v>225</v>
      </c>
      <c r="E21" s="107">
        <v>210747</v>
      </c>
      <c r="F21" s="108">
        <v>42743</v>
      </c>
      <c r="G21" s="107">
        <v>316</v>
      </c>
      <c r="H21" s="107" t="s">
        <v>226</v>
      </c>
      <c r="I21" s="107" t="str">
        <f t="shared" si="2"/>
        <v>BR06957</v>
      </c>
      <c r="J21" s="107" t="str">
        <f t="shared" si="3"/>
        <v>210747</v>
      </c>
    </row>
    <row r="22" spans="1:10">
      <c r="A22" s="107" t="str">
        <f>"G14200"</f>
        <v>G14200</v>
      </c>
      <c r="B22" s="107" t="str">
        <f>"G14200"</f>
        <v>G14200</v>
      </c>
      <c r="C22" s="107">
        <v>1</v>
      </c>
      <c r="D22" s="107" t="s">
        <v>230</v>
      </c>
      <c r="E22" s="107">
        <v>319427</v>
      </c>
      <c r="F22" s="108">
        <v>42744</v>
      </c>
      <c r="G22" s="107">
        <v>316</v>
      </c>
      <c r="H22" s="107" t="s">
        <v>226</v>
      </c>
      <c r="I22" s="107" t="str">
        <f>"BR05942"</f>
        <v>BR05942</v>
      </c>
      <c r="J22" s="107" t="str">
        <f>"Y08912"</f>
        <v>Y08912</v>
      </c>
    </row>
    <row r="23" spans="1:10">
      <c r="A23" s="107" t="str">
        <f>"G14201"</f>
        <v>G14201</v>
      </c>
      <c r="B23" s="107" t="str">
        <f>"G14201"</f>
        <v>G14201</v>
      </c>
      <c r="C23" s="107">
        <v>1</v>
      </c>
      <c r="D23" s="107" t="s">
        <v>230</v>
      </c>
      <c r="E23" s="107">
        <v>319427</v>
      </c>
      <c r="F23" s="108">
        <v>42744</v>
      </c>
      <c r="G23" s="107">
        <v>316</v>
      </c>
      <c r="H23" s="107" t="s">
        <v>226</v>
      </c>
      <c r="I23" s="107" t="str">
        <f>"BR05942"</f>
        <v>BR05942</v>
      </c>
      <c r="J23" s="107" t="str">
        <f>"Y08912"</f>
        <v>Y08912</v>
      </c>
    </row>
    <row r="24" spans="1:10">
      <c r="A24" s="107" t="str">
        <f>"G14204"</f>
        <v>G14204</v>
      </c>
      <c r="B24" s="107" t="str">
        <f>"G14204"</f>
        <v>G14204</v>
      </c>
      <c r="C24" s="107">
        <v>1</v>
      </c>
      <c r="D24" s="107" t="s">
        <v>227</v>
      </c>
      <c r="E24" s="107" t="s">
        <v>228</v>
      </c>
      <c r="F24" s="108">
        <v>42744</v>
      </c>
      <c r="G24" s="107">
        <v>316</v>
      </c>
      <c r="H24" s="107" t="s">
        <v>226</v>
      </c>
      <c r="I24" s="107" t="str">
        <f t="shared" ref="I24:I41" si="4">"BR06957"</f>
        <v>BR06957</v>
      </c>
      <c r="J24" s="107" t="str">
        <f>"Y08266"</f>
        <v>Y08266</v>
      </c>
    </row>
    <row r="25" spans="1:10">
      <c r="A25" s="107" t="str">
        <f>"G14205"</f>
        <v>G14205</v>
      </c>
      <c r="B25" s="107" t="str">
        <f>"G14205"</f>
        <v>G14205</v>
      </c>
      <c r="C25" s="107">
        <v>1</v>
      </c>
      <c r="D25" s="107" t="s">
        <v>227</v>
      </c>
      <c r="E25" s="107" t="s">
        <v>228</v>
      </c>
      <c r="F25" s="108">
        <v>42744</v>
      </c>
      <c r="G25" s="107">
        <v>316</v>
      </c>
      <c r="H25" s="107" t="s">
        <v>226</v>
      </c>
      <c r="I25" s="107" t="str">
        <f t="shared" si="4"/>
        <v>BR06957</v>
      </c>
      <c r="J25" s="107" t="str">
        <f>"Y08266"</f>
        <v>Y08266</v>
      </c>
    </row>
    <row r="26" spans="1:10">
      <c r="A26" s="107" t="str">
        <f>"G14207"</f>
        <v>G14207</v>
      </c>
      <c r="B26" s="107" t="str">
        <f>"G14207"</f>
        <v>G14207</v>
      </c>
      <c r="C26" s="107">
        <v>1</v>
      </c>
      <c r="D26" s="107" t="s">
        <v>227</v>
      </c>
      <c r="E26" s="107" t="s">
        <v>228</v>
      </c>
      <c r="F26" s="108">
        <v>42744</v>
      </c>
      <c r="G26" s="107">
        <v>316</v>
      </c>
      <c r="H26" s="107" t="s">
        <v>226</v>
      </c>
      <c r="I26" s="107" t="str">
        <f t="shared" si="4"/>
        <v>BR06957</v>
      </c>
      <c r="J26" s="107" t="str">
        <f>"Y08266"</f>
        <v>Y08266</v>
      </c>
    </row>
    <row r="27" spans="1:10">
      <c r="A27" s="107" t="str">
        <f>"G14208"</f>
        <v>G14208</v>
      </c>
      <c r="B27" s="107" t="str">
        <f>"G14208"</f>
        <v>G14208</v>
      </c>
      <c r="C27" s="107">
        <v>1</v>
      </c>
      <c r="D27" s="107" t="s">
        <v>227</v>
      </c>
      <c r="E27" s="107" t="s">
        <v>228</v>
      </c>
      <c r="F27" s="108">
        <v>42744</v>
      </c>
      <c r="G27" s="107">
        <v>316</v>
      </c>
      <c r="H27" s="107" t="s">
        <v>226</v>
      </c>
      <c r="I27" s="107" t="str">
        <f t="shared" si="4"/>
        <v>BR06957</v>
      </c>
      <c r="J27" s="107" t="str">
        <f>"Y08266"</f>
        <v>Y08266</v>
      </c>
    </row>
    <row r="28" spans="1:10">
      <c r="A28" s="107" t="str">
        <f>"G14209"</f>
        <v>G14209</v>
      </c>
      <c r="B28" s="107" t="str">
        <f>"G14209"</f>
        <v>G14209</v>
      </c>
      <c r="C28" s="107">
        <v>1</v>
      </c>
      <c r="D28" s="107" t="s">
        <v>227</v>
      </c>
      <c r="E28" s="107" t="s">
        <v>228</v>
      </c>
      <c r="F28" s="108">
        <v>42744</v>
      </c>
      <c r="G28" s="107">
        <v>316</v>
      </c>
      <c r="H28" s="107" t="s">
        <v>226</v>
      </c>
      <c r="I28" s="107" t="str">
        <f t="shared" si="4"/>
        <v>BR06957</v>
      </c>
      <c r="J28" s="107" t="str">
        <f>"Y08266"</f>
        <v>Y08266</v>
      </c>
    </row>
    <row r="29" spans="1:10">
      <c r="A29" s="107" t="str">
        <f>"G14231"</f>
        <v>G14231</v>
      </c>
      <c r="B29" s="107" t="str">
        <f>"G14231"</f>
        <v>G14231</v>
      </c>
      <c r="C29" s="107">
        <v>1</v>
      </c>
      <c r="D29" s="107" t="s">
        <v>231</v>
      </c>
      <c r="E29" s="107">
        <v>40516</v>
      </c>
      <c r="F29" s="108">
        <v>42744</v>
      </c>
      <c r="G29" s="107">
        <v>316</v>
      </c>
      <c r="H29" s="107" t="s">
        <v>226</v>
      </c>
      <c r="I29" s="107" t="str">
        <f t="shared" si="4"/>
        <v>BR06957</v>
      </c>
      <c r="J29" s="107" t="str">
        <f>"21528"</f>
        <v>21528</v>
      </c>
    </row>
    <row r="30" spans="1:10">
      <c r="A30" s="107" t="str">
        <f>"G14233"</f>
        <v>G14233</v>
      </c>
      <c r="B30" s="107" t="str">
        <f>"G14233"</f>
        <v>G14233</v>
      </c>
      <c r="C30" s="107">
        <v>1</v>
      </c>
      <c r="D30" s="107" t="s">
        <v>231</v>
      </c>
      <c r="E30" s="107">
        <v>40516</v>
      </c>
      <c r="F30" s="108">
        <v>42744</v>
      </c>
      <c r="G30" s="107">
        <v>316</v>
      </c>
      <c r="H30" s="107" t="s">
        <v>226</v>
      </c>
      <c r="I30" s="107" t="str">
        <f t="shared" si="4"/>
        <v>BR06957</v>
      </c>
      <c r="J30" s="107" t="str">
        <f>"21528"</f>
        <v>21528</v>
      </c>
    </row>
    <row r="31" spans="1:10">
      <c r="A31" s="107" t="str">
        <f>"G14260"</f>
        <v>G14260</v>
      </c>
      <c r="B31" s="107" t="str">
        <f>"G14260"</f>
        <v>G14260</v>
      </c>
      <c r="C31" s="107">
        <v>1</v>
      </c>
      <c r="D31" s="107" t="s">
        <v>232</v>
      </c>
      <c r="E31" s="107" t="s">
        <v>233</v>
      </c>
      <c r="F31" s="108">
        <v>42745</v>
      </c>
      <c r="G31" s="107">
        <v>316</v>
      </c>
      <c r="H31" s="107" t="s">
        <v>226</v>
      </c>
      <c r="I31" s="107" t="str">
        <f t="shared" si="4"/>
        <v>BR06957</v>
      </c>
      <c r="J31" s="107" t="str">
        <f>"Y09733"</f>
        <v>Y09733</v>
      </c>
    </row>
    <row r="32" spans="1:10">
      <c r="A32" s="107" t="str">
        <f>"G14261"</f>
        <v>G14261</v>
      </c>
      <c r="B32" s="107" t="str">
        <f>"G14261"</f>
        <v>G14261</v>
      </c>
      <c r="C32" s="107">
        <v>1</v>
      </c>
      <c r="D32" s="107" t="s">
        <v>232</v>
      </c>
      <c r="E32" s="107" t="s">
        <v>233</v>
      </c>
      <c r="F32" s="108">
        <v>42745</v>
      </c>
      <c r="G32" s="107">
        <v>316</v>
      </c>
      <c r="H32" s="107" t="s">
        <v>226</v>
      </c>
      <c r="I32" s="107" t="str">
        <f t="shared" si="4"/>
        <v>BR06957</v>
      </c>
      <c r="J32" s="107" t="str">
        <f>"Y09733"</f>
        <v>Y09733</v>
      </c>
    </row>
    <row r="33" spans="1:10">
      <c r="A33" s="107" t="str">
        <f>"G14262"</f>
        <v>G14262</v>
      </c>
      <c r="B33" s="107" t="str">
        <f>"G14262"</f>
        <v>G14262</v>
      </c>
      <c r="C33" s="107">
        <v>1</v>
      </c>
      <c r="D33" s="107" t="s">
        <v>232</v>
      </c>
      <c r="E33" s="107" t="s">
        <v>233</v>
      </c>
      <c r="F33" s="108">
        <v>42745</v>
      </c>
      <c r="G33" s="107">
        <v>316</v>
      </c>
      <c r="H33" s="107" t="s">
        <v>226</v>
      </c>
      <c r="I33" s="107" t="str">
        <f t="shared" si="4"/>
        <v>BR06957</v>
      </c>
      <c r="J33" s="107" t="str">
        <f>"Y09733"</f>
        <v>Y09733</v>
      </c>
    </row>
    <row r="34" spans="1:10">
      <c r="A34" s="107" t="str">
        <f>"G14263"</f>
        <v>G14263</v>
      </c>
      <c r="B34" s="107" t="str">
        <f>"G14263"</f>
        <v>G14263</v>
      </c>
      <c r="C34" s="107">
        <v>1</v>
      </c>
      <c r="D34" s="107" t="s">
        <v>232</v>
      </c>
      <c r="E34" s="107" t="s">
        <v>233</v>
      </c>
      <c r="F34" s="108">
        <v>42745</v>
      </c>
      <c r="G34" s="107">
        <v>316</v>
      </c>
      <c r="H34" s="107" t="s">
        <v>226</v>
      </c>
      <c r="I34" s="107" t="str">
        <f t="shared" si="4"/>
        <v>BR06957</v>
      </c>
      <c r="J34" s="107" t="str">
        <f>"Y09733"</f>
        <v>Y09733</v>
      </c>
    </row>
    <row r="35" spans="1:10">
      <c r="A35" s="107" t="str">
        <f>"G14265"</f>
        <v>G14265</v>
      </c>
      <c r="B35" s="107" t="str">
        <f>"G14265"</f>
        <v>G14265</v>
      </c>
      <c r="C35" s="107">
        <v>1</v>
      </c>
      <c r="D35" s="107" t="s">
        <v>232</v>
      </c>
      <c r="E35" s="107" t="s">
        <v>233</v>
      </c>
      <c r="F35" s="108">
        <v>42745</v>
      </c>
      <c r="G35" s="107">
        <v>316</v>
      </c>
      <c r="H35" s="107" t="s">
        <v>226</v>
      </c>
      <c r="I35" s="107" t="str">
        <f t="shared" si="4"/>
        <v>BR06957</v>
      </c>
      <c r="J35" s="107" t="str">
        <f>"Y09733"</f>
        <v>Y09733</v>
      </c>
    </row>
    <row r="36" spans="1:10">
      <c r="A36" s="107" t="str">
        <f>"G14271"</f>
        <v>G14271</v>
      </c>
      <c r="B36" s="107" t="str">
        <f>"G14271"</f>
        <v>G14271</v>
      </c>
      <c r="C36" s="107">
        <v>1</v>
      </c>
      <c r="D36" s="107" t="s">
        <v>234</v>
      </c>
      <c r="E36" s="107">
        <v>210080</v>
      </c>
      <c r="F36" s="108">
        <v>42745</v>
      </c>
      <c r="G36" s="107">
        <v>316</v>
      </c>
      <c r="H36" s="107" t="s">
        <v>226</v>
      </c>
      <c r="I36" s="107" t="str">
        <f t="shared" si="4"/>
        <v>BR06957</v>
      </c>
      <c r="J36" s="107" t="str">
        <f t="shared" ref="J36:J41" si="5">"210080"</f>
        <v>210080</v>
      </c>
    </row>
    <row r="37" spans="1:10">
      <c r="A37" s="107" t="str">
        <f>"G14273"</f>
        <v>G14273</v>
      </c>
      <c r="B37" s="107" t="str">
        <f>"G14273"</f>
        <v>G14273</v>
      </c>
      <c r="C37" s="107">
        <v>1</v>
      </c>
      <c r="D37" s="107" t="s">
        <v>234</v>
      </c>
      <c r="E37" s="107">
        <v>210080</v>
      </c>
      <c r="F37" s="108">
        <v>42745</v>
      </c>
      <c r="G37" s="107">
        <v>316</v>
      </c>
      <c r="H37" s="107" t="s">
        <v>226</v>
      </c>
      <c r="I37" s="107" t="str">
        <f t="shared" si="4"/>
        <v>BR06957</v>
      </c>
      <c r="J37" s="107" t="str">
        <f t="shared" si="5"/>
        <v>210080</v>
      </c>
    </row>
    <row r="38" spans="1:10">
      <c r="A38" s="107" t="str">
        <f>"G14274"</f>
        <v>G14274</v>
      </c>
      <c r="B38" s="107" t="str">
        <f>"G14274"</f>
        <v>G14274</v>
      </c>
      <c r="C38" s="107">
        <v>1</v>
      </c>
      <c r="D38" s="107" t="s">
        <v>234</v>
      </c>
      <c r="E38" s="107">
        <v>210080</v>
      </c>
      <c r="F38" s="108">
        <v>42745</v>
      </c>
      <c r="G38" s="107">
        <v>316</v>
      </c>
      <c r="H38" s="107" t="s">
        <v>226</v>
      </c>
      <c r="I38" s="107" t="str">
        <f t="shared" si="4"/>
        <v>BR06957</v>
      </c>
      <c r="J38" s="107" t="str">
        <f t="shared" si="5"/>
        <v>210080</v>
      </c>
    </row>
    <row r="39" spans="1:10">
      <c r="A39" s="107" t="str">
        <f>"G14275"</f>
        <v>G14275</v>
      </c>
      <c r="B39" s="107" t="str">
        <f>"G14275"</f>
        <v>G14275</v>
      </c>
      <c r="C39" s="107">
        <v>1</v>
      </c>
      <c r="D39" s="107" t="s">
        <v>234</v>
      </c>
      <c r="E39" s="107">
        <v>210080</v>
      </c>
      <c r="F39" s="108">
        <v>42745</v>
      </c>
      <c r="G39" s="107">
        <v>316</v>
      </c>
      <c r="H39" s="107" t="s">
        <v>226</v>
      </c>
      <c r="I39" s="107" t="str">
        <f t="shared" si="4"/>
        <v>BR06957</v>
      </c>
      <c r="J39" s="107" t="str">
        <f t="shared" si="5"/>
        <v>210080</v>
      </c>
    </row>
    <row r="40" spans="1:10">
      <c r="A40" s="107" t="str">
        <f>"G14276"</f>
        <v>G14276</v>
      </c>
      <c r="B40" s="107" t="str">
        <f>"G14276"</f>
        <v>G14276</v>
      </c>
      <c r="C40" s="107">
        <v>1</v>
      </c>
      <c r="D40" s="107" t="s">
        <v>234</v>
      </c>
      <c r="E40" s="107">
        <v>210080</v>
      </c>
      <c r="F40" s="108">
        <v>42745</v>
      </c>
      <c r="G40" s="107">
        <v>316</v>
      </c>
      <c r="H40" s="107" t="s">
        <v>226</v>
      </c>
      <c r="I40" s="107" t="str">
        <f t="shared" si="4"/>
        <v>BR06957</v>
      </c>
      <c r="J40" s="107" t="str">
        <f t="shared" si="5"/>
        <v>210080</v>
      </c>
    </row>
    <row r="41" spans="1:10">
      <c r="A41" s="107" t="str">
        <f>"G14277"</f>
        <v>G14277</v>
      </c>
      <c r="B41" s="107" t="str">
        <f>"G14277"</f>
        <v>G14277</v>
      </c>
      <c r="C41" s="107">
        <v>1</v>
      </c>
      <c r="D41" s="107" t="s">
        <v>234</v>
      </c>
      <c r="E41" s="107">
        <v>210080</v>
      </c>
      <c r="F41" s="108">
        <v>42745</v>
      </c>
      <c r="G41" s="107">
        <v>316</v>
      </c>
      <c r="H41" s="107" t="s">
        <v>226</v>
      </c>
      <c r="I41" s="107" t="str">
        <f t="shared" si="4"/>
        <v>BR06957</v>
      </c>
      <c r="J41" s="107" t="str">
        <f t="shared" si="5"/>
        <v>210080</v>
      </c>
    </row>
    <row r="42" spans="1:10">
      <c r="A42" s="107" t="str">
        <f>"G14284"</f>
        <v>G14284</v>
      </c>
      <c r="B42" s="107" t="str">
        <f>"G14284"</f>
        <v>G14284</v>
      </c>
      <c r="C42" s="107">
        <v>1</v>
      </c>
      <c r="D42" s="107" t="s">
        <v>235</v>
      </c>
      <c r="E42" s="107">
        <v>212211</v>
      </c>
      <c r="F42" s="108">
        <v>42746</v>
      </c>
      <c r="G42" s="107">
        <v>316</v>
      </c>
      <c r="H42" s="107" t="s">
        <v>226</v>
      </c>
      <c r="I42" s="107" t="str">
        <f t="shared" ref="I42:I48" si="6">"BR07335"</f>
        <v>BR07335</v>
      </c>
      <c r="J42" s="107" t="str">
        <f>"212211"</f>
        <v>212211</v>
      </c>
    </row>
    <row r="43" spans="1:10">
      <c r="A43" s="107" t="str">
        <f>"G14286"</f>
        <v>G14286</v>
      </c>
      <c r="B43" s="107" t="str">
        <f>"G14286"</f>
        <v>G14286</v>
      </c>
      <c r="C43" s="107">
        <v>1</v>
      </c>
      <c r="D43" s="107" t="s">
        <v>235</v>
      </c>
      <c r="E43" s="107">
        <v>212211</v>
      </c>
      <c r="F43" s="108">
        <v>42746</v>
      </c>
      <c r="G43" s="107">
        <v>316</v>
      </c>
      <c r="H43" s="107" t="s">
        <v>226</v>
      </c>
      <c r="I43" s="107" t="str">
        <f t="shared" si="6"/>
        <v>BR07335</v>
      </c>
      <c r="J43" s="107" t="str">
        <f>"212211"</f>
        <v>212211</v>
      </c>
    </row>
    <row r="44" spans="1:10">
      <c r="A44" s="107" t="str">
        <f>"G14287"</f>
        <v>G14287</v>
      </c>
      <c r="B44" s="107" t="str">
        <f>"G14287"</f>
        <v>G14287</v>
      </c>
      <c r="C44" s="107">
        <v>1</v>
      </c>
      <c r="D44" s="107" t="s">
        <v>235</v>
      </c>
      <c r="E44" s="107">
        <v>212211</v>
      </c>
      <c r="F44" s="108">
        <v>42746</v>
      </c>
      <c r="G44" s="107">
        <v>316</v>
      </c>
      <c r="H44" s="107" t="s">
        <v>226</v>
      </c>
      <c r="I44" s="107" t="str">
        <f t="shared" si="6"/>
        <v>BR07335</v>
      </c>
      <c r="J44" s="107" t="str">
        <f>"212211"</f>
        <v>212211</v>
      </c>
    </row>
    <row r="45" spans="1:10">
      <c r="A45" s="107" t="str">
        <f>"G14288"</f>
        <v>G14288</v>
      </c>
      <c r="B45" s="107" t="str">
        <f>"G14288"</f>
        <v>G14288</v>
      </c>
      <c r="C45" s="107">
        <v>1</v>
      </c>
      <c r="D45" s="107" t="s">
        <v>235</v>
      </c>
      <c r="E45" s="107">
        <v>212211</v>
      </c>
      <c r="F45" s="108">
        <v>42746</v>
      </c>
      <c r="G45" s="107">
        <v>316</v>
      </c>
      <c r="H45" s="107" t="s">
        <v>226</v>
      </c>
      <c r="I45" s="107" t="str">
        <f t="shared" si="6"/>
        <v>BR07335</v>
      </c>
      <c r="J45" s="107" t="str">
        <f>"212211"</f>
        <v>212211</v>
      </c>
    </row>
    <row r="46" spans="1:10">
      <c r="A46" s="107" t="str">
        <f>"G14295"</f>
        <v>G14295</v>
      </c>
      <c r="B46" s="107" t="str">
        <f>"G14295"</f>
        <v>G14295</v>
      </c>
      <c r="C46" s="107">
        <v>1</v>
      </c>
      <c r="D46" s="107" t="s">
        <v>236</v>
      </c>
      <c r="E46" s="107">
        <v>21508</v>
      </c>
      <c r="F46" s="108">
        <v>42746</v>
      </c>
      <c r="G46" s="107">
        <v>316</v>
      </c>
      <c r="H46" s="107" t="s">
        <v>226</v>
      </c>
      <c r="I46" s="107" t="str">
        <f t="shared" si="6"/>
        <v>BR07335</v>
      </c>
      <c r="J46" s="107" t="str">
        <f>"21508"</f>
        <v>21508</v>
      </c>
    </row>
    <row r="47" spans="1:10">
      <c r="A47" s="107" t="str">
        <f>"G14297"</f>
        <v>G14297</v>
      </c>
      <c r="B47" s="107" t="str">
        <f>"G14297"</f>
        <v>G14297</v>
      </c>
      <c r="C47" s="107">
        <v>1</v>
      </c>
      <c r="D47" s="107" t="s">
        <v>236</v>
      </c>
      <c r="E47" s="107">
        <v>21508</v>
      </c>
      <c r="F47" s="108">
        <v>42746</v>
      </c>
      <c r="G47" s="107">
        <v>316</v>
      </c>
      <c r="H47" s="107" t="s">
        <v>226</v>
      </c>
      <c r="I47" s="107" t="str">
        <f t="shared" si="6"/>
        <v>BR07335</v>
      </c>
      <c r="J47" s="107" t="str">
        <f>"21508"</f>
        <v>21508</v>
      </c>
    </row>
    <row r="48" spans="1:10">
      <c r="A48" s="107" t="str">
        <f>"G14298"</f>
        <v>G14298</v>
      </c>
      <c r="B48" s="107" t="str">
        <f>"G14298"</f>
        <v>G14298</v>
      </c>
      <c r="C48" s="107">
        <v>1</v>
      </c>
      <c r="D48" s="107" t="s">
        <v>236</v>
      </c>
      <c r="E48" s="107">
        <v>21508</v>
      </c>
      <c r="F48" s="108">
        <v>42746</v>
      </c>
      <c r="G48" s="107">
        <v>316</v>
      </c>
      <c r="H48" s="107" t="s">
        <v>226</v>
      </c>
      <c r="I48" s="107" t="str">
        <f t="shared" si="6"/>
        <v>BR07335</v>
      </c>
      <c r="J48" s="107" t="str">
        <f>"21508"</f>
        <v>21508</v>
      </c>
    </row>
    <row r="49" spans="1:10">
      <c r="A49" s="107" t="str">
        <f>"G14305"</f>
        <v>G14305</v>
      </c>
      <c r="B49" s="107" t="str">
        <f>"G14305"</f>
        <v>G14305</v>
      </c>
      <c r="C49" s="107">
        <v>1</v>
      </c>
      <c r="D49" s="107" t="s">
        <v>237</v>
      </c>
      <c r="E49" s="107">
        <v>21272</v>
      </c>
      <c r="F49" s="108">
        <v>42746</v>
      </c>
      <c r="G49" s="107">
        <v>316</v>
      </c>
      <c r="H49" s="107" t="s">
        <v>226</v>
      </c>
      <c r="I49" s="107" t="str">
        <f>"BR07264"</f>
        <v>BR07264</v>
      </c>
      <c r="J49" s="107" t="str">
        <f>"21272"</f>
        <v>21272</v>
      </c>
    </row>
    <row r="50" spans="1:10">
      <c r="A50" s="107" t="str">
        <f>"G14306"</f>
        <v>G14306</v>
      </c>
      <c r="B50" s="107" t="str">
        <f>"G14306"</f>
        <v>G14306</v>
      </c>
      <c r="C50" s="107">
        <v>1</v>
      </c>
      <c r="D50" s="107" t="s">
        <v>237</v>
      </c>
      <c r="E50" s="107">
        <v>21272</v>
      </c>
      <c r="F50" s="108">
        <v>42746</v>
      </c>
      <c r="G50" s="107">
        <v>316</v>
      </c>
      <c r="H50" s="107" t="s">
        <v>226</v>
      </c>
      <c r="I50" s="107" t="str">
        <f>"BR07264"</f>
        <v>BR07264</v>
      </c>
      <c r="J50" s="107" t="str">
        <f>"21272"</f>
        <v>21272</v>
      </c>
    </row>
    <row r="51" spans="1:10">
      <c r="A51" s="107" t="str">
        <f>"G14307"</f>
        <v>G14307</v>
      </c>
      <c r="B51" s="107" t="str">
        <f>"G14307"</f>
        <v>G14307</v>
      </c>
      <c r="C51" s="107">
        <v>1</v>
      </c>
      <c r="D51" s="107" t="s">
        <v>237</v>
      </c>
      <c r="E51" s="107">
        <v>21272</v>
      </c>
      <c r="F51" s="108">
        <v>42746</v>
      </c>
      <c r="G51" s="107">
        <v>316</v>
      </c>
      <c r="H51" s="107" t="s">
        <v>226</v>
      </c>
      <c r="I51" s="107" t="str">
        <f>"BR07264"</f>
        <v>BR07264</v>
      </c>
      <c r="J51" s="107" t="str">
        <f>"21272"</f>
        <v>21272</v>
      </c>
    </row>
    <row r="52" spans="1:10">
      <c r="A52" s="107" t="str">
        <f>"G14308"</f>
        <v>G14308</v>
      </c>
      <c r="B52" s="107" t="str">
        <f>"G14308"</f>
        <v>G14308</v>
      </c>
      <c r="C52" s="107">
        <v>1</v>
      </c>
      <c r="D52" s="107" t="s">
        <v>237</v>
      </c>
      <c r="E52" s="107">
        <v>21272</v>
      </c>
      <c r="F52" s="108">
        <v>42746</v>
      </c>
      <c r="G52" s="107">
        <v>316</v>
      </c>
      <c r="H52" s="107" t="s">
        <v>226</v>
      </c>
      <c r="I52" s="107" t="str">
        <f>"BR07264"</f>
        <v>BR07264</v>
      </c>
      <c r="J52" s="107" t="str">
        <f>"21272"</f>
        <v>21272</v>
      </c>
    </row>
    <row r="53" spans="1:10">
      <c r="A53" s="107" t="str">
        <f>"G14315"</f>
        <v>G14315</v>
      </c>
      <c r="B53" s="107" t="str">
        <f>"G14315"</f>
        <v>G14315</v>
      </c>
      <c r="C53" s="107">
        <v>1</v>
      </c>
      <c r="D53" s="107" t="s">
        <v>236</v>
      </c>
      <c r="E53" s="107">
        <v>21508</v>
      </c>
      <c r="F53" s="108">
        <v>42746</v>
      </c>
      <c r="G53" s="107">
        <v>316</v>
      </c>
      <c r="H53" s="107" t="s">
        <v>226</v>
      </c>
      <c r="I53" s="107" t="str">
        <f t="shared" ref="I53:I58" si="7">"BR06957"</f>
        <v>BR06957</v>
      </c>
      <c r="J53" s="107" t="str">
        <f>"21560"</f>
        <v>21560</v>
      </c>
    </row>
    <row r="54" spans="1:10">
      <c r="A54" s="107" t="str">
        <f>"G14317"</f>
        <v>G14317</v>
      </c>
      <c r="B54" s="107" t="str">
        <f>"G14317"</f>
        <v>G14317</v>
      </c>
      <c r="C54" s="107">
        <v>1</v>
      </c>
      <c r="D54" s="107" t="s">
        <v>238</v>
      </c>
      <c r="E54" s="107">
        <v>21560</v>
      </c>
      <c r="F54" s="108">
        <v>42746</v>
      </c>
      <c r="G54" s="107">
        <v>316</v>
      </c>
      <c r="H54" s="107" t="s">
        <v>226</v>
      </c>
      <c r="I54" s="107" t="str">
        <f t="shared" si="7"/>
        <v>BR06957</v>
      </c>
      <c r="J54" s="107" t="str">
        <f>"21560"</f>
        <v>21560</v>
      </c>
    </row>
    <row r="55" spans="1:10">
      <c r="A55" s="107" t="str">
        <f>"G14320"</f>
        <v>G14320</v>
      </c>
      <c r="B55" s="107" t="str">
        <f>"G14320"</f>
        <v>G14320</v>
      </c>
      <c r="C55" s="107">
        <v>1</v>
      </c>
      <c r="D55" s="107" t="s">
        <v>238</v>
      </c>
      <c r="E55" s="107">
        <v>21560</v>
      </c>
      <c r="F55" s="108">
        <v>42746</v>
      </c>
      <c r="G55" s="107">
        <v>316</v>
      </c>
      <c r="H55" s="107" t="s">
        <v>226</v>
      </c>
      <c r="I55" s="107" t="str">
        <f t="shared" si="7"/>
        <v>BR06957</v>
      </c>
      <c r="J55" s="107" t="str">
        <f>"21560"</f>
        <v>21560</v>
      </c>
    </row>
    <row r="56" spans="1:10">
      <c r="A56" s="107" t="str">
        <f>"G14322"</f>
        <v>G14322</v>
      </c>
      <c r="B56" s="107" t="str">
        <f>"G14322"</f>
        <v>G14322</v>
      </c>
      <c r="C56" s="107">
        <v>1</v>
      </c>
      <c r="D56" s="107" t="s">
        <v>238</v>
      </c>
      <c r="E56" s="107">
        <v>21560</v>
      </c>
      <c r="F56" s="108">
        <v>42746</v>
      </c>
      <c r="G56" s="107">
        <v>316</v>
      </c>
      <c r="H56" s="107" t="s">
        <v>226</v>
      </c>
      <c r="I56" s="107" t="str">
        <f t="shared" si="7"/>
        <v>BR06957</v>
      </c>
      <c r="J56" s="107" t="str">
        <f>"21560"</f>
        <v>21560</v>
      </c>
    </row>
    <row r="57" spans="1:10">
      <c r="A57" s="107" t="str">
        <f>"T29631"</f>
        <v>T29631</v>
      </c>
      <c r="B57" s="107" t="str">
        <f>"T29631"</f>
        <v>T29631</v>
      </c>
      <c r="C57" s="107">
        <v>1</v>
      </c>
      <c r="D57" s="107" t="s">
        <v>239</v>
      </c>
      <c r="E57" s="107">
        <v>60581</v>
      </c>
      <c r="F57" s="108">
        <v>42742</v>
      </c>
      <c r="G57" s="107">
        <v>326</v>
      </c>
      <c r="H57" s="107" t="s">
        <v>240</v>
      </c>
      <c r="I57" s="107" t="str">
        <f t="shared" si="7"/>
        <v>BR06957</v>
      </c>
      <c r="J57" s="107" t="str">
        <f>"B11802"</f>
        <v>B11802</v>
      </c>
    </row>
    <row r="58" spans="1:10">
      <c r="A58" s="107" t="str">
        <f>"T29633"</f>
        <v>T29633</v>
      </c>
      <c r="B58" s="107" t="str">
        <f>"T29633"</f>
        <v>T29633</v>
      </c>
      <c r="C58" s="107">
        <v>1</v>
      </c>
      <c r="D58" s="107" t="s">
        <v>239</v>
      </c>
      <c r="E58" s="107">
        <v>60581</v>
      </c>
      <c r="F58" s="108">
        <v>42742</v>
      </c>
      <c r="G58" s="107">
        <v>326</v>
      </c>
      <c r="H58" s="107" t="s">
        <v>240</v>
      </c>
      <c r="I58" s="107" t="str">
        <f t="shared" si="7"/>
        <v>BR06957</v>
      </c>
      <c r="J58" s="107" t="str">
        <f>"B11802"</f>
        <v>B11802</v>
      </c>
    </row>
    <row r="59" spans="1:10">
      <c r="A59" s="107" t="str">
        <f>"T29643"</f>
        <v>T29643</v>
      </c>
      <c r="B59" s="107" t="str">
        <f>"T29643"</f>
        <v>T29643</v>
      </c>
      <c r="C59" s="107">
        <v>1</v>
      </c>
      <c r="D59" s="107" t="s">
        <v>239</v>
      </c>
      <c r="E59" s="107">
        <v>60581</v>
      </c>
      <c r="F59" s="108">
        <v>42742</v>
      </c>
      <c r="G59" s="107">
        <v>326</v>
      </c>
      <c r="H59" s="107" t="s">
        <v>241</v>
      </c>
      <c r="I59" s="107" t="str">
        <f>"BB17642"</f>
        <v>BB17642</v>
      </c>
      <c r="J59" s="107" t="str">
        <f>"R03999"</f>
        <v>R03999</v>
      </c>
    </row>
    <row r="60" spans="1:10">
      <c r="A60" s="107" t="str">
        <f>"T29644"</f>
        <v>T29644</v>
      </c>
      <c r="B60" s="107" t="str">
        <f>"T29644"</f>
        <v>T29644</v>
      </c>
      <c r="C60" s="107">
        <v>1</v>
      </c>
      <c r="D60" s="107" t="s">
        <v>239</v>
      </c>
      <c r="E60" s="107">
        <v>60581</v>
      </c>
      <c r="F60" s="108">
        <v>42742</v>
      </c>
      <c r="G60" s="107">
        <v>326</v>
      </c>
      <c r="H60" s="107" t="s">
        <v>241</v>
      </c>
      <c r="I60" s="107" t="str">
        <f>"BB17642"</f>
        <v>BB17642</v>
      </c>
      <c r="J60" s="107" t="str">
        <f>"R03999"</f>
        <v>R03999</v>
      </c>
    </row>
    <row r="61" spans="1:10">
      <c r="A61" s="107" t="str">
        <f>"T29645"</f>
        <v>T29645</v>
      </c>
      <c r="B61" s="107" t="str">
        <f>"T29645"</f>
        <v>T29645</v>
      </c>
      <c r="C61" s="107">
        <v>1</v>
      </c>
      <c r="D61" s="107" t="s">
        <v>242</v>
      </c>
      <c r="E61" s="107">
        <v>408216</v>
      </c>
      <c r="F61" s="108">
        <v>42742</v>
      </c>
      <c r="G61" s="107">
        <v>326</v>
      </c>
      <c r="H61" s="107" t="s">
        <v>241</v>
      </c>
      <c r="I61" s="107" t="str">
        <f>"BB17642"</f>
        <v>BB17642</v>
      </c>
      <c r="J61" s="107" t="str">
        <f>"R03999"</f>
        <v>R03999</v>
      </c>
    </row>
    <row r="62" spans="1:10">
      <c r="A62" s="107" t="str">
        <f>"T29646"</f>
        <v>T29646</v>
      </c>
      <c r="B62" s="107" t="str">
        <f>"T29646"</f>
        <v>T29646</v>
      </c>
      <c r="C62" s="107">
        <v>1</v>
      </c>
      <c r="D62" s="107" t="s">
        <v>239</v>
      </c>
      <c r="E62" s="107">
        <v>60581</v>
      </c>
      <c r="F62" s="108">
        <v>42742</v>
      </c>
      <c r="G62" s="107">
        <v>326</v>
      </c>
      <c r="H62" s="107" t="s">
        <v>241</v>
      </c>
      <c r="I62" s="107" t="str">
        <f>"BB17642"</f>
        <v>BB17642</v>
      </c>
      <c r="J62" s="107" t="str">
        <f>"R03999"</f>
        <v>R03999</v>
      </c>
    </row>
    <row r="63" spans="1:10">
      <c r="A63" s="107" t="str">
        <f>"T29647"</f>
        <v>T29647</v>
      </c>
      <c r="B63" s="107" t="str">
        <f>"T29647"</f>
        <v>T29647</v>
      </c>
      <c r="C63" s="107">
        <v>1</v>
      </c>
      <c r="D63" s="107" t="s">
        <v>232</v>
      </c>
      <c r="E63" s="107" t="s">
        <v>233</v>
      </c>
      <c r="F63" s="108">
        <v>42742</v>
      </c>
      <c r="G63" s="107">
        <v>326</v>
      </c>
      <c r="H63" s="107" t="s">
        <v>241</v>
      </c>
      <c r="I63" s="107" t="str">
        <f>"BB17642"</f>
        <v>BB17642</v>
      </c>
      <c r="J63" s="107" t="str">
        <f>"R03999"</f>
        <v>R03999</v>
      </c>
    </row>
    <row r="64" spans="1:10">
      <c r="A64" s="107" t="str">
        <f>"T29652"</f>
        <v>T29652</v>
      </c>
      <c r="B64" s="107" t="str">
        <f>"T29652"</f>
        <v>T29652</v>
      </c>
      <c r="C64" s="107">
        <v>1</v>
      </c>
      <c r="D64" s="107" t="s">
        <v>243</v>
      </c>
      <c r="E64" s="107">
        <v>316703</v>
      </c>
      <c r="F64" s="108">
        <v>42743</v>
      </c>
      <c r="G64" s="107">
        <v>326</v>
      </c>
      <c r="H64" s="107" t="s">
        <v>240</v>
      </c>
      <c r="I64" s="107" t="str">
        <f>"BR04050"</f>
        <v>BR04050</v>
      </c>
      <c r="J64" s="107" t="str">
        <f>"316703"</f>
        <v>316703</v>
      </c>
    </row>
    <row r="65" spans="1:10">
      <c r="A65" s="107" t="str">
        <f>"T29653"</f>
        <v>T29653</v>
      </c>
      <c r="B65" s="107" t="str">
        <f>"T29653"</f>
        <v>T29653</v>
      </c>
      <c r="C65" s="107">
        <v>1</v>
      </c>
      <c r="D65" s="107" t="s">
        <v>243</v>
      </c>
      <c r="E65" s="107">
        <v>316703</v>
      </c>
      <c r="F65" s="108">
        <v>42743</v>
      </c>
      <c r="G65" s="107">
        <v>326</v>
      </c>
      <c r="H65" s="107" t="s">
        <v>240</v>
      </c>
      <c r="I65" s="107" t="str">
        <f>"BR04050"</f>
        <v>BR04050</v>
      </c>
      <c r="J65" s="107" t="str">
        <f>"316703"</f>
        <v>316703</v>
      </c>
    </row>
    <row r="66" spans="1:10">
      <c r="A66" s="107" t="str">
        <f>"T29654"</f>
        <v>T29654</v>
      </c>
      <c r="B66" s="107" t="str">
        <f>"T29654"</f>
        <v>T29654</v>
      </c>
      <c r="C66" s="107">
        <v>1</v>
      </c>
      <c r="D66" s="107" t="s">
        <v>243</v>
      </c>
      <c r="E66" s="107">
        <v>316703</v>
      </c>
      <c r="F66" s="108">
        <v>42743</v>
      </c>
      <c r="G66" s="107">
        <v>326</v>
      </c>
      <c r="H66" s="107" t="s">
        <v>240</v>
      </c>
      <c r="I66" s="107" t="str">
        <f>"BR04050"</f>
        <v>BR04050</v>
      </c>
      <c r="J66" s="107" t="str">
        <f>"316703"</f>
        <v>316703</v>
      </c>
    </row>
    <row r="67" spans="1:10">
      <c r="A67" s="107" t="str">
        <f>"T29655"</f>
        <v>T29655</v>
      </c>
      <c r="B67" s="107" t="str">
        <f>"T29655"</f>
        <v>T29655</v>
      </c>
      <c r="C67" s="107">
        <v>1</v>
      </c>
      <c r="D67" s="107" t="s">
        <v>243</v>
      </c>
      <c r="E67" s="107">
        <v>316703</v>
      </c>
      <c r="F67" s="108">
        <v>42743</v>
      </c>
      <c r="G67" s="107">
        <v>326</v>
      </c>
      <c r="H67" s="107" t="s">
        <v>240</v>
      </c>
      <c r="I67" s="107" t="str">
        <f>"BR04050"</f>
        <v>BR04050</v>
      </c>
      <c r="J67" s="107" t="str">
        <f>"316703"</f>
        <v>316703</v>
      </c>
    </row>
    <row r="68" spans="1:10">
      <c r="A68" s="107" t="str">
        <f>"T29665"</f>
        <v>T29665</v>
      </c>
      <c r="B68" s="107" t="str">
        <f>"T29665"</f>
        <v>T29665</v>
      </c>
      <c r="C68" s="107">
        <v>1</v>
      </c>
      <c r="D68" s="107" t="s">
        <v>244</v>
      </c>
      <c r="E68" s="107">
        <v>315286</v>
      </c>
      <c r="F68" s="108">
        <v>42743</v>
      </c>
      <c r="G68" s="107">
        <v>326</v>
      </c>
      <c r="H68" s="107" t="s">
        <v>240</v>
      </c>
      <c r="I68" s="107" t="str">
        <f t="shared" ref="I68:I76" si="8">"BR06957"</f>
        <v>BR06957</v>
      </c>
      <c r="J68" s="107" t="str">
        <f>"315286"</f>
        <v>315286</v>
      </c>
    </row>
    <row r="69" spans="1:10">
      <c r="A69" s="107" t="str">
        <f>"T29666"</f>
        <v>T29666</v>
      </c>
      <c r="B69" s="107" t="str">
        <f>"T29666"</f>
        <v>T29666</v>
      </c>
      <c r="C69" s="107">
        <v>1</v>
      </c>
      <c r="D69" s="107" t="s">
        <v>244</v>
      </c>
      <c r="E69" s="107">
        <v>315286</v>
      </c>
      <c r="F69" s="108">
        <v>42743</v>
      </c>
      <c r="G69" s="107">
        <v>326</v>
      </c>
      <c r="H69" s="107" t="s">
        <v>240</v>
      </c>
      <c r="I69" s="107" t="str">
        <f t="shared" si="8"/>
        <v>BR06957</v>
      </c>
      <c r="J69" s="107" t="str">
        <f>"315286"</f>
        <v>315286</v>
      </c>
    </row>
    <row r="70" spans="1:10">
      <c r="A70" s="107" t="str">
        <f>"T29667"</f>
        <v>T29667</v>
      </c>
      <c r="B70" s="107" t="str">
        <f>"T29667"</f>
        <v>T29667</v>
      </c>
      <c r="C70" s="107">
        <v>1</v>
      </c>
      <c r="D70" s="107" t="s">
        <v>244</v>
      </c>
      <c r="E70" s="107">
        <v>315286</v>
      </c>
      <c r="F70" s="108">
        <v>42743</v>
      </c>
      <c r="G70" s="107">
        <v>326</v>
      </c>
      <c r="H70" s="107" t="s">
        <v>240</v>
      </c>
      <c r="I70" s="107" t="str">
        <f t="shared" si="8"/>
        <v>BR06957</v>
      </c>
      <c r="J70" s="107" t="str">
        <f>"315286"</f>
        <v>315286</v>
      </c>
    </row>
    <row r="71" spans="1:10">
      <c r="A71" s="107" t="str">
        <f>"T29668"</f>
        <v>T29668</v>
      </c>
      <c r="B71" s="107" t="str">
        <f>"T29668"</f>
        <v>T29668</v>
      </c>
      <c r="C71" s="107">
        <v>1</v>
      </c>
      <c r="D71" s="107" t="s">
        <v>244</v>
      </c>
      <c r="E71" s="107">
        <v>315286</v>
      </c>
      <c r="F71" s="108">
        <v>42743</v>
      </c>
      <c r="G71" s="107">
        <v>326</v>
      </c>
      <c r="H71" s="107" t="s">
        <v>240</v>
      </c>
      <c r="I71" s="107" t="str">
        <f t="shared" si="8"/>
        <v>BR06957</v>
      </c>
      <c r="J71" s="107" t="str">
        <f>"315286"</f>
        <v>315286</v>
      </c>
    </row>
    <row r="72" spans="1:10">
      <c r="A72" s="107" t="str">
        <f>"T29679"</f>
        <v>T29679</v>
      </c>
      <c r="B72" s="107" t="str">
        <f>"T29679"</f>
        <v>T29679</v>
      </c>
      <c r="C72" s="107">
        <v>1</v>
      </c>
      <c r="D72" s="107" t="s">
        <v>245</v>
      </c>
      <c r="E72" s="107">
        <v>319096</v>
      </c>
      <c r="F72" s="108">
        <v>42743</v>
      </c>
      <c r="G72" s="107">
        <v>326</v>
      </c>
      <c r="H72" s="107" t="s">
        <v>240</v>
      </c>
      <c r="I72" s="107" t="str">
        <f t="shared" si="8"/>
        <v>BR06957</v>
      </c>
      <c r="J72" s="107" t="str">
        <f>"32734"</f>
        <v>32734</v>
      </c>
    </row>
    <row r="73" spans="1:10">
      <c r="A73" s="107" t="str">
        <f>"T29691"</f>
        <v>T29691</v>
      </c>
      <c r="B73" s="107" t="str">
        <f>"T29691"</f>
        <v>T29691</v>
      </c>
      <c r="C73" s="107">
        <v>1</v>
      </c>
      <c r="D73" s="107" t="s">
        <v>229</v>
      </c>
      <c r="E73" s="107">
        <v>60690</v>
      </c>
      <c r="F73" s="108">
        <v>42743</v>
      </c>
      <c r="G73" s="107">
        <v>326</v>
      </c>
      <c r="H73" s="107" t="s">
        <v>240</v>
      </c>
      <c r="I73" s="107" t="str">
        <f t="shared" si="8"/>
        <v>BR06957</v>
      </c>
      <c r="J73" s="107" t="str">
        <f>"9128"</f>
        <v>9128</v>
      </c>
    </row>
    <row r="74" spans="1:10">
      <c r="A74" s="107" t="str">
        <f>"T29692"</f>
        <v>T29692</v>
      </c>
      <c r="B74" s="107" t="str">
        <f>"T29692"</f>
        <v>T29692</v>
      </c>
      <c r="C74" s="107">
        <v>1</v>
      </c>
      <c r="D74" s="107" t="s">
        <v>227</v>
      </c>
      <c r="E74" s="107" t="s">
        <v>228</v>
      </c>
      <c r="F74" s="108">
        <v>42743</v>
      </c>
      <c r="G74" s="107">
        <v>326</v>
      </c>
      <c r="H74" s="107" t="s">
        <v>240</v>
      </c>
      <c r="I74" s="107" t="str">
        <f t="shared" si="8"/>
        <v>BR06957</v>
      </c>
      <c r="J74" s="107" t="str">
        <f>"9128"</f>
        <v>9128</v>
      </c>
    </row>
    <row r="75" spans="1:10">
      <c r="A75" s="107" t="str">
        <f>"T29693"</f>
        <v>T29693</v>
      </c>
      <c r="B75" s="107" t="str">
        <f>"T29693"</f>
        <v>T29693</v>
      </c>
      <c r="C75" s="107">
        <v>1</v>
      </c>
      <c r="D75" s="107" t="s">
        <v>246</v>
      </c>
      <c r="E75" s="107">
        <v>706402</v>
      </c>
      <c r="F75" s="108">
        <v>42743</v>
      </c>
      <c r="G75" s="107">
        <v>326</v>
      </c>
      <c r="H75" s="107" t="s">
        <v>240</v>
      </c>
      <c r="I75" s="107" t="str">
        <f t="shared" si="8"/>
        <v>BR06957</v>
      </c>
      <c r="J75" s="107" t="str">
        <f>"9128"</f>
        <v>9128</v>
      </c>
    </row>
    <row r="76" spans="1:10">
      <c r="A76" s="107" t="str">
        <f>"T29694"</f>
        <v>T29694</v>
      </c>
      <c r="B76" s="107" t="str">
        <f>"T29694"</f>
        <v>T29694</v>
      </c>
      <c r="C76" s="107">
        <v>1</v>
      </c>
      <c r="D76" s="107" t="s">
        <v>245</v>
      </c>
      <c r="E76" s="107">
        <v>319096</v>
      </c>
      <c r="F76" s="108">
        <v>42743</v>
      </c>
      <c r="G76" s="107">
        <v>326</v>
      </c>
      <c r="H76" s="107" t="s">
        <v>240</v>
      </c>
      <c r="I76" s="107" t="str">
        <f t="shared" si="8"/>
        <v>BR06957</v>
      </c>
      <c r="J76" s="107" t="str">
        <f>"9128"</f>
        <v>9128</v>
      </c>
    </row>
    <row r="77" spans="1:10">
      <c r="A77" s="107" t="str">
        <f>"T29700"</f>
        <v>T29700</v>
      </c>
      <c r="B77" s="107" t="str">
        <f>"T29700"</f>
        <v>T29700</v>
      </c>
      <c r="C77" s="107">
        <v>1</v>
      </c>
      <c r="D77" s="107" t="s">
        <v>247</v>
      </c>
      <c r="E77" s="107">
        <v>315376</v>
      </c>
      <c r="F77" s="108">
        <v>42744</v>
      </c>
      <c r="G77" s="107">
        <v>326</v>
      </c>
      <c r="H77" s="107" t="s">
        <v>240</v>
      </c>
      <c r="I77" s="107" t="str">
        <f t="shared" ref="I77:I83" si="9">"BR05942"</f>
        <v>BR05942</v>
      </c>
      <c r="J77" s="107" t="str">
        <f t="shared" ref="J77:J83" si="10">"315376"</f>
        <v>315376</v>
      </c>
    </row>
    <row r="78" spans="1:10">
      <c r="A78" s="107" t="str">
        <f>"T29702"</f>
        <v>T29702</v>
      </c>
      <c r="B78" s="107" t="str">
        <f>"T29702"</f>
        <v>T29702</v>
      </c>
      <c r="C78" s="107">
        <v>1</v>
      </c>
      <c r="D78" s="107" t="s">
        <v>247</v>
      </c>
      <c r="E78" s="107">
        <v>315376</v>
      </c>
      <c r="F78" s="108">
        <v>42744</v>
      </c>
      <c r="G78" s="107">
        <v>326</v>
      </c>
      <c r="H78" s="107" t="s">
        <v>240</v>
      </c>
      <c r="I78" s="107" t="str">
        <f t="shared" si="9"/>
        <v>BR05942</v>
      </c>
      <c r="J78" s="107" t="str">
        <f t="shared" si="10"/>
        <v>315376</v>
      </c>
    </row>
    <row r="79" spans="1:10">
      <c r="A79" s="107" t="str">
        <f>"T29703"</f>
        <v>T29703</v>
      </c>
      <c r="B79" s="107" t="str">
        <f>"T29703"</f>
        <v>T29703</v>
      </c>
      <c r="C79" s="107">
        <v>1</v>
      </c>
      <c r="D79" s="107" t="s">
        <v>230</v>
      </c>
      <c r="E79" s="107">
        <v>319427</v>
      </c>
      <c r="F79" s="108">
        <v>42744</v>
      </c>
      <c r="G79" s="107">
        <v>326</v>
      </c>
      <c r="H79" s="107" t="s">
        <v>240</v>
      </c>
      <c r="I79" s="107" t="str">
        <f t="shared" si="9"/>
        <v>BR05942</v>
      </c>
      <c r="J79" s="107" t="str">
        <f t="shared" si="10"/>
        <v>315376</v>
      </c>
    </row>
    <row r="80" spans="1:10">
      <c r="A80" s="107" t="str">
        <f>"T29704"</f>
        <v>T29704</v>
      </c>
      <c r="B80" s="107" t="str">
        <f>"T29704"</f>
        <v>T29704</v>
      </c>
      <c r="C80" s="107">
        <v>1</v>
      </c>
      <c r="D80" s="107" t="s">
        <v>247</v>
      </c>
      <c r="E80" s="107">
        <v>315376</v>
      </c>
      <c r="F80" s="108">
        <v>42744</v>
      </c>
      <c r="G80" s="107">
        <v>326</v>
      </c>
      <c r="H80" s="107" t="s">
        <v>240</v>
      </c>
      <c r="I80" s="107" t="str">
        <f t="shared" si="9"/>
        <v>BR05942</v>
      </c>
      <c r="J80" s="107" t="str">
        <f t="shared" si="10"/>
        <v>315376</v>
      </c>
    </row>
    <row r="81" spans="1:10">
      <c r="A81" s="107" t="str">
        <f>"T29705"</f>
        <v>T29705</v>
      </c>
      <c r="B81" s="107" t="str">
        <f>"T29705"</f>
        <v>T29705</v>
      </c>
      <c r="C81" s="107">
        <v>1</v>
      </c>
      <c r="D81" s="107" t="s">
        <v>247</v>
      </c>
      <c r="E81" s="107">
        <v>315376</v>
      </c>
      <c r="F81" s="108">
        <v>42744</v>
      </c>
      <c r="G81" s="107">
        <v>326</v>
      </c>
      <c r="H81" s="107" t="s">
        <v>240</v>
      </c>
      <c r="I81" s="107" t="str">
        <f t="shared" si="9"/>
        <v>BR05942</v>
      </c>
      <c r="J81" s="107" t="str">
        <f t="shared" si="10"/>
        <v>315376</v>
      </c>
    </row>
    <row r="82" spans="1:10">
      <c r="A82" s="107" t="str">
        <f>"T29706"</f>
        <v>T29706</v>
      </c>
      <c r="B82" s="107" t="str">
        <f>"T29706"</f>
        <v>T29706</v>
      </c>
      <c r="C82" s="107">
        <v>1</v>
      </c>
      <c r="D82" s="107" t="s">
        <v>247</v>
      </c>
      <c r="E82" s="107">
        <v>315376</v>
      </c>
      <c r="F82" s="108">
        <v>42744</v>
      </c>
      <c r="G82" s="107">
        <v>326</v>
      </c>
      <c r="H82" s="107" t="s">
        <v>240</v>
      </c>
      <c r="I82" s="107" t="str">
        <f t="shared" si="9"/>
        <v>BR05942</v>
      </c>
      <c r="J82" s="107" t="str">
        <f t="shared" si="10"/>
        <v>315376</v>
      </c>
    </row>
    <row r="83" spans="1:10">
      <c r="A83" s="107" t="str">
        <f>"T29707"</f>
        <v>T29707</v>
      </c>
      <c r="B83" s="107" t="str">
        <f>"T29707"</f>
        <v>T29707</v>
      </c>
      <c r="C83" s="107">
        <v>1</v>
      </c>
      <c r="D83" s="107" t="s">
        <v>248</v>
      </c>
      <c r="E83" s="107">
        <v>32771</v>
      </c>
      <c r="F83" s="108">
        <v>42744</v>
      </c>
      <c r="G83" s="107">
        <v>326</v>
      </c>
      <c r="H83" s="107" t="s">
        <v>240</v>
      </c>
      <c r="I83" s="107" t="str">
        <f t="shared" si="9"/>
        <v>BR05942</v>
      </c>
      <c r="J83" s="107" t="str">
        <f t="shared" si="10"/>
        <v>315376</v>
      </c>
    </row>
    <row r="84" spans="1:10">
      <c r="A84" s="107" t="str">
        <f>"T29715"</f>
        <v>T29715</v>
      </c>
      <c r="B84" s="107" t="str">
        <f>"T29715"</f>
        <v>T29715</v>
      </c>
      <c r="C84" s="107">
        <v>1</v>
      </c>
      <c r="D84" s="107" t="s">
        <v>249</v>
      </c>
      <c r="E84" s="107" t="s">
        <v>250</v>
      </c>
      <c r="F84" s="108">
        <v>42744</v>
      </c>
      <c r="G84" s="107">
        <v>326</v>
      </c>
      <c r="H84" s="107" t="s">
        <v>241</v>
      </c>
      <c r="I84" s="107" t="str">
        <f>"BB19727"</f>
        <v>BB19727</v>
      </c>
      <c r="J84" s="107" t="str">
        <f>"40519"</f>
        <v>40519</v>
      </c>
    </row>
    <row r="85" spans="1:10">
      <c r="A85" s="107" t="str">
        <f>"T29718"</f>
        <v>T29718</v>
      </c>
      <c r="B85" s="107" t="str">
        <f>"T29718"</f>
        <v>T29718</v>
      </c>
      <c r="C85" s="107">
        <v>1</v>
      </c>
      <c r="D85" s="107" t="s">
        <v>249</v>
      </c>
      <c r="E85" s="107" t="s">
        <v>250</v>
      </c>
      <c r="F85" s="108">
        <v>42744</v>
      </c>
      <c r="G85" s="107">
        <v>326</v>
      </c>
      <c r="H85" s="107" t="s">
        <v>241</v>
      </c>
      <c r="I85" s="107" t="str">
        <f>"BB19727"</f>
        <v>BB19727</v>
      </c>
      <c r="J85" s="107" t="str">
        <f>"40519"</f>
        <v>40519</v>
      </c>
    </row>
    <row r="86" spans="1:10">
      <c r="A86" s="107" t="str">
        <f>"T29742"</f>
        <v>T29742</v>
      </c>
      <c r="B86" s="107" t="str">
        <f>"T29742"</f>
        <v>T29742</v>
      </c>
      <c r="C86" s="107">
        <v>1</v>
      </c>
      <c r="D86" s="107" t="s">
        <v>251</v>
      </c>
      <c r="E86" s="107">
        <v>40486</v>
      </c>
      <c r="F86" s="108">
        <v>42744</v>
      </c>
      <c r="G86" s="107">
        <v>326</v>
      </c>
      <c r="H86" s="107" t="s">
        <v>241</v>
      </c>
      <c r="I86" s="107" t="str">
        <f>"BB18188"</f>
        <v>BB18188</v>
      </c>
      <c r="J86" s="107" t="str">
        <f>"40486"</f>
        <v>40486</v>
      </c>
    </row>
    <row r="87" spans="1:10">
      <c r="A87" s="107" t="str">
        <f>"T29743"</f>
        <v>T29743</v>
      </c>
      <c r="B87" s="107" t="str">
        <f>"T29743"</f>
        <v>T29743</v>
      </c>
      <c r="C87" s="107">
        <v>1</v>
      </c>
      <c r="D87" s="107" t="s">
        <v>251</v>
      </c>
      <c r="E87" s="107">
        <v>40486</v>
      </c>
      <c r="F87" s="108">
        <v>42744</v>
      </c>
      <c r="G87" s="107">
        <v>326</v>
      </c>
      <c r="H87" s="107" t="s">
        <v>241</v>
      </c>
      <c r="I87" s="107" t="str">
        <f>"BB18188"</f>
        <v>BB18188</v>
      </c>
      <c r="J87" s="107" t="str">
        <f>"40486"</f>
        <v>40486</v>
      </c>
    </row>
    <row r="88" spans="1:10">
      <c r="A88" s="107" t="str">
        <f>"T29745"</f>
        <v>T29745</v>
      </c>
      <c r="B88" s="107" t="str">
        <f>"T29745"</f>
        <v>T29745</v>
      </c>
      <c r="C88" s="107">
        <v>1</v>
      </c>
      <c r="D88" s="107" t="s">
        <v>251</v>
      </c>
      <c r="E88" s="107">
        <v>40486</v>
      </c>
      <c r="F88" s="108">
        <v>42744</v>
      </c>
      <c r="G88" s="107">
        <v>326</v>
      </c>
      <c r="H88" s="107" t="s">
        <v>241</v>
      </c>
      <c r="I88" s="107" t="str">
        <f>"BB18188"</f>
        <v>BB18188</v>
      </c>
      <c r="J88" s="107" t="str">
        <f>"40486"</f>
        <v>40486</v>
      </c>
    </row>
    <row r="89" spans="1:10">
      <c r="A89" s="107" t="str">
        <f>"T29752"</f>
        <v>T29752</v>
      </c>
      <c r="B89" s="107" t="str">
        <f>"T29752"</f>
        <v>T29752</v>
      </c>
      <c r="C89" s="107">
        <v>1</v>
      </c>
      <c r="D89" s="107" t="s">
        <v>252</v>
      </c>
      <c r="E89" s="107" t="s">
        <v>253</v>
      </c>
      <c r="F89" s="108">
        <v>42744</v>
      </c>
      <c r="G89" s="107">
        <v>326</v>
      </c>
      <c r="H89" s="107" t="s">
        <v>240</v>
      </c>
      <c r="I89" s="107" t="str">
        <f>"BR05942"</f>
        <v>BR05942</v>
      </c>
      <c r="J89" s="107" t="str">
        <f>"B11439"</f>
        <v>B11439</v>
      </c>
    </row>
    <row r="90" spans="1:10">
      <c r="A90" s="107" t="str">
        <f>"T29753"</f>
        <v>T29753</v>
      </c>
      <c r="B90" s="107" t="str">
        <f>"T29753"</f>
        <v>T29753</v>
      </c>
      <c r="C90" s="107">
        <v>1</v>
      </c>
      <c r="D90" s="107" t="s">
        <v>252</v>
      </c>
      <c r="E90" s="107" t="s">
        <v>253</v>
      </c>
      <c r="F90" s="108">
        <v>42744</v>
      </c>
      <c r="G90" s="107">
        <v>326</v>
      </c>
      <c r="H90" s="107" t="s">
        <v>240</v>
      </c>
      <c r="I90" s="107" t="str">
        <f>"BR05942"</f>
        <v>BR05942</v>
      </c>
      <c r="J90" s="107" t="str">
        <f>"B11439"</f>
        <v>B11439</v>
      </c>
    </row>
    <row r="91" spans="1:10">
      <c r="A91" s="107" t="str">
        <f>"T29754"</f>
        <v>T29754</v>
      </c>
      <c r="B91" s="107" t="str">
        <f>"T29754"</f>
        <v>T29754</v>
      </c>
      <c r="C91" s="107">
        <v>1</v>
      </c>
      <c r="D91" s="107" t="s">
        <v>252</v>
      </c>
      <c r="E91" s="107" t="s">
        <v>253</v>
      </c>
      <c r="F91" s="108">
        <v>42744</v>
      </c>
      <c r="G91" s="107">
        <v>326</v>
      </c>
      <c r="H91" s="107" t="s">
        <v>240</v>
      </c>
      <c r="I91" s="107" t="str">
        <f>"BR05942"</f>
        <v>BR05942</v>
      </c>
      <c r="J91" s="107" t="str">
        <f>"B11439"</f>
        <v>B11439</v>
      </c>
    </row>
    <row r="92" spans="1:10">
      <c r="A92" s="107" t="str">
        <f>"T29764"</f>
        <v>T29764</v>
      </c>
      <c r="B92" s="107" t="str">
        <f>"T29764"</f>
        <v>T29764</v>
      </c>
      <c r="C92" s="107">
        <v>1</v>
      </c>
      <c r="D92" s="107" t="s">
        <v>254</v>
      </c>
      <c r="E92" s="107">
        <v>317019</v>
      </c>
      <c r="F92" s="108">
        <v>42745</v>
      </c>
      <c r="G92" s="107">
        <v>326</v>
      </c>
      <c r="H92" s="107" t="s">
        <v>240</v>
      </c>
      <c r="I92" s="107" t="str">
        <f>"BR05942"</f>
        <v>BR05942</v>
      </c>
      <c r="J92" s="107" t="str">
        <f>"317019"</f>
        <v>317019</v>
      </c>
    </row>
    <row r="93" spans="1:10">
      <c r="A93" s="107" t="str">
        <f>"T29765"</f>
        <v>T29765</v>
      </c>
      <c r="B93" s="107" t="str">
        <f>"T29765"</f>
        <v>T29765</v>
      </c>
      <c r="C93" s="107">
        <v>1</v>
      </c>
      <c r="D93" s="107" t="s">
        <v>254</v>
      </c>
      <c r="E93" s="107">
        <v>317019</v>
      </c>
      <c r="F93" s="108">
        <v>42745</v>
      </c>
      <c r="G93" s="107">
        <v>326</v>
      </c>
      <c r="H93" s="107" t="s">
        <v>240</v>
      </c>
      <c r="I93" s="107" t="str">
        <f>"BR05942"</f>
        <v>BR05942</v>
      </c>
      <c r="J93" s="107" t="str">
        <f>"317019"</f>
        <v>317019</v>
      </c>
    </row>
    <row r="94" spans="1:10">
      <c r="A94" s="107" t="str">
        <f>"T29777"</f>
        <v>T29777</v>
      </c>
      <c r="B94" s="107" t="str">
        <f>"T29777"</f>
        <v>T29777</v>
      </c>
      <c r="C94" s="107">
        <v>1</v>
      </c>
      <c r="D94" s="107" t="s">
        <v>255</v>
      </c>
      <c r="E94" s="107">
        <v>32719</v>
      </c>
      <c r="F94" s="108">
        <v>42745</v>
      </c>
      <c r="G94" s="107">
        <v>326</v>
      </c>
      <c r="H94" s="107" t="s">
        <v>240</v>
      </c>
      <c r="I94" s="107" t="str">
        <f>"BR05918"</f>
        <v>BR05918</v>
      </c>
      <c r="J94" s="107" t="str">
        <f>"32719"</f>
        <v>32719</v>
      </c>
    </row>
    <row r="95" spans="1:10">
      <c r="A95" s="107" t="str">
        <f>"T29778"</f>
        <v>T29778</v>
      </c>
      <c r="B95" s="107" t="str">
        <f>"T29778"</f>
        <v>T29778</v>
      </c>
      <c r="C95" s="107">
        <v>1</v>
      </c>
      <c r="D95" s="107" t="s">
        <v>255</v>
      </c>
      <c r="E95" s="107">
        <v>32719</v>
      </c>
      <c r="F95" s="108">
        <v>42745</v>
      </c>
      <c r="G95" s="107">
        <v>326</v>
      </c>
      <c r="H95" s="107" t="s">
        <v>240</v>
      </c>
      <c r="I95" s="107" t="str">
        <f>"BR05918"</f>
        <v>BR05918</v>
      </c>
      <c r="J95" s="107" t="str">
        <f>"32719"</f>
        <v>32719</v>
      </c>
    </row>
    <row r="96" spans="1:10">
      <c r="A96" s="107" t="str">
        <f>"T29781"</f>
        <v>T29781</v>
      </c>
      <c r="B96" s="107" t="str">
        <f>"T29781"</f>
        <v>T29781</v>
      </c>
      <c r="C96" s="107">
        <v>1</v>
      </c>
      <c r="D96" s="107" t="s">
        <v>255</v>
      </c>
      <c r="E96" s="107">
        <v>32719</v>
      </c>
      <c r="F96" s="108">
        <v>42745</v>
      </c>
      <c r="G96" s="107">
        <v>326</v>
      </c>
      <c r="H96" s="107" t="s">
        <v>240</v>
      </c>
      <c r="I96" s="107" t="str">
        <f>"BR05918"</f>
        <v>BR05918</v>
      </c>
      <c r="J96" s="107" t="str">
        <f>"32719"</f>
        <v>32719</v>
      </c>
    </row>
    <row r="97" spans="1:10">
      <c r="A97" s="107" t="str">
        <f>"T29792"</f>
        <v>T29792</v>
      </c>
      <c r="B97" s="107" t="str">
        <f>"T29792"</f>
        <v>T29792</v>
      </c>
      <c r="C97" s="107">
        <v>1</v>
      </c>
      <c r="D97" s="107" t="s">
        <v>255</v>
      </c>
      <c r="E97" s="107">
        <v>32719</v>
      </c>
      <c r="F97" s="108">
        <v>42745</v>
      </c>
      <c r="G97" s="107">
        <v>326</v>
      </c>
      <c r="H97" s="107" t="s">
        <v>240</v>
      </c>
      <c r="I97" s="107" t="str">
        <f>"BR07264"</f>
        <v>BR07264</v>
      </c>
      <c r="J97" s="107" t="str">
        <f>"B12474"</f>
        <v>B12474</v>
      </c>
    </row>
    <row r="98" spans="1:10">
      <c r="A98" s="107" t="str">
        <f>"T29793"</f>
        <v>T29793</v>
      </c>
      <c r="B98" s="107" t="str">
        <f>"T29793"</f>
        <v>T29793</v>
      </c>
      <c r="C98" s="107">
        <v>1</v>
      </c>
      <c r="D98" s="107" t="s">
        <v>256</v>
      </c>
      <c r="E98" s="107">
        <v>316981</v>
      </c>
      <c r="F98" s="108">
        <v>42745</v>
      </c>
      <c r="G98" s="107">
        <v>326</v>
      </c>
      <c r="H98" s="107" t="s">
        <v>240</v>
      </c>
      <c r="I98" s="107" t="str">
        <f>"BR07264"</f>
        <v>BR07264</v>
      </c>
      <c r="J98" s="107" t="str">
        <f>"B12474"</f>
        <v>B12474</v>
      </c>
    </row>
    <row r="99" spans="1:10">
      <c r="A99" s="107" t="str">
        <f>"T29796"</f>
        <v>T29796</v>
      </c>
      <c r="B99" s="107" t="str">
        <f>"T29796"</f>
        <v>T29796</v>
      </c>
      <c r="C99" s="107">
        <v>1</v>
      </c>
      <c r="D99" s="107" t="s">
        <v>254</v>
      </c>
      <c r="E99" s="107">
        <v>317019</v>
      </c>
      <c r="F99" s="108">
        <v>42745</v>
      </c>
      <c r="G99" s="107">
        <v>326</v>
      </c>
      <c r="H99" s="107" t="s">
        <v>240</v>
      </c>
      <c r="I99" s="107" t="str">
        <f>"BR07264"</f>
        <v>BR07264</v>
      </c>
      <c r="J99" s="107" t="str">
        <f>"B12474"</f>
        <v>B12474</v>
      </c>
    </row>
    <row r="100" spans="1:10">
      <c r="A100" s="107" t="str">
        <f>"T29797"</f>
        <v>T29797</v>
      </c>
      <c r="B100" s="107" t="str">
        <f>"T29797"</f>
        <v>T29797</v>
      </c>
      <c r="C100" s="107">
        <v>1</v>
      </c>
      <c r="D100" s="107" t="s">
        <v>257</v>
      </c>
      <c r="E100" s="107" t="s">
        <v>258</v>
      </c>
      <c r="F100" s="108">
        <v>42745</v>
      </c>
      <c r="G100" s="107">
        <v>326</v>
      </c>
      <c r="H100" s="107" t="s">
        <v>240</v>
      </c>
      <c r="I100" s="107" t="str">
        <f>"BR07264"</f>
        <v>BR07264</v>
      </c>
      <c r="J100" s="107" t="str">
        <f>"B12474"</f>
        <v>B12474</v>
      </c>
    </row>
    <row r="101" spans="1:10">
      <c r="A101" s="107" t="str">
        <f>"T29804"</f>
        <v>T29804</v>
      </c>
      <c r="B101" s="107" t="str">
        <f>"T29804"</f>
        <v>T29804</v>
      </c>
      <c r="C101" s="107">
        <v>1</v>
      </c>
      <c r="D101" s="107" t="s">
        <v>256</v>
      </c>
      <c r="E101" s="107">
        <v>316981</v>
      </c>
      <c r="F101" s="108">
        <v>42745</v>
      </c>
      <c r="G101" s="107">
        <v>326</v>
      </c>
      <c r="H101" s="107" t="s">
        <v>240</v>
      </c>
      <c r="I101" s="107" t="str">
        <f>"BR07264"</f>
        <v>BR07264</v>
      </c>
      <c r="J101" s="107" t="str">
        <f>"316981"</f>
        <v>316981</v>
      </c>
    </row>
    <row r="102" spans="1:10">
      <c r="A102" s="107" t="str">
        <f>"T29846"</f>
        <v>T29846</v>
      </c>
      <c r="B102" s="107" t="str">
        <f>"T29846"</f>
        <v>T29846</v>
      </c>
      <c r="C102" s="107">
        <v>1</v>
      </c>
      <c r="D102" s="107" t="s">
        <v>231</v>
      </c>
      <c r="E102" s="107">
        <v>40516</v>
      </c>
      <c r="F102" s="108">
        <v>42745</v>
      </c>
      <c r="G102" s="107">
        <v>326</v>
      </c>
      <c r="H102" s="107" t="s">
        <v>241</v>
      </c>
      <c r="I102" s="107" t="str">
        <f>"BB17642"</f>
        <v>BB17642</v>
      </c>
      <c r="J102" s="107" t="str">
        <f>"40516"</f>
        <v>40516</v>
      </c>
    </row>
    <row r="103" spans="1:10">
      <c r="A103" s="107" t="str">
        <f>"T29847"</f>
        <v>T29847</v>
      </c>
      <c r="B103" s="107" t="str">
        <f>"T29847"</f>
        <v>T29847</v>
      </c>
      <c r="C103" s="107">
        <v>1</v>
      </c>
      <c r="D103" s="107" t="s">
        <v>231</v>
      </c>
      <c r="E103" s="107">
        <v>40516</v>
      </c>
      <c r="F103" s="108">
        <v>42745</v>
      </c>
      <c r="G103" s="107">
        <v>326</v>
      </c>
      <c r="H103" s="107" t="s">
        <v>241</v>
      </c>
      <c r="I103" s="107" t="str">
        <f>"BB17642"</f>
        <v>BB17642</v>
      </c>
      <c r="J103" s="107" t="str">
        <f>"40516"</f>
        <v>40516</v>
      </c>
    </row>
    <row r="104" spans="1:10">
      <c r="A104" s="107" t="str">
        <f>"T29863"</f>
        <v>T29863</v>
      </c>
      <c r="B104" s="107" t="str">
        <f>"T29863"</f>
        <v>T29863</v>
      </c>
      <c r="C104" s="107">
        <v>1</v>
      </c>
      <c r="D104" s="107" t="s">
        <v>259</v>
      </c>
      <c r="E104" s="107">
        <v>910916</v>
      </c>
      <c r="F104" s="108">
        <v>42746</v>
      </c>
      <c r="G104" s="107">
        <v>326</v>
      </c>
      <c r="H104" s="107" t="s">
        <v>240</v>
      </c>
      <c r="I104" s="107" t="str">
        <f>"BR05942"</f>
        <v>BR05942</v>
      </c>
      <c r="J104" s="107" t="str">
        <f>"314656"</f>
        <v>314656</v>
      </c>
    </row>
    <row r="105" spans="1:10">
      <c r="A105" s="107" t="str">
        <f>"T29864"</f>
        <v>T29864</v>
      </c>
      <c r="B105" s="107" t="str">
        <f>"T29864"</f>
        <v>T29864</v>
      </c>
      <c r="C105" s="107">
        <v>1</v>
      </c>
      <c r="D105" s="107" t="s">
        <v>260</v>
      </c>
      <c r="E105" s="107">
        <v>910916</v>
      </c>
      <c r="F105" s="108">
        <v>42746</v>
      </c>
      <c r="G105" s="107">
        <v>326</v>
      </c>
      <c r="H105" s="107" t="s">
        <v>240</v>
      </c>
      <c r="I105" s="107" t="str">
        <f>"BR05942"</f>
        <v>BR05942</v>
      </c>
      <c r="J105" s="107" t="str">
        <f>"314656"</f>
        <v>314656</v>
      </c>
    </row>
    <row r="106" spans="1:10">
      <c r="A106" s="107" t="str">
        <f>"T29865"</f>
        <v>T29865</v>
      </c>
      <c r="B106" s="107" t="str">
        <f>"T29865"</f>
        <v>T29865</v>
      </c>
      <c r="C106" s="107">
        <v>1</v>
      </c>
      <c r="D106" s="107" t="s">
        <v>260</v>
      </c>
      <c r="E106" s="107">
        <v>910916</v>
      </c>
      <c r="F106" s="108">
        <v>42746</v>
      </c>
      <c r="G106" s="107">
        <v>326</v>
      </c>
      <c r="H106" s="107" t="s">
        <v>240</v>
      </c>
      <c r="I106" s="107" t="str">
        <f>"BR05942"</f>
        <v>BR05942</v>
      </c>
      <c r="J106" s="107" t="str">
        <f>"314656"</f>
        <v>314656</v>
      </c>
    </row>
    <row r="107" spans="1:10">
      <c r="A107" s="107" t="str">
        <f>"T29867"</f>
        <v>T29867</v>
      </c>
      <c r="B107" s="107" t="str">
        <f>"T29867"</f>
        <v>T29867</v>
      </c>
      <c r="C107" s="107">
        <v>1</v>
      </c>
      <c r="D107" s="107" t="s">
        <v>260</v>
      </c>
      <c r="E107" s="107">
        <v>910916</v>
      </c>
      <c r="F107" s="108">
        <v>42746</v>
      </c>
      <c r="G107" s="107">
        <v>326</v>
      </c>
      <c r="H107" s="107" t="s">
        <v>240</v>
      </c>
      <c r="I107" s="107" t="str">
        <f>"BR05942"</f>
        <v>BR05942</v>
      </c>
      <c r="J107" s="107" t="str">
        <f>"314656"</f>
        <v>314656</v>
      </c>
    </row>
    <row r="108" spans="1:10">
      <c r="A108" s="107" t="str">
        <f>"T29875"</f>
        <v>T29875</v>
      </c>
      <c r="B108" s="107" t="str">
        <f>"T29875"</f>
        <v>T29875</v>
      </c>
      <c r="C108" s="107">
        <v>1</v>
      </c>
      <c r="D108" s="107" t="s">
        <v>245</v>
      </c>
      <c r="E108" s="107">
        <v>319096</v>
      </c>
      <c r="F108" s="108">
        <v>42746</v>
      </c>
      <c r="G108" s="107">
        <v>326</v>
      </c>
      <c r="H108" s="107" t="s">
        <v>240</v>
      </c>
      <c r="I108" s="107" t="str">
        <f>"BR05918"</f>
        <v>BR05918</v>
      </c>
      <c r="J108" s="107" t="str">
        <f>"32650"</f>
        <v>32650</v>
      </c>
    </row>
    <row r="109" spans="1:10">
      <c r="A109" s="107" t="str">
        <f>"T29876"</f>
        <v>T29876</v>
      </c>
      <c r="B109" s="107" t="str">
        <f>"T29876"</f>
        <v>T29876</v>
      </c>
      <c r="C109" s="107">
        <v>1</v>
      </c>
      <c r="D109" s="107" t="s">
        <v>261</v>
      </c>
      <c r="E109" s="107" t="s">
        <v>262</v>
      </c>
      <c r="F109" s="108">
        <v>42746</v>
      </c>
      <c r="G109" s="107">
        <v>326</v>
      </c>
      <c r="H109" s="107" t="s">
        <v>240</v>
      </c>
      <c r="I109" s="107" t="str">
        <f>"BR05918"</f>
        <v>BR05918</v>
      </c>
      <c r="J109" s="107" t="str">
        <f>"32650"</f>
        <v>32650</v>
      </c>
    </row>
    <row r="110" spans="1:10">
      <c r="A110" s="107" t="str">
        <f>"T29898"</f>
        <v>T29898</v>
      </c>
      <c r="B110" s="107" t="str">
        <f>"T29898"</f>
        <v>T29898</v>
      </c>
      <c r="C110" s="107">
        <v>1</v>
      </c>
      <c r="D110" s="107" t="s">
        <v>263</v>
      </c>
      <c r="E110" s="107">
        <v>315649</v>
      </c>
      <c r="F110" s="108">
        <v>42746</v>
      </c>
      <c r="G110" s="107">
        <v>326</v>
      </c>
      <c r="H110" s="107" t="s">
        <v>240</v>
      </c>
      <c r="I110" s="107" t="str">
        <f>"BR07264"</f>
        <v>BR07264</v>
      </c>
      <c r="J110" s="107" t="str">
        <f>"315649"</f>
        <v>315649</v>
      </c>
    </row>
    <row r="111" spans="1:10">
      <c r="A111" s="107" t="str">
        <f>"T29900"</f>
        <v>T29900</v>
      </c>
      <c r="B111" s="107" t="str">
        <f>"T29900"</f>
        <v>T29900</v>
      </c>
      <c r="C111" s="107">
        <v>1</v>
      </c>
      <c r="D111" s="107" t="s">
        <v>263</v>
      </c>
      <c r="E111" s="107">
        <v>315649</v>
      </c>
      <c r="F111" s="108">
        <v>42746</v>
      </c>
      <c r="G111" s="107">
        <v>326</v>
      </c>
      <c r="H111" s="107" t="s">
        <v>240</v>
      </c>
      <c r="I111" s="107" t="str">
        <f>"BR07264"</f>
        <v>BR07264</v>
      </c>
      <c r="J111" s="107" t="str">
        <f>"315649"</f>
        <v>315649</v>
      </c>
    </row>
    <row r="112" spans="1:10">
      <c r="A112" s="107" t="str">
        <f>"T29901"</f>
        <v>T29901</v>
      </c>
      <c r="B112" s="107" t="str">
        <f>"T29901"</f>
        <v>T29901</v>
      </c>
      <c r="C112" s="107">
        <v>1</v>
      </c>
      <c r="D112" s="107" t="s">
        <v>263</v>
      </c>
      <c r="E112" s="107">
        <v>315649</v>
      </c>
      <c r="F112" s="108">
        <v>42746</v>
      </c>
      <c r="G112" s="107">
        <v>326</v>
      </c>
      <c r="H112" s="107" t="s">
        <v>240</v>
      </c>
      <c r="I112" s="107" t="str">
        <f>"BR07264"</f>
        <v>BR07264</v>
      </c>
      <c r="J112" s="107" t="str">
        <f>"315649"</f>
        <v>315649</v>
      </c>
    </row>
    <row r="113" spans="1:10">
      <c r="A113" s="107" t="str">
        <f>"T29912"</f>
        <v>T29912</v>
      </c>
      <c r="B113" s="107" t="str">
        <f>"T29912"</f>
        <v>T29912</v>
      </c>
      <c r="C113" s="107">
        <v>1</v>
      </c>
      <c r="D113" s="107" t="s">
        <v>264</v>
      </c>
      <c r="E113" s="107">
        <v>315875</v>
      </c>
      <c r="F113" s="108">
        <v>42746</v>
      </c>
      <c r="G113" s="107">
        <v>326</v>
      </c>
      <c r="H113" s="107" t="s">
        <v>240</v>
      </c>
      <c r="I113" s="107" t="str">
        <f>"BR05918"</f>
        <v>BR05918</v>
      </c>
      <c r="J113" s="107" t="str">
        <f>"315875"</f>
        <v>315875</v>
      </c>
    </row>
    <row r="114" spans="1:10">
      <c r="A114" s="107" t="str">
        <f>"T29913"</f>
        <v>T29913</v>
      </c>
      <c r="B114" s="107" t="str">
        <f>"T29913"</f>
        <v>T29913</v>
      </c>
      <c r="C114" s="107">
        <v>1</v>
      </c>
      <c r="D114" s="107" t="s">
        <v>264</v>
      </c>
      <c r="E114" s="107">
        <v>315875</v>
      </c>
      <c r="F114" s="108">
        <v>42746</v>
      </c>
      <c r="G114" s="107">
        <v>326</v>
      </c>
      <c r="H114" s="107" t="s">
        <v>240</v>
      </c>
      <c r="I114" s="107" t="str">
        <f>"BR05918"</f>
        <v>BR05918</v>
      </c>
      <c r="J114" s="107" t="str">
        <f>"315875"</f>
        <v>315875</v>
      </c>
    </row>
    <row r="115" spans="1:10">
      <c r="A115" s="107" t="str">
        <f>"T29914"</f>
        <v>T29914</v>
      </c>
      <c r="B115" s="107" t="str">
        <f>"T29914"</f>
        <v>T29914</v>
      </c>
      <c r="C115" s="107">
        <v>1</v>
      </c>
      <c r="D115" s="107" t="s">
        <v>264</v>
      </c>
      <c r="E115" s="107">
        <v>315875</v>
      </c>
      <c r="F115" s="108">
        <v>42746</v>
      </c>
      <c r="G115" s="107">
        <v>326</v>
      </c>
      <c r="H115" s="107" t="s">
        <v>240</v>
      </c>
      <c r="I115" s="107" t="str">
        <f>"BR05918"</f>
        <v>BR05918</v>
      </c>
      <c r="J115" s="107" t="str">
        <f>"315875"</f>
        <v>315875</v>
      </c>
    </row>
    <row r="116" spans="1:10">
      <c r="A116" s="107" t="str">
        <f>"T29924"</f>
        <v>T29924</v>
      </c>
      <c r="B116" s="107" t="str">
        <f>"T29924"</f>
        <v>T29924</v>
      </c>
      <c r="C116" s="107">
        <v>1</v>
      </c>
      <c r="D116" s="107" t="s">
        <v>245</v>
      </c>
      <c r="E116" s="107">
        <v>319096</v>
      </c>
      <c r="F116" s="108">
        <v>42746</v>
      </c>
      <c r="G116" s="107">
        <v>326</v>
      </c>
      <c r="H116" s="107" t="s">
        <v>240</v>
      </c>
      <c r="I116" s="107" t="str">
        <f>"BR05942"</f>
        <v>BR05942</v>
      </c>
      <c r="J116" s="107" t="str">
        <f>"319096"</f>
        <v>319096</v>
      </c>
    </row>
    <row r="117" spans="1:10">
      <c r="A117" s="107" t="str">
        <f>"T29931"</f>
        <v>T29931</v>
      </c>
      <c r="B117" s="107" t="str">
        <f>"T29931"</f>
        <v>T29931</v>
      </c>
      <c r="C117" s="107">
        <v>1</v>
      </c>
      <c r="D117" s="107" t="s">
        <v>261</v>
      </c>
      <c r="E117" s="107" t="s">
        <v>262</v>
      </c>
      <c r="F117" s="108">
        <v>42746</v>
      </c>
      <c r="G117" s="107">
        <v>326</v>
      </c>
      <c r="H117" s="107" t="s">
        <v>240</v>
      </c>
      <c r="I117" s="107" t="str">
        <f>"BR06957"</f>
        <v>BR06957</v>
      </c>
      <c r="J117" s="107" t="str">
        <f>"B11614"</f>
        <v>B11614</v>
      </c>
    </row>
    <row r="118" spans="1:10">
      <c r="A118" s="107" t="str">
        <f>"T29934"</f>
        <v>T29934</v>
      </c>
      <c r="B118" s="107" t="str">
        <f>"T29934"</f>
        <v>T29934</v>
      </c>
      <c r="C118" s="107">
        <v>1</v>
      </c>
      <c r="D118" s="107" t="s">
        <v>261</v>
      </c>
      <c r="E118" s="107" t="s">
        <v>262</v>
      </c>
      <c r="F118" s="108">
        <v>42746</v>
      </c>
      <c r="G118" s="107">
        <v>326</v>
      </c>
      <c r="H118" s="107" t="s">
        <v>240</v>
      </c>
      <c r="I118" s="107" t="str">
        <f>"BR06957"</f>
        <v>BR06957</v>
      </c>
      <c r="J118" s="107" t="str">
        <f>"B11614"</f>
        <v>B11614</v>
      </c>
    </row>
    <row r="119" spans="1:10">
      <c r="A119" s="107" t="str">
        <f>"T29939"</f>
        <v>T29939</v>
      </c>
      <c r="B119" s="107" t="str">
        <f>"T29939"</f>
        <v>T29939</v>
      </c>
      <c r="C119" s="107">
        <v>1</v>
      </c>
      <c r="D119" s="107" t="s">
        <v>261</v>
      </c>
      <c r="E119" s="107" t="s">
        <v>262</v>
      </c>
      <c r="F119" s="108">
        <v>42746</v>
      </c>
      <c r="G119" s="107">
        <v>326</v>
      </c>
      <c r="H119" s="107" t="s">
        <v>240</v>
      </c>
      <c r="I119" s="107" t="str">
        <f>"BR06957"</f>
        <v>BR06957</v>
      </c>
      <c r="J119" s="107" t="str">
        <f>"B11614"</f>
        <v>B11614</v>
      </c>
    </row>
    <row r="120" spans="1:10">
      <c r="A120" s="107" t="str">
        <f>"T29943"</f>
        <v>T29943</v>
      </c>
      <c r="B120" s="107" t="str">
        <f>"T29943"</f>
        <v>T29943</v>
      </c>
      <c r="C120" s="107">
        <v>1</v>
      </c>
      <c r="D120" s="107" t="s">
        <v>265</v>
      </c>
      <c r="E120" s="107">
        <v>315132</v>
      </c>
      <c r="F120" s="108">
        <v>42746</v>
      </c>
      <c r="G120" s="107">
        <v>326</v>
      </c>
      <c r="H120" s="107" t="s">
        <v>240</v>
      </c>
      <c r="I120" s="107" t="str">
        <f t="shared" ref="I120:I127" si="11">"BR07264"</f>
        <v>BR07264</v>
      </c>
      <c r="J120" s="107" t="str">
        <f t="shared" ref="J120:J125" si="12">"315132"</f>
        <v>315132</v>
      </c>
    </row>
    <row r="121" spans="1:10">
      <c r="A121" s="107" t="str">
        <f>"T29945"</f>
        <v>T29945</v>
      </c>
      <c r="B121" s="107" t="str">
        <f>"T29945"</f>
        <v>T29945</v>
      </c>
      <c r="C121" s="107">
        <v>1</v>
      </c>
      <c r="D121" s="107" t="s">
        <v>266</v>
      </c>
      <c r="E121" s="107">
        <v>32810</v>
      </c>
      <c r="F121" s="108">
        <v>42746</v>
      </c>
      <c r="G121" s="107">
        <v>326</v>
      </c>
      <c r="H121" s="107" t="s">
        <v>240</v>
      </c>
      <c r="I121" s="107" t="str">
        <f t="shared" si="11"/>
        <v>BR07264</v>
      </c>
      <c r="J121" s="107" t="str">
        <f t="shared" si="12"/>
        <v>315132</v>
      </c>
    </row>
    <row r="122" spans="1:10">
      <c r="A122" s="107" t="str">
        <f>"T29946"</f>
        <v>T29946</v>
      </c>
      <c r="B122" s="107" t="str">
        <f>"T29946"</f>
        <v>T29946</v>
      </c>
      <c r="C122" s="107">
        <v>1</v>
      </c>
      <c r="D122" s="107" t="s">
        <v>265</v>
      </c>
      <c r="E122" s="107">
        <v>315132</v>
      </c>
      <c r="F122" s="108">
        <v>42746</v>
      </c>
      <c r="G122" s="107">
        <v>326</v>
      </c>
      <c r="H122" s="107" t="s">
        <v>240</v>
      </c>
      <c r="I122" s="107" t="str">
        <f t="shared" si="11"/>
        <v>BR07264</v>
      </c>
      <c r="J122" s="107" t="str">
        <f t="shared" si="12"/>
        <v>315132</v>
      </c>
    </row>
    <row r="123" spans="1:10">
      <c r="A123" s="107" t="str">
        <f>"T29948"</f>
        <v>T29948</v>
      </c>
      <c r="B123" s="107" t="str">
        <f>"T29948"</f>
        <v>T29948</v>
      </c>
      <c r="C123" s="107">
        <v>1</v>
      </c>
      <c r="D123" s="107" t="s">
        <v>265</v>
      </c>
      <c r="E123" s="107">
        <v>315132</v>
      </c>
      <c r="F123" s="108">
        <v>42746</v>
      </c>
      <c r="G123" s="107">
        <v>326</v>
      </c>
      <c r="H123" s="107" t="s">
        <v>240</v>
      </c>
      <c r="I123" s="107" t="str">
        <f t="shared" si="11"/>
        <v>BR07264</v>
      </c>
      <c r="J123" s="107" t="str">
        <f t="shared" si="12"/>
        <v>315132</v>
      </c>
    </row>
    <row r="124" spans="1:10">
      <c r="A124" s="107" t="str">
        <f>"T29949"</f>
        <v>T29949</v>
      </c>
      <c r="B124" s="107" t="str">
        <f>"T29949"</f>
        <v>T29949</v>
      </c>
      <c r="C124" s="107">
        <v>1</v>
      </c>
      <c r="D124" s="107" t="s">
        <v>265</v>
      </c>
      <c r="E124" s="107">
        <v>315132</v>
      </c>
      <c r="F124" s="108">
        <v>42746</v>
      </c>
      <c r="G124" s="107">
        <v>326</v>
      </c>
      <c r="H124" s="107" t="s">
        <v>240</v>
      </c>
      <c r="I124" s="107" t="str">
        <f t="shared" si="11"/>
        <v>BR07264</v>
      </c>
      <c r="J124" s="107" t="str">
        <f t="shared" si="12"/>
        <v>315132</v>
      </c>
    </row>
    <row r="125" spans="1:10">
      <c r="A125" s="107" t="str">
        <f>"T29951"</f>
        <v>T29951</v>
      </c>
      <c r="B125" s="107" t="str">
        <f>"T29951"</f>
        <v>T29951</v>
      </c>
      <c r="C125" s="107">
        <v>1</v>
      </c>
      <c r="D125" s="107" t="s">
        <v>266</v>
      </c>
      <c r="E125" s="107">
        <v>32810</v>
      </c>
      <c r="F125" s="108">
        <v>42746</v>
      </c>
      <c r="G125" s="107">
        <v>326</v>
      </c>
      <c r="H125" s="107" t="s">
        <v>240</v>
      </c>
      <c r="I125" s="107" t="str">
        <f t="shared" si="11"/>
        <v>BR07264</v>
      </c>
      <c r="J125" s="107" t="str">
        <f t="shared" si="12"/>
        <v>315132</v>
      </c>
    </row>
    <row r="126" spans="1:10">
      <c r="A126" s="107" t="str">
        <f>"T29961"</f>
        <v>T29961</v>
      </c>
      <c r="B126" s="107" t="str">
        <f>"T29961"</f>
        <v>T29961</v>
      </c>
      <c r="C126" s="107">
        <v>1</v>
      </c>
      <c r="D126" s="107" t="s">
        <v>266</v>
      </c>
      <c r="E126" s="107">
        <v>32810</v>
      </c>
      <c r="F126" s="108">
        <v>42746</v>
      </c>
      <c r="G126" s="107">
        <v>326</v>
      </c>
      <c r="H126" s="107" t="s">
        <v>240</v>
      </c>
      <c r="I126" s="107" t="str">
        <f t="shared" si="11"/>
        <v>BR07264</v>
      </c>
      <c r="J126" s="107" t="str">
        <f>"32810"</f>
        <v>32810</v>
      </c>
    </row>
    <row r="127" spans="1:10">
      <c r="A127" s="107" t="str">
        <f>"T29962"</f>
        <v>T29962</v>
      </c>
      <c r="B127" s="107" t="str">
        <f>"T29962"</f>
        <v>T29962</v>
      </c>
      <c r="C127" s="107">
        <v>1</v>
      </c>
      <c r="D127" s="107" t="s">
        <v>265</v>
      </c>
      <c r="E127" s="107">
        <v>315132</v>
      </c>
      <c r="F127" s="108">
        <v>42746</v>
      </c>
      <c r="G127" s="107">
        <v>326</v>
      </c>
      <c r="H127" s="107" t="s">
        <v>240</v>
      </c>
      <c r="I127" s="107" t="str">
        <f t="shared" si="11"/>
        <v>BR07264</v>
      </c>
      <c r="J127" s="107" t="str">
        <f>"32810"</f>
        <v>32810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7"/>
  <sheetViews>
    <sheetView workbookViewId="0">
      <selection activeCell="A2" sqref="A1:XFD1048576"/>
    </sheetView>
  </sheetViews>
  <sheetFormatPr baseColWidth="10" defaultColWidth="8.83203125" defaultRowHeight="15" x14ac:dyDescent="0"/>
  <cols>
    <col min="1" max="1" width="9.6640625" customWidth="1"/>
    <col min="2" max="2" width="14" customWidth="1"/>
    <col min="3" max="3" width="6.33203125" customWidth="1"/>
    <col min="4" max="4" width="12" customWidth="1"/>
    <col min="5" max="5" width="14.5" customWidth="1"/>
    <col min="6" max="6" width="10.83203125" bestFit="1" customWidth="1"/>
    <col min="7" max="7" width="10.6640625" customWidth="1"/>
    <col min="8" max="8" width="26.6640625" customWidth="1"/>
    <col min="9" max="9" width="13.5" customWidth="1"/>
    <col min="10" max="10" width="9.5" bestFit="1" customWidth="1"/>
  </cols>
  <sheetData>
    <row r="1" spans="1:13" ht="28">
      <c r="A1" s="106" t="s">
        <v>212</v>
      </c>
      <c r="B1" s="106" t="s">
        <v>213</v>
      </c>
      <c r="C1" s="106"/>
      <c r="D1" s="106" t="s">
        <v>214</v>
      </c>
      <c r="E1" s="106" t="s">
        <v>215</v>
      </c>
      <c r="F1" s="106" t="s">
        <v>216</v>
      </c>
      <c r="G1" s="106" t="s">
        <v>217</v>
      </c>
      <c r="H1" s="106"/>
      <c r="I1" s="106" t="s">
        <v>218</v>
      </c>
      <c r="J1" s="106" t="s">
        <v>219</v>
      </c>
      <c r="K1" s="109" t="s">
        <v>267</v>
      </c>
      <c r="L1" s="109" t="s">
        <v>268</v>
      </c>
      <c r="M1" s="109" t="s">
        <v>269</v>
      </c>
    </row>
    <row r="2" spans="1:13">
      <c r="A2" s="107" t="str">
        <f>"G14159"</f>
        <v>G14159</v>
      </c>
      <c r="B2" s="107" t="str">
        <f>"G14159"</f>
        <v>G14159</v>
      </c>
      <c r="C2" s="107">
        <v>1</v>
      </c>
      <c r="D2" s="107" t="s">
        <v>220</v>
      </c>
      <c r="E2" s="107" t="s">
        <v>221</v>
      </c>
      <c r="F2" s="108">
        <v>42741</v>
      </c>
      <c r="G2" s="107">
        <v>319</v>
      </c>
      <c r="H2" s="107" t="s">
        <v>222</v>
      </c>
      <c r="I2" s="107" t="str">
        <f t="shared" ref="I2:I10" si="0">"BY12386"</f>
        <v>BY12386</v>
      </c>
      <c r="J2" s="107" t="str">
        <f t="shared" ref="J2:J7" si="1">"T11600"</f>
        <v>T11600</v>
      </c>
    </row>
    <row r="3" spans="1:13">
      <c r="A3" s="107" t="str">
        <f>"G14160"</f>
        <v>G14160</v>
      </c>
      <c r="B3" s="107" t="str">
        <f>"G14160"</f>
        <v>G14160</v>
      </c>
      <c r="C3" s="107">
        <v>1</v>
      </c>
      <c r="D3" s="107" t="s">
        <v>220</v>
      </c>
      <c r="E3" s="107" t="s">
        <v>221</v>
      </c>
      <c r="F3" s="108">
        <v>42741</v>
      </c>
      <c r="G3" s="107">
        <v>319</v>
      </c>
      <c r="H3" s="107" t="s">
        <v>222</v>
      </c>
      <c r="I3" s="107" t="str">
        <f t="shared" si="0"/>
        <v>BY12386</v>
      </c>
      <c r="J3" s="107" t="str">
        <f t="shared" si="1"/>
        <v>T11600</v>
      </c>
    </row>
    <row r="4" spans="1:13">
      <c r="A4" s="107" t="str">
        <f>"G14161"</f>
        <v>G14161</v>
      </c>
      <c r="B4" s="107" t="str">
        <f>"G14161"</f>
        <v>G14161</v>
      </c>
      <c r="C4" s="107">
        <v>1</v>
      </c>
      <c r="D4" s="107" t="s">
        <v>220</v>
      </c>
      <c r="E4" s="107" t="s">
        <v>221</v>
      </c>
      <c r="F4" s="108">
        <v>42741</v>
      </c>
      <c r="G4" s="107">
        <v>319</v>
      </c>
      <c r="H4" s="107" t="s">
        <v>222</v>
      </c>
      <c r="I4" s="107" t="str">
        <f t="shared" si="0"/>
        <v>BY12386</v>
      </c>
      <c r="J4" s="107" t="str">
        <f t="shared" si="1"/>
        <v>T11600</v>
      </c>
    </row>
    <row r="5" spans="1:13">
      <c r="A5" s="107" t="str">
        <f>"G14162"</f>
        <v>G14162</v>
      </c>
      <c r="B5" s="107" t="str">
        <f>"G14162"</f>
        <v>G14162</v>
      </c>
      <c r="C5" s="107">
        <v>1</v>
      </c>
      <c r="D5" s="107" t="s">
        <v>220</v>
      </c>
      <c r="E5" s="107" t="s">
        <v>221</v>
      </c>
      <c r="F5" s="108">
        <v>42741</v>
      </c>
      <c r="G5" s="107">
        <v>319</v>
      </c>
      <c r="H5" s="107" t="s">
        <v>222</v>
      </c>
      <c r="I5" s="107" t="str">
        <f t="shared" si="0"/>
        <v>BY12386</v>
      </c>
      <c r="J5" s="107" t="str">
        <f t="shared" si="1"/>
        <v>T11600</v>
      </c>
    </row>
    <row r="6" spans="1:13">
      <c r="A6" s="107" t="str">
        <f>"G14163"</f>
        <v>G14163</v>
      </c>
      <c r="B6" s="107" t="str">
        <f>"G14163"</f>
        <v>G14163</v>
      </c>
      <c r="C6" s="107">
        <v>1</v>
      </c>
      <c r="D6" s="107" t="s">
        <v>220</v>
      </c>
      <c r="E6" s="107" t="s">
        <v>221</v>
      </c>
      <c r="F6" s="108">
        <v>42741</v>
      </c>
      <c r="G6" s="107">
        <v>319</v>
      </c>
      <c r="H6" s="107" t="s">
        <v>222</v>
      </c>
      <c r="I6" s="107" t="str">
        <f t="shared" si="0"/>
        <v>BY12386</v>
      </c>
      <c r="J6" s="107" t="str">
        <f t="shared" si="1"/>
        <v>T11600</v>
      </c>
    </row>
    <row r="7" spans="1:13">
      <c r="A7" s="107" t="str">
        <f>"G14169"</f>
        <v>G14169</v>
      </c>
      <c r="B7" s="107" t="str">
        <f>"G14169"</f>
        <v>G14169</v>
      </c>
      <c r="C7" s="107">
        <v>1</v>
      </c>
      <c r="D7" s="107" t="s">
        <v>220</v>
      </c>
      <c r="E7" s="107" t="s">
        <v>221</v>
      </c>
      <c r="F7" s="108">
        <v>42741</v>
      </c>
      <c r="G7" s="107">
        <v>319</v>
      </c>
      <c r="H7" s="107" t="s">
        <v>222</v>
      </c>
      <c r="I7" s="107" t="str">
        <f t="shared" si="0"/>
        <v>BY12386</v>
      </c>
      <c r="J7" s="107" t="str">
        <f t="shared" si="1"/>
        <v>T11600</v>
      </c>
    </row>
    <row r="8" spans="1:13">
      <c r="A8" s="107" t="str">
        <f>"G14171"</f>
        <v>G14171</v>
      </c>
      <c r="B8" s="107" t="str">
        <f>"G14171"</f>
        <v>G14171</v>
      </c>
      <c r="C8" s="107">
        <v>1</v>
      </c>
      <c r="D8" s="107" t="s">
        <v>223</v>
      </c>
      <c r="E8" s="107" t="s">
        <v>224</v>
      </c>
      <c r="F8" s="108">
        <v>42741</v>
      </c>
      <c r="G8" s="107">
        <v>319</v>
      </c>
      <c r="H8" s="107" t="s">
        <v>222</v>
      </c>
      <c r="I8" s="107" t="str">
        <f t="shared" si="0"/>
        <v>BY12386</v>
      </c>
      <c r="J8" s="107" t="str">
        <f>"T12057"</f>
        <v>T12057</v>
      </c>
    </row>
    <row r="9" spans="1:13">
      <c r="A9" s="107" t="str">
        <f>"G14172"</f>
        <v>G14172</v>
      </c>
      <c r="B9" s="107" t="str">
        <f>"G14172"</f>
        <v>G14172</v>
      </c>
      <c r="C9" s="107">
        <v>1</v>
      </c>
      <c r="D9" s="107" t="s">
        <v>223</v>
      </c>
      <c r="E9" s="107" t="s">
        <v>224</v>
      </c>
      <c r="F9" s="108">
        <v>42741</v>
      </c>
      <c r="G9" s="107">
        <v>319</v>
      </c>
      <c r="H9" s="107" t="s">
        <v>222</v>
      </c>
      <c r="I9" s="107" t="str">
        <f t="shared" si="0"/>
        <v>BY12386</v>
      </c>
      <c r="J9" s="107" t="str">
        <f>"T12057"</f>
        <v>T12057</v>
      </c>
    </row>
    <row r="10" spans="1:13">
      <c r="A10" s="107" t="str">
        <f>"G14174"</f>
        <v>G14174</v>
      </c>
      <c r="B10" s="107" t="str">
        <f>"G14174"</f>
        <v>G14174</v>
      </c>
      <c r="C10" s="107">
        <v>1</v>
      </c>
      <c r="D10" s="107" t="s">
        <v>223</v>
      </c>
      <c r="E10" s="107" t="s">
        <v>224</v>
      </c>
      <c r="F10" s="108">
        <v>42741</v>
      </c>
      <c r="G10" s="107">
        <v>319</v>
      </c>
      <c r="H10" s="107" t="s">
        <v>222</v>
      </c>
      <c r="I10" s="107" t="str">
        <f t="shared" si="0"/>
        <v>BY12386</v>
      </c>
      <c r="J10" s="107" t="str">
        <f>"T12057"</f>
        <v>T12057</v>
      </c>
    </row>
    <row r="11" spans="1:13">
      <c r="A11" s="107" t="str">
        <f>"G14182"</f>
        <v>G14182</v>
      </c>
      <c r="B11" s="107" t="str">
        <f>"G14182"</f>
        <v>G14182</v>
      </c>
      <c r="C11" s="107">
        <v>1</v>
      </c>
      <c r="D11" s="107" t="s">
        <v>225</v>
      </c>
      <c r="E11" s="107">
        <v>210747</v>
      </c>
      <c r="F11" s="108">
        <v>42743</v>
      </c>
      <c r="G11" s="107">
        <v>316</v>
      </c>
      <c r="H11" s="107" t="s">
        <v>226</v>
      </c>
      <c r="I11" s="107" t="str">
        <f t="shared" ref="I11:I21" si="2">"BR06957"</f>
        <v>BR06957</v>
      </c>
      <c r="J11" s="107" t="str">
        <f t="shared" ref="J11:J21" si="3">"210747"</f>
        <v>210747</v>
      </c>
    </row>
    <row r="12" spans="1:13">
      <c r="A12" s="107" t="str">
        <f>"G14183"</f>
        <v>G14183</v>
      </c>
      <c r="B12" s="107" t="str">
        <f>"G14183"</f>
        <v>G14183</v>
      </c>
      <c r="C12" s="107">
        <v>1</v>
      </c>
      <c r="D12" s="107" t="s">
        <v>227</v>
      </c>
      <c r="E12" s="107" t="s">
        <v>228</v>
      </c>
      <c r="F12" s="108">
        <v>42743</v>
      </c>
      <c r="G12" s="107">
        <v>316</v>
      </c>
      <c r="H12" s="107" t="s">
        <v>226</v>
      </c>
      <c r="I12" s="107" t="str">
        <f t="shared" si="2"/>
        <v>BR06957</v>
      </c>
      <c r="J12" s="107" t="str">
        <f t="shared" si="3"/>
        <v>210747</v>
      </c>
    </row>
    <row r="13" spans="1:13">
      <c r="A13" s="107" t="str">
        <f>"G14184"</f>
        <v>G14184</v>
      </c>
      <c r="B13" s="107" t="str">
        <f>"G14184"</f>
        <v>G14184</v>
      </c>
      <c r="C13" s="107">
        <v>1</v>
      </c>
      <c r="D13" s="107" t="s">
        <v>225</v>
      </c>
      <c r="E13" s="107">
        <v>210747</v>
      </c>
      <c r="F13" s="108">
        <v>42743</v>
      </c>
      <c r="G13" s="107">
        <v>316</v>
      </c>
      <c r="H13" s="107" t="s">
        <v>226</v>
      </c>
      <c r="I13" s="107" t="str">
        <f t="shared" si="2"/>
        <v>BR06957</v>
      </c>
      <c r="J13" s="107" t="str">
        <f t="shared" si="3"/>
        <v>210747</v>
      </c>
    </row>
    <row r="14" spans="1:13">
      <c r="A14" s="107" t="str">
        <f>"G14186"</f>
        <v>G14186</v>
      </c>
      <c r="B14" s="107" t="str">
        <f>"G14186"</f>
        <v>G14186</v>
      </c>
      <c r="C14" s="107">
        <v>1</v>
      </c>
      <c r="D14" s="107" t="s">
        <v>225</v>
      </c>
      <c r="E14" s="107">
        <v>210747</v>
      </c>
      <c r="F14" s="108">
        <v>42743</v>
      </c>
      <c r="G14" s="107">
        <v>316</v>
      </c>
      <c r="H14" s="107" t="s">
        <v>226</v>
      </c>
      <c r="I14" s="107" t="str">
        <f t="shared" si="2"/>
        <v>BR06957</v>
      </c>
      <c r="J14" s="107" t="str">
        <f t="shared" si="3"/>
        <v>210747</v>
      </c>
    </row>
    <row r="15" spans="1:13">
      <c r="A15" s="107" t="str">
        <f>"G14187"</f>
        <v>G14187</v>
      </c>
      <c r="B15" s="107" t="str">
        <f>"G14187"</f>
        <v>G14187</v>
      </c>
      <c r="C15" s="107">
        <v>1</v>
      </c>
      <c r="D15" s="107" t="s">
        <v>225</v>
      </c>
      <c r="E15" s="107">
        <v>210747</v>
      </c>
      <c r="F15" s="108">
        <v>42743</v>
      </c>
      <c r="G15" s="107">
        <v>316</v>
      </c>
      <c r="H15" s="107" t="s">
        <v>226</v>
      </c>
      <c r="I15" s="107" t="str">
        <f t="shared" si="2"/>
        <v>BR06957</v>
      </c>
      <c r="J15" s="107" t="str">
        <f t="shared" si="3"/>
        <v>210747</v>
      </c>
    </row>
    <row r="16" spans="1:13">
      <c r="A16" s="107" t="str">
        <f>"G14188"</f>
        <v>G14188</v>
      </c>
      <c r="B16" s="107" t="str">
        <f>"G14188"</f>
        <v>G14188</v>
      </c>
      <c r="C16" s="107">
        <v>1</v>
      </c>
      <c r="D16" s="107" t="s">
        <v>225</v>
      </c>
      <c r="E16" s="107">
        <v>210747</v>
      </c>
      <c r="F16" s="108">
        <v>42743</v>
      </c>
      <c r="G16" s="107">
        <v>316</v>
      </c>
      <c r="H16" s="107" t="s">
        <v>226</v>
      </c>
      <c r="I16" s="107" t="str">
        <f t="shared" si="2"/>
        <v>BR06957</v>
      </c>
      <c r="J16" s="107" t="str">
        <f t="shared" si="3"/>
        <v>210747</v>
      </c>
    </row>
    <row r="17" spans="1:10">
      <c r="A17" s="107" t="str">
        <f>"G14190"</f>
        <v>G14190</v>
      </c>
      <c r="B17" s="107" t="str">
        <f>"G14190"</f>
        <v>G14190</v>
      </c>
      <c r="C17" s="107">
        <v>1</v>
      </c>
      <c r="D17" s="107" t="s">
        <v>225</v>
      </c>
      <c r="E17" s="107">
        <v>210747</v>
      </c>
      <c r="F17" s="108">
        <v>42743</v>
      </c>
      <c r="G17" s="107">
        <v>316</v>
      </c>
      <c r="H17" s="107" t="s">
        <v>226</v>
      </c>
      <c r="I17" s="107" t="str">
        <f t="shared" si="2"/>
        <v>BR06957</v>
      </c>
      <c r="J17" s="107" t="str">
        <f t="shared" si="3"/>
        <v>210747</v>
      </c>
    </row>
    <row r="18" spans="1:10">
      <c r="A18" s="107" t="str">
        <f>"G14192"</f>
        <v>G14192</v>
      </c>
      <c r="B18" s="107" t="str">
        <f>"G14192"</f>
        <v>G14192</v>
      </c>
      <c r="C18" s="107">
        <v>1</v>
      </c>
      <c r="D18" s="107" t="s">
        <v>229</v>
      </c>
      <c r="E18" s="107">
        <v>60690</v>
      </c>
      <c r="F18" s="108">
        <v>42743</v>
      </c>
      <c r="G18" s="107">
        <v>316</v>
      </c>
      <c r="H18" s="107" t="s">
        <v>226</v>
      </c>
      <c r="I18" s="107" t="str">
        <f t="shared" si="2"/>
        <v>BR06957</v>
      </c>
      <c r="J18" s="107" t="str">
        <f t="shared" si="3"/>
        <v>210747</v>
      </c>
    </row>
    <row r="19" spans="1:10">
      <c r="A19" s="107" t="str">
        <f>"G14193"</f>
        <v>G14193</v>
      </c>
      <c r="B19" s="107" t="str">
        <f>"G14193"</f>
        <v>G14193</v>
      </c>
      <c r="C19" s="107">
        <v>1</v>
      </c>
      <c r="D19" s="107" t="s">
        <v>225</v>
      </c>
      <c r="E19" s="107">
        <v>210747</v>
      </c>
      <c r="F19" s="108">
        <v>42743</v>
      </c>
      <c r="G19" s="107">
        <v>316</v>
      </c>
      <c r="H19" s="107" t="s">
        <v>226</v>
      </c>
      <c r="I19" s="107" t="str">
        <f t="shared" si="2"/>
        <v>BR06957</v>
      </c>
      <c r="J19" s="107" t="str">
        <f t="shared" si="3"/>
        <v>210747</v>
      </c>
    </row>
    <row r="20" spans="1:10">
      <c r="A20" s="107" t="str">
        <f>"G14194"</f>
        <v>G14194</v>
      </c>
      <c r="B20" s="107" t="str">
        <f>"G14194"</f>
        <v>G14194</v>
      </c>
      <c r="C20" s="107">
        <v>1</v>
      </c>
      <c r="D20" s="107" t="s">
        <v>225</v>
      </c>
      <c r="E20" s="107">
        <v>210747</v>
      </c>
      <c r="F20" s="108">
        <v>42743</v>
      </c>
      <c r="G20" s="107">
        <v>316</v>
      </c>
      <c r="H20" s="107" t="s">
        <v>226</v>
      </c>
      <c r="I20" s="107" t="str">
        <f t="shared" si="2"/>
        <v>BR06957</v>
      </c>
      <c r="J20" s="107" t="str">
        <f t="shared" si="3"/>
        <v>210747</v>
      </c>
    </row>
    <row r="21" spans="1:10">
      <c r="A21" s="107" t="str">
        <f>"G14195"</f>
        <v>G14195</v>
      </c>
      <c r="B21" s="107" t="str">
        <f>"G14195"</f>
        <v>G14195</v>
      </c>
      <c r="C21" s="107">
        <v>1</v>
      </c>
      <c r="D21" s="107" t="s">
        <v>225</v>
      </c>
      <c r="E21" s="107">
        <v>210747</v>
      </c>
      <c r="F21" s="108">
        <v>42743</v>
      </c>
      <c r="G21" s="107">
        <v>316</v>
      </c>
      <c r="H21" s="107" t="s">
        <v>226</v>
      </c>
      <c r="I21" s="107" t="str">
        <f t="shared" si="2"/>
        <v>BR06957</v>
      </c>
      <c r="J21" s="107" t="str">
        <f t="shared" si="3"/>
        <v>210747</v>
      </c>
    </row>
    <row r="22" spans="1:10">
      <c r="A22" s="107" t="str">
        <f>"G14200"</f>
        <v>G14200</v>
      </c>
      <c r="B22" s="107" t="str">
        <f>"G14200"</f>
        <v>G14200</v>
      </c>
      <c r="C22" s="107">
        <v>1</v>
      </c>
      <c r="D22" s="107" t="s">
        <v>230</v>
      </c>
      <c r="E22" s="107">
        <v>319427</v>
      </c>
      <c r="F22" s="108">
        <v>42744</v>
      </c>
      <c r="G22" s="107">
        <v>316</v>
      </c>
      <c r="H22" s="107" t="s">
        <v>226</v>
      </c>
      <c r="I22" s="107" t="str">
        <f>"BR05942"</f>
        <v>BR05942</v>
      </c>
      <c r="J22" s="107" t="str">
        <f>"Y08912"</f>
        <v>Y08912</v>
      </c>
    </row>
    <row r="23" spans="1:10">
      <c r="A23" s="107" t="str">
        <f>"G14201"</f>
        <v>G14201</v>
      </c>
      <c r="B23" s="107" t="str">
        <f>"G14201"</f>
        <v>G14201</v>
      </c>
      <c r="C23" s="107">
        <v>1</v>
      </c>
      <c r="D23" s="107" t="s">
        <v>230</v>
      </c>
      <c r="E23" s="107">
        <v>319427</v>
      </c>
      <c r="F23" s="108">
        <v>42744</v>
      </c>
      <c r="G23" s="107">
        <v>316</v>
      </c>
      <c r="H23" s="107" t="s">
        <v>226</v>
      </c>
      <c r="I23" s="107" t="str">
        <f>"BR05942"</f>
        <v>BR05942</v>
      </c>
      <c r="J23" s="107" t="str">
        <f>"Y08912"</f>
        <v>Y08912</v>
      </c>
    </row>
    <row r="24" spans="1:10">
      <c r="A24" s="107" t="str">
        <f>"G14204"</f>
        <v>G14204</v>
      </c>
      <c r="B24" s="107" t="str">
        <f>"G14204"</f>
        <v>G14204</v>
      </c>
      <c r="C24" s="107">
        <v>1</v>
      </c>
      <c r="D24" s="107" t="s">
        <v>227</v>
      </c>
      <c r="E24" s="107" t="s">
        <v>228</v>
      </c>
      <c r="F24" s="108">
        <v>42744</v>
      </c>
      <c r="G24" s="107">
        <v>316</v>
      </c>
      <c r="H24" s="107" t="s">
        <v>226</v>
      </c>
      <c r="I24" s="107" t="str">
        <f t="shared" ref="I24:I41" si="4">"BR06957"</f>
        <v>BR06957</v>
      </c>
      <c r="J24" s="107" t="str">
        <f>"Y08266"</f>
        <v>Y08266</v>
      </c>
    </row>
    <row r="25" spans="1:10">
      <c r="A25" s="107" t="str">
        <f>"G14205"</f>
        <v>G14205</v>
      </c>
      <c r="B25" s="107" t="str">
        <f>"G14205"</f>
        <v>G14205</v>
      </c>
      <c r="C25" s="107">
        <v>1</v>
      </c>
      <c r="D25" s="107" t="s">
        <v>227</v>
      </c>
      <c r="E25" s="107" t="s">
        <v>228</v>
      </c>
      <c r="F25" s="108">
        <v>42744</v>
      </c>
      <c r="G25" s="107">
        <v>316</v>
      </c>
      <c r="H25" s="107" t="s">
        <v>226</v>
      </c>
      <c r="I25" s="107" t="str">
        <f t="shared" si="4"/>
        <v>BR06957</v>
      </c>
      <c r="J25" s="107" t="str">
        <f>"Y08266"</f>
        <v>Y08266</v>
      </c>
    </row>
    <row r="26" spans="1:10">
      <c r="A26" s="107" t="str">
        <f>"G14207"</f>
        <v>G14207</v>
      </c>
      <c r="B26" s="107" t="str">
        <f>"G14207"</f>
        <v>G14207</v>
      </c>
      <c r="C26" s="107">
        <v>1</v>
      </c>
      <c r="D26" s="107" t="s">
        <v>227</v>
      </c>
      <c r="E26" s="107" t="s">
        <v>228</v>
      </c>
      <c r="F26" s="108">
        <v>42744</v>
      </c>
      <c r="G26" s="107">
        <v>316</v>
      </c>
      <c r="H26" s="107" t="s">
        <v>226</v>
      </c>
      <c r="I26" s="107" t="str">
        <f t="shared" si="4"/>
        <v>BR06957</v>
      </c>
      <c r="J26" s="107" t="str">
        <f>"Y08266"</f>
        <v>Y08266</v>
      </c>
    </row>
    <row r="27" spans="1:10">
      <c r="A27" s="107" t="str">
        <f>"G14208"</f>
        <v>G14208</v>
      </c>
      <c r="B27" s="107" t="str">
        <f>"G14208"</f>
        <v>G14208</v>
      </c>
      <c r="C27" s="107">
        <v>1</v>
      </c>
      <c r="D27" s="107" t="s">
        <v>227</v>
      </c>
      <c r="E27" s="107" t="s">
        <v>228</v>
      </c>
      <c r="F27" s="108">
        <v>42744</v>
      </c>
      <c r="G27" s="107">
        <v>316</v>
      </c>
      <c r="H27" s="107" t="s">
        <v>226</v>
      </c>
      <c r="I27" s="107" t="str">
        <f t="shared" si="4"/>
        <v>BR06957</v>
      </c>
      <c r="J27" s="107" t="str">
        <f>"Y08266"</f>
        <v>Y08266</v>
      </c>
    </row>
    <row r="28" spans="1:10">
      <c r="A28" s="107" t="str">
        <f>"G14209"</f>
        <v>G14209</v>
      </c>
      <c r="B28" s="107" t="str">
        <f>"G14209"</f>
        <v>G14209</v>
      </c>
      <c r="C28" s="107">
        <v>1</v>
      </c>
      <c r="D28" s="107" t="s">
        <v>227</v>
      </c>
      <c r="E28" s="107" t="s">
        <v>228</v>
      </c>
      <c r="F28" s="108">
        <v>42744</v>
      </c>
      <c r="G28" s="107">
        <v>316</v>
      </c>
      <c r="H28" s="107" t="s">
        <v>226</v>
      </c>
      <c r="I28" s="107" t="str">
        <f t="shared" si="4"/>
        <v>BR06957</v>
      </c>
      <c r="J28" s="107" t="str">
        <f>"Y08266"</f>
        <v>Y08266</v>
      </c>
    </row>
    <row r="29" spans="1:10">
      <c r="A29" s="107" t="str">
        <f>"G14231"</f>
        <v>G14231</v>
      </c>
      <c r="B29" s="107" t="str">
        <f>"G14231"</f>
        <v>G14231</v>
      </c>
      <c r="C29" s="107">
        <v>1</v>
      </c>
      <c r="D29" s="107" t="s">
        <v>231</v>
      </c>
      <c r="E29" s="107">
        <v>40516</v>
      </c>
      <c r="F29" s="108">
        <v>42744</v>
      </c>
      <c r="G29" s="107">
        <v>316</v>
      </c>
      <c r="H29" s="107" t="s">
        <v>226</v>
      </c>
      <c r="I29" s="107" t="str">
        <f t="shared" si="4"/>
        <v>BR06957</v>
      </c>
      <c r="J29" s="107" t="str">
        <f>"21528"</f>
        <v>21528</v>
      </c>
    </row>
    <row r="30" spans="1:10">
      <c r="A30" s="107" t="str">
        <f>"G14233"</f>
        <v>G14233</v>
      </c>
      <c r="B30" s="107" t="str">
        <f>"G14233"</f>
        <v>G14233</v>
      </c>
      <c r="C30" s="107">
        <v>1</v>
      </c>
      <c r="D30" s="107" t="s">
        <v>231</v>
      </c>
      <c r="E30" s="107">
        <v>40516</v>
      </c>
      <c r="F30" s="108">
        <v>42744</v>
      </c>
      <c r="G30" s="107">
        <v>316</v>
      </c>
      <c r="H30" s="107" t="s">
        <v>226</v>
      </c>
      <c r="I30" s="107" t="str">
        <f t="shared" si="4"/>
        <v>BR06957</v>
      </c>
      <c r="J30" s="107" t="str">
        <f>"21528"</f>
        <v>21528</v>
      </c>
    </row>
    <row r="31" spans="1:10">
      <c r="A31" s="107" t="str">
        <f>"G14260"</f>
        <v>G14260</v>
      </c>
      <c r="B31" s="107" t="str">
        <f>"G14260"</f>
        <v>G14260</v>
      </c>
      <c r="C31" s="107">
        <v>1</v>
      </c>
      <c r="D31" s="107" t="s">
        <v>232</v>
      </c>
      <c r="E31" s="107" t="s">
        <v>233</v>
      </c>
      <c r="F31" s="108">
        <v>42745</v>
      </c>
      <c r="G31" s="107">
        <v>316</v>
      </c>
      <c r="H31" s="107" t="s">
        <v>226</v>
      </c>
      <c r="I31" s="107" t="str">
        <f t="shared" si="4"/>
        <v>BR06957</v>
      </c>
      <c r="J31" s="107" t="str">
        <f>"Y09733"</f>
        <v>Y09733</v>
      </c>
    </row>
    <row r="32" spans="1:10">
      <c r="A32" s="107" t="str">
        <f>"G14261"</f>
        <v>G14261</v>
      </c>
      <c r="B32" s="107" t="str">
        <f>"G14261"</f>
        <v>G14261</v>
      </c>
      <c r="C32" s="107">
        <v>1</v>
      </c>
      <c r="D32" s="107" t="s">
        <v>232</v>
      </c>
      <c r="E32" s="107" t="s">
        <v>233</v>
      </c>
      <c r="F32" s="108">
        <v>42745</v>
      </c>
      <c r="G32" s="107">
        <v>316</v>
      </c>
      <c r="H32" s="107" t="s">
        <v>226</v>
      </c>
      <c r="I32" s="107" t="str">
        <f t="shared" si="4"/>
        <v>BR06957</v>
      </c>
      <c r="J32" s="107" t="str">
        <f>"Y09733"</f>
        <v>Y09733</v>
      </c>
    </row>
    <row r="33" spans="1:10">
      <c r="A33" s="107" t="str">
        <f>"G14262"</f>
        <v>G14262</v>
      </c>
      <c r="B33" s="107" t="str">
        <f>"G14262"</f>
        <v>G14262</v>
      </c>
      <c r="C33" s="107">
        <v>1</v>
      </c>
      <c r="D33" s="107" t="s">
        <v>232</v>
      </c>
      <c r="E33" s="107" t="s">
        <v>233</v>
      </c>
      <c r="F33" s="108">
        <v>42745</v>
      </c>
      <c r="G33" s="107">
        <v>316</v>
      </c>
      <c r="H33" s="107" t="s">
        <v>226</v>
      </c>
      <c r="I33" s="107" t="str">
        <f t="shared" si="4"/>
        <v>BR06957</v>
      </c>
      <c r="J33" s="107" t="str">
        <f>"Y09733"</f>
        <v>Y09733</v>
      </c>
    </row>
    <row r="34" spans="1:10">
      <c r="A34" s="107" t="str">
        <f>"G14263"</f>
        <v>G14263</v>
      </c>
      <c r="B34" s="107" t="str">
        <f>"G14263"</f>
        <v>G14263</v>
      </c>
      <c r="C34" s="107">
        <v>1</v>
      </c>
      <c r="D34" s="107" t="s">
        <v>232</v>
      </c>
      <c r="E34" s="107" t="s">
        <v>233</v>
      </c>
      <c r="F34" s="108">
        <v>42745</v>
      </c>
      <c r="G34" s="107">
        <v>316</v>
      </c>
      <c r="H34" s="107" t="s">
        <v>226</v>
      </c>
      <c r="I34" s="107" t="str">
        <f t="shared" si="4"/>
        <v>BR06957</v>
      </c>
      <c r="J34" s="107" t="str">
        <f>"Y09733"</f>
        <v>Y09733</v>
      </c>
    </row>
    <row r="35" spans="1:10">
      <c r="A35" s="107" t="str">
        <f>"G14265"</f>
        <v>G14265</v>
      </c>
      <c r="B35" s="107" t="str">
        <f>"G14265"</f>
        <v>G14265</v>
      </c>
      <c r="C35" s="107">
        <v>1</v>
      </c>
      <c r="D35" s="107" t="s">
        <v>232</v>
      </c>
      <c r="E35" s="107" t="s">
        <v>233</v>
      </c>
      <c r="F35" s="108">
        <v>42745</v>
      </c>
      <c r="G35" s="107">
        <v>316</v>
      </c>
      <c r="H35" s="107" t="s">
        <v>226</v>
      </c>
      <c r="I35" s="107" t="str">
        <f t="shared" si="4"/>
        <v>BR06957</v>
      </c>
      <c r="J35" s="107" t="str">
        <f>"Y09733"</f>
        <v>Y09733</v>
      </c>
    </row>
    <row r="36" spans="1:10">
      <c r="A36" s="107" t="str">
        <f>"G14271"</f>
        <v>G14271</v>
      </c>
      <c r="B36" s="107" t="str">
        <f>"G14271"</f>
        <v>G14271</v>
      </c>
      <c r="C36" s="107">
        <v>1</v>
      </c>
      <c r="D36" s="107" t="s">
        <v>234</v>
      </c>
      <c r="E36" s="107">
        <v>210080</v>
      </c>
      <c r="F36" s="108">
        <v>42745</v>
      </c>
      <c r="G36" s="107">
        <v>316</v>
      </c>
      <c r="H36" s="107" t="s">
        <v>226</v>
      </c>
      <c r="I36" s="107" t="str">
        <f t="shared" si="4"/>
        <v>BR06957</v>
      </c>
      <c r="J36" s="107" t="str">
        <f t="shared" ref="J36:J41" si="5">"210080"</f>
        <v>210080</v>
      </c>
    </row>
    <row r="37" spans="1:10">
      <c r="A37" s="107" t="str">
        <f>"G14273"</f>
        <v>G14273</v>
      </c>
      <c r="B37" s="107" t="str">
        <f>"G14273"</f>
        <v>G14273</v>
      </c>
      <c r="C37" s="107">
        <v>1</v>
      </c>
      <c r="D37" s="107" t="s">
        <v>234</v>
      </c>
      <c r="E37" s="107">
        <v>210080</v>
      </c>
      <c r="F37" s="108">
        <v>42745</v>
      </c>
      <c r="G37" s="107">
        <v>316</v>
      </c>
      <c r="H37" s="107" t="s">
        <v>226</v>
      </c>
      <c r="I37" s="107" t="str">
        <f t="shared" si="4"/>
        <v>BR06957</v>
      </c>
      <c r="J37" s="107" t="str">
        <f t="shared" si="5"/>
        <v>210080</v>
      </c>
    </row>
    <row r="38" spans="1:10">
      <c r="A38" s="107" t="str">
        <f>"G14274"</f>
        <v>G14274</v>
      </c>
      <c r="B38" s="107" t="str">
        <f>"G14274"</f>
        <v>G14274</v>
      </c>
      <c r="C38" s="107">
        <v>1</v>
      </c>
      <c r="D38" s="107" t="s">
        <v>234</v>
      </c>
      <c r="E38" s="107">
        <v>210080</v>
      </c>
      <c r="F38" s="108">
        <v>42745</v>
      </c>
      <c r="G38" s="107">
        <v>316</v>
      </c>
      <c r="H38" s="107" t="s">
        <v>226</v>
      </c>
      <c r="I38" s="107" t="str">
        <f t="shared" si="4"/>
        <v>BR06957</v>
      </c>
      <c r="J38" s="107" t="str">
        <f t="shared" si="5"/>
        <v>210080</v>
      </c>
    </row>
    <row r="39" spans="1:10">
      <c r="A39" s="107" t="str">
        <f>"G14275"</f>
        <v>G14275</v>
      </c>
      <c r="B39" s="107" t="str">
        <f>"G14275"</f>
        <v>G14275</v>
      </c>
      <c r="C39" s="107">
        <v>1</v>
      </c>
      <c r="D39" s="107" t="s">
        <v>234</v>
      </c>
      <c r="E39" s="107">
        <v>210080</v>
      </c>
      <c r="F39" s="108">
        <v>42745</v>
      </c>
      <c r="G39" s="107">
        <v>316</v>
      </c>
      <c r="H39" s="107" t="s">
        <v>226</v>
      </c>
      <c r="I39" s="107" t="str">
        <f t="shared" si="4"/>
        <v>BR06957</v>
      </c>
      <c r="J39" s="107" t="str">
        <f t="shared" si="5"/>
        <v>210080</v>
      </c>
    </row>
    <row r="40" spans="1:10">
      <c r="A40" s="107" t="str">
        <f>"G14276"</f>
        <v>G14276</v>
      </c>
      <c r="B40" s="107" t="str">
        <f>"G14276"</f>
        <v>G14276</v>
      </c>
      <c r="C40" s="107">
        <v>1</v>
      </c>
      <c r="D40" s="107" t="s">
        <v>234</v>
      </c>
      <c r="E40" s="107">
        <v>210080</v>
      </c>
      <c r="F40" s="108">
        <v>42745</v>
      </c>
      <c r="G40" s="107">
        <v>316</v>
      </c>
      <c r="H40" s="107" t="s">
        <v>226</v>
      </c>
      <c r="I40" s="107" t="str">
        <f t="shared" si="4"/>
        <v>BR06957</v>
      </c>
      <c r="J40" s="107" t="str">
        <f t="shared" si="5"/>
        <v>210080</v>
      </c>
    </row>
    <row r="41" spans="1:10">
      <c r="A41" s="107" t="str">
        <f>"G14277"</f>
        <v>G14277</v>
      </c>
      <c r="B41" s="107" t="str">
        <f>"G14277"</f>
        <v>G14277</v>
      </c>
      <c r="C41" s="107">
        <v>1</v>
      </c>
      <c r="D41" s="107" t="s">
        <v>234</v>
      </c>
      <c r="E41" s="107">
        <v>210080</v>
      </c>
      <c r="F41" s="108">
        <v>42745</v>
      </c>
      <c r="G41" s="107">
        <v>316</v>
      </c>
      <c r="H41" s="107" t="s">
        <v>226</v>
      </c>
      <c r="I41" s="107" t="str">
        <f t="shared" si="4"/>
        <v>BR06957</v>
      </c>
      <c r="J41" s="107" t="str">
        <f t="shared" si="5"/>
        <v>210080</v>
      </c>
    </row>
    <row r="42" spans="1:10">
      <c r="A42" s="107" t="str">
        <f>"G14284"</f>
        <v>G14284</v>
      </c>
      <c r="B42" s="107" t="str">
        <f>"G14284"</f>
        <v>G14284</v>
      </c>
      <c r="C42" s="107">
        <v>1</v>
      </c>
      <c r="D42" s="107" t="s">
        <v>235</v>
      </c>
      <c r="E42" s="107">
        <v>212211</v>
      </c>
      <c r="F42" s="108">
        <v>42746</v>
      </c>
      <c r="G42" s="107">
        <v>316</v>
      </c>
      <c r="H42" s="107" t="s">
        <v>226</v>
      </c>
      <c r="I42" s="107" t="str">
        <f t="shared" ref="I42:I48" si="6">"BR07335"</f>
        <v>BR07335</v>
      </c>
      <c r="J42" s="107" t="str">
        <f>"212211"</f>
        <v>212211</v>
      </c>
    </row>
    <row r="43" spans="1:10">
      <c r="A43" s="107" t="str">
        <f>"G14286"</f>
        <v>G14286</v>
      </c>
      <c r="B43" s="107" t="str">
        <f>"G14286"</f>
        <v>G14286</v>
      </c>
      <c r="C43" s="107">
        <v>1</v>
      </c>
      <c r="D43" s="107" t="s">
        <v>235</v>
      </c>
      <c r="E43" s="107">
        <v>212211</v>
      </c>
      <c r="F43" s="108">
        <v>42746</v>
      </c>
      <c r="G43" s="107">
        <v>316</v>
      </c>
      <c r="H43" s="107" t="s">
        <v>226</v>
      </c>
      <c r="I43" s="107" t="str">
        <f t="shared" si="6"/>
        <v>BR07335</v>
      </c>
      <c r="J43" s="107" t="str">
        <f>"212211"</f>
        <v>212211</v>
      </c>
    </row>
    <row r="44" spans="1:10">
      <c r="A44" s="107" t="str">
        <f>"G14287"</f>
        <v>G14287</v>
      </c>
      <c r="B44" s="107" t="str">
        <f>"G14287"</f>
        <v>G14287</v>
      </c>
      <c r="C44" s="107">
        <v>1</v>
      </c>
      <c r="D44" s="107" t="s">
        <v>235</v>
      </c>
      <c r="E44" s="107">
        <v>212211</v>
      </c>
      <c r="F44" s="108">
        <v>42746</v>
      </c>
      <c r="G44" s="107">
        <v>316</v>
      </c>
      <c r="H44" s="107" t="s">
        <v>226</v>
      </c>
      <c r="I44" s="107" t="str">
        <f t="shared" si="6"/>
        <v>BR07335</v>
      </c>
      <c r="J44" s="107" t="str">
        <f>"212211"</f>
        <v>212211</v>
      </c>
    </row>
    <row r="45" spans="1:10">
      <c r="A45" s="107" t="str">
        <f>"G14288"</f>
        <v>G14288</v>
      </c>
      <c r="B45" s="107" t="str">
        <f>"G14288"</f>
        <v>G14288</v>
      </c>
      <c r="C45" s="107">
        <v>1</v>
      </c>
      <c r="D45" s="107" t="s">
        <v>235</v>
      </c>
      <c r="E45" s="107">
        <v>212211</v>
      </c>
      <c r="F45" s="108">
        <v>42746</v>
      </c>
      <c r="G45" s="107">
        <v>316</v>
      </c>
      <c r="H45" s="107" t="s">
        <v>226</v>
      </c>
      <c r="I45" s="107" t="str">
        <f t="shared" si="6"/>
        <v>BR07335</v>
      </c>
      <c r="J45" s="107" t="str">
        <f>"212211"</f>
        <v>212211</v>
      </c>
    </row>
    <row r="46" spans="1:10">
      <c r="A46" s="107" t="str">
        <f>"G14295"</f>
        <v>G14295</v>
      </c>
      <c r="B46" s="107" t="str">
        <f>"G14295"</f>
        <v>G14295</v>
      </c>
      <c r="C46" s="107">
        <v>1</v>
      </c>
      <c r="D46" s="107" t="s">
        <v>236</v>
      </c>
      <c r="E46" s="107">
        <v>21508</v>
      </c>
      <c r="F46" s="108">
        <v>42746</v>
      </c>
      <c r="G46" s="107">
        <v>316</v>
      </c>
      <c r="H46" s="107" t="s">
        <v>226</v>
      </c>
      <c r="I46" s="107" t="str">
        <f t="shared" si="6"/>
        <v>BR07335</v>
      </c>
      <c r="J46" s="107" t="str">
        <f>"21508"</f>
        <v>21508</v>
      </c>
    </row>
    <row r="47" spans="1:10">
      <c r="A47" s="107" t="str">
        <f>"G14297"</f>
        <v>G14297</v>
      </c>
      <c r="B47" s="107" t="str">
        <f>"G14297"</f>
        <v>G14297</v>
      </c>
      <c r="C47" s="107">
        <v>1</v>
      </c>
      <c r="D47" s="107" t="s">
        <v>236</v>
      </c>
      <c r="E47" s="107">
        <v>21508</v>
      </c>
      <c r="F47" s="108">
        <v>42746</v>
      </c>
      <c r="G47" s="107">
        <v>316</v>
      </c>
      <c r="H47" s="107" t="s">
        <v>226</v>
      </c>
      <c r="I47" s="107" t="str">
        <f t="shared" si="6"/>
        <v>BR07335</v>
      </c>
      <c r="J47" s="107" t="str">
        <f>"21508"</f>
        <v>21508</v>
      </c>
    </row>
    <row r="48" spans="1:10">
      <c r="A48" s="107" t="str">
        <f>"G14298"</f>
        <v>G14298</v>
      </c>
      <c r="B48" s="107" t="str">
        <f>"G14298"</f>
        <v>G14298</v>
      </c>
      <c r="C48" s="107">
        <v>1</v>
      </c>
      <c r="D48" s="107" t="s">
        <v>236</v>
      </c>
      <c r="E48" s="107">
        <v>21508</v>
      </c>
      <c r="F48" s="108">
        <v>42746</v>
      </c>
      <c r="G48" s="107">
        <v>316</v>
      </c>
      <c r="H48" s="107" t="s">
        <v>226</v>
      </c>
      <c r="I48" s="107" t="str">
        <f t="shared" si="6"/>
        <v>BR07335</v>
      </c>
      <c r="J48" s="107" t="str">
        <f>"21508"</f>
        <v>21508</v>
      </c>
    </row>
    <row r="49" spans="1:10">
      <c r="A49" s="107" t="str">
        <f>"G14305"</f>
        <v>G14305</v>
      </c>
      <c r="B49" s="107" t="str">
        <f>"G14305"</f>
        <v>G14305</v>
      </c>
      <c r="C49" s="107">
        <v>1</v>
      </c>
      <c r="D49" s="107" t="s">
        <v>237</v>
      </c>
      <c r="E49" s="107">
        <v>21272</v>
      </c>
      <c r="F49" s="108">
        <v>42746</v>
      </c>
      <c r="G49" s="107">
        <v>316</v>
      </c>
      <c r="H49" s="107" t="s">
        <v>226</v>
      </c>
      <c r="I49" s="107" t="str">
        <f>"BR07264"</f>
        <v>BR07264</v>
      </c>
      <c r="J49" s="107" t="str">
        <f>"21272"</f>
        <v>21272</v>
      </c>
    </row>
    <row r="50" spans="1:10">
      <c r="A50" s="107" t="str">
        <f>"G14306"</f>
        <v>G14306</v>
      </c>
      <c r="B50" s="107" t="str">
        <f>"G14306"</f>
        <v>G14306</v>
      </c>
      <c r="C50" s="107">
        <v>1</v>
      </c>
      <c r="D50" s="107" t="s">
        <v>237</v>
      </c>
      <c r="E50" s="107">
        <v>21272</v>
      </c>
      <c r="F50" s="108">
        <v>42746</v>
      </c>
      <c r="G50" s="107">
        <v>316</v>
      </c>
      <c r="H50" s="107" t="s">
        <v>226</v>
      </c>
      <c r="I50" s="107" t="str">
        <f>"BR07264"</f>
        <v>BR07264</v>
      </c>
      <c r="J50" s="107" t="str">
        <f>"21272"</f>
        <v>21272</v>
      </c>
    </row>
    <row r="51" spans="1:10">
      <c r="A51" s="107" t="str">
        <f>"G14307"</f>
        <v>G14307</v>
      </c>
      <c r="B51" s="107" t="str">
        <f>"G14307"</f>
        <v>G14307</v>
      </c>
      <c r="C51" s="107">
        <v>1</v>
      </c>
      <c r="D51" s="107" t="s">
        <v>237</v>
      </c>
      <c r="E51" s="107">
        <v>21272</v>
      </c>
      <c r="F51" s="108">
        <v>42746</v>
      </c>
      <c r="G51" s="107">
        <v>316</v>
      </c>
      <c r="H51" s="107" t="s">
        <v>226</v>
      </c>
      <c r="I51" s="107" t="str">
        <f>"BR07264"</f>
        <v>BR07264</v>
      </c>
      <c r="J51" s="107" t="str">
        <f>"21272"</f>
        <v>21272</v>
      </c>
    </row>
    <row r="52" spans="1:10">
      <c r="A52" s="107" t="str">
        <f>"G14308"</f>
        <v>G14308</v>
      </c>
      <c r="B52" s="107" t="str">
        <f>"G14308"</f>
        <v>G14308</v>
      </c>
      <c r="C52" s="107">
        <v>1</v>
      </c>
      <c r="D52" s="107" t="s">
        <v>237</v>
      </c>
      <c r="E52" s="107">
        <v>21272</v>
      </c>
      <c r="F52" s="108">
        <v>42746</v>
      </c>
      <c r="G52" s="107">
        <v>316</v>
      </c>
      <c r="H52" s="107" t="s">
        <v>226</v>
      </c>
      <c r="I52" s="107" t="str">
        <f>"BR07264"</f>
        <v>BR07264</v>
      </c>
      <c r="J52" s="107" t="str">
        <f>"21272"</f>
        <v>21272</v>
      </c>
    </row>
    <row r="53" spans="1:10">
      <c r="A53" s="107" t="str">
        <f>"G14315"</f>
        <v>G14315</v>
      </c>
      <c r="B53" s="107" t="str">
        <f>"G14315"</f>
        <v>G14315</v>
      </c>
      <c r="C53" s="107">
        <v>1</v>
      </c>
      <c r="D53" s="107" t="s">
        <v>236</v>
      </c>
      <c r="E53" s="107">
        <v>21508</v>
      </c>
      <c r="F53" s="108">
        <v>42746</v>
      </c>
      <c r="G53" s="107">
        <v>316</v>
      </c>
      <c r="H53" s="107" t="s">
        <v>226</v>
      </c>
      <c r="I53" s="107" t="str">
        <f t="shared" ref="I53:I58" si="7">"BR06957"</f>
        <v>BR06957</v>
      </c>
      <c r="J53" s="107" t="str">
        <f>"21560"</f>
        <v>21560</v>
      </c>
    </row>
    <row r="54" spans="1:10">
      <c r="A54" s="107" t="str">
        <f>"G14317"</f>
        <v>G14317</v>
      </c>
      <c r="B54" s="107" t="str">
        <f>"G14317"</f>
        <v>G14317</v>
      </c>
      <c r="C54" s="107">
        <v>1</v>
      </c>
      <c r="D54" s="107" t="s">
        <v>238</v>
      </c>
      <c r="E54" s="107">
        <v>21560</v>
      </c>
      <c r="F54" s="108">
        <v>42746</v>
      </c>
      <c r="G54" s="107">
        <v>316</v>
      </c>
      <c r="H54" s="107" t="s">
        <v>226</v>
      </c>
      <c r="I54" s="107" t="str">
        <f t="shared" si="7"/>
        <v>BR06957</v>
      </c>
      <c r="J54" s="107" t="str">
        <f>"21560"</f>
        <v>21560</v>
      </c>
    </row>
    <row r="55" spans="1:10">
      <c r="A55" s="107" t="str">
        <f>"G14320"</f>
        <v>G14320</v>
      </c>
      <c r="B55" s="107" t="str">
        <f>"G14320"</f>
        <v>G14320</v>
      </c>
      <c r="C55" s="107">
        <v>1</v>
      </c>
      <c r="D55" s="107" t="s">
        <v>238</v>
      </c>
      <c r="E55" s="107">
        <v>21560</v>
      </c>
      <c r="F55" s="108">
        <v>42746</v>
      </c>
      <c r="G55" s="107">
        <v>316</v>
      </c>
      <c r="H55" s="107" t="s">
        <v>226</v>
      </c>
      <c r="I55" s="107" t="str">
        <f t="shared" si="7"/>
        <v>BR06957</v>
      </c>
      <c r="J55" s="107" t="str">
        <f>"21560"</f>
        <v>21560</v>
      </c>
    </row>
    <row r="56" spans="1:10">
      <c r="A56" s="107" t="str">
        <f>"G14322"</f>
        <v>G14322</v>
      </c>
      <c r="B56" s="107" t="str">
        <f>"G14322"</f>
        <v>G14322</v>
      </c>
      <c r="C56" s="107">
        <v>1</v>
      </c>
      <c r="D56" s="107" t="s">
        <v>238</v>
      </c>
      <c r="E56" s="107">
        <v>21560</v>
      </c>
      <c r="F56" s="108">
        <v>42746</v>
      </c>
      <c r="G56" s="107">
        <v>316</v>
      </c>
      <c r="H56" s="107" t="s">
        <v>226</v>
      </c>
      <c r="I56" s="107" t="str">
        <f t="shared" si="7"/>
        <v>BR06957</v>
      </c>
      <c r="J56" s="107" t="str">
        <f>"21560"</f>
        <v>21560</v>
      </c>
    </row>
    <row r="57" spans="1:10">
      <c r="A57" s="107" t="str">
        <f>"T29631"</f>
        <v>T29631</v>
      </c>
      <c r="B57" s="107" t="str">
        <f>"T29631"</f>
        <v>T29631</v>
      </c>
      <c r="C57" s="107">
        <v>1</v>
      </c>
      <c r="D57" s="107" t="s">
        <v>239</v>
      </c>
      <c r="E57" s="107">
        <v>60581</v>
      </c>
      <c r="F57" s="108">
        <v>42742</v>
      </c>
      <c r="G57" s="107">
        <v>326</v>
      </c>
      <c r="H57" s="107" t="s">
        <v>240</v>
      </c>
      <c r="I57" s="107" t="str">
        <f t="shared" si="7"/>
        <v>BR06957</v>
      </c>
      <c r="J57" s="107" t="str">
        <f>"B11802"</f>
        <v>B11802</v>
      </c>
    </row>
    <row r="58" spans="1:10">
      <c r="A58" s="107" t="str">
        <f>"T29633"</f>
        <v>T29633</v>
      </c>
      <c r="B58" s="107" t="str">
        <f>"T29633"</f>
        <v>T29633</v>
      </c>
      <c r="C58" s="107">
        <v>1</v>
      </c>
      <c r="D58" s="107" t="s">
        <v>239</v>
      </c>
      <c r="E58" s="107">
        <v>60581</v>
      </c>
      <c r="F58" s="108">
        <v>42742</v>
      </c>
      <c r="G58" s="107">
        <v>326</v>
      </c>
      <c r="H58" s="107" t="s">
        <v>240</v>
      </c>
      <c r="I58" s="107" t="str">
        <f t="shared" si="7"/>
        <v>BR06957</v>
      </c>
      <c r="J58" s="107" t="str">
        <f>"B11802"</f>
        <v>B11802</v>
      </c>
    </row>
    <row r="59" spans="1:10">
      <c r="A59" s="107" t="str">
        <f>"T29643"</f>
        <v>T29643</v>
      </c>
      <c r="B59" s="107" t="str">
        <f>"T29643"</f>
        <v>T29643</v>
      </c>
      <c r="C59" s="107">
        <v>1</v>
      </c>
      <c r="D59" s="107" t="s">
        <v>239</v>
      </c>
      <c r="E59" s="107">
        <v>60581</v>
      </c>
      <c r="F59" s="108">
        <v>42742</v>
      </c>
      <c r="G59" s="107">
        <v>326</v>
      </c>
      <c r="H59" s="107" t="s">
        <v>241</v>
      </c>
      <c r="I59" s="107" t="str">
        <f>"BB17642"</f>
        <v>BB17642</v>
      </c>
      <c r="J59" s="107" t="str">
        <f>"R03999"</f>
        <v>R03999</v>
      </c>
    </row>
    <row r="60" spans="1:10">
      <c r="A60" s="107" t="str">
        <f>"T29644"</f>
        <v>T29644</v>
      </c>
      <c r="B60" s="107" t="str">
        <f>"T29644"</f>
        <v>T29644</v>
      </c>
      <c r="C60" s="107">
        <v>1</v>
      </c>
      <c r="D60" s="107" t="s">
        <v>239</v>
      </c>
      <c r="E60" s="107">
        <v>60581</v>
      </c>
      <c r="F60" s="108">
        <v>42742</v>
      </c>
      <c r="G60" s="107">
        <v>326</v>
      </c>
      <c r="H60" s="107" t="s">
        <v>241</v>
      </c>
      <c r="I60" s="107" t="str">
        <f>"BB17642"</f>
        <v>BB17642</v>
      </c>
      <c r="J60" s="107" t="str">
        <f>"R03999"</f>
        <v>R03999</v>
      </c>
    </row>
    <row r="61" spans="1:10">
      <c r="A61" s="107" t="str">
        <f>"T29645"</f>
        <v>T29645</v>
      </c>
      <c r="B61" s="107" t="str">
        <f>"T29645"</f>
        <v>T29645</v>
      </c>
      <c r="C61" s="107">
        <v>1</v>
      </c>
      <c r="D61" s="107" t="s">
        <v>242</v>
      </c>
      <c r="E61" s="107">
        <v>408216</v>
      </c>
      <c r="F61" s="108">
        <v>42742</v>
      </c>
      <c r="G61" s="107">
        <v>326</v>
      </c>
      <c r="H61" s="107" t="s">
        <v>241</v>
      </c>
      <c r="I61" s="107" t="str">
        <f>"BB17642"</f>
        <v>BB17642</v>
      </c>
      <c r="J61" s="107" t="str">
        <f>"R03999"</f>
        <v>R03999</v>
      </c>
    </row>
    <row r="62" spans="1:10">
      <c r="A62" s="107" t="str">
        <f>"T29646"</f>
        <v>T29646</v>
      </c>
      <c r="B62" s="107" t="str">
        <f>"T29646"</f>
        <v>T29646</v>
      </c>
      <c r="C62" s="107">
        <v>1</v>
      </c>
      <c r="D62" s="107" t="s">
        <v>239</v>
      </c>
      <c r="E62" s="107">
        <v>60581</v>
      </c>
      <c r="F62" s="108">
        <v>42742</v>
      </c>
      <c r="G62" s="107">
        <v>326</v>
      </c>
      <c r="H62" s="107" t="s">
        <v>241</v>
      </c>
      <c r="I62" s="107" t="str">
        <f>"BB17642"</f>
        <v>BB17642</v>
      </c>
      <c r="J62" s="107" t="str">
        <f>"R03999"</f>
        <v>R03999</v>
      </c>
    </row>
    <row r="63" spans="1:10">
      <c r="A63" s="107" t="str">
        <f>"T29647"</f>
        <v>T29647</v>
      </c>
      <c r="B63" s="107" t="str">
        <f>"T29647"</f>
        <v>T29647</v>
      </c>
      <c r="C63" s="107">
        <v>1</v>
      </c>
      <c r="D63" s="107" t="s">
        <v>232</v>
      </c>
      <c r="E63" s="107" t="s">
        <v>233</v>
      </c>
      <c r="F63" s="108">
        <v>42742</v>
      </c>
      <c r="G63" s="107">
        <v>326</v>
      </c>
      <c r="H63" s="107" t="s">
        <v>241</v>
      </c>
      <c r="I63" s="107" t="str">
        <f>"BB17642"</f>
        <v>BB17642</v>
      </c>
      <c r="J63" s="107" t="str">
        <f>"R03999"</f>
        <v>R03999</v>
      </c>
    </row>
    <row r="64" spans="1:10">
      <c r="A64" s="107" t="str">
        <f>"T29652"</f>
        <v>T29652</v>
      </c>
      <c r="B64" s="107" t="str">
        <f>"T29652"</f>
        <v>T29652</v>
      </c>
      <c r="C64" s="107">
        <v>1</v>
      </c>
      <c r="D64" s="107" t="s">
        <v>243</v>
      </c>
      <c r="E64" s="107">
        <v>316703</v>
      </c>
      <c r="F64" s="108">
        <v>42743</v>
      </c>
      <c r="G64" s="107">
        <v>326</v>
      </c>
      <c r="H64" s="107" t="s">
        <v>240</v>
      </c>
      <c r="I64" s="107" t="str">
        <f>"BR04050"</f>
        <v>BR04050</v>
      </c>
      <c r="J64" s="107" t="str">
        <f>"316703"</f>
        <v>316703</v>
      </c>
    </row>
    <row r="65" spans="1:10">
      <c r="A65" s="107" t="str">
        <f>"T29653"</f>
        <v>T29653</v>
      </c>
      <c r="B65" s="107" t="str">
        <f>"T29653"</f>
        <v>T29653</v>
      </c>
      <c r="C65" s="107">
        <v>1</v>
      </c>
      <c r="D65" s="107" t="s">
        <v>243</v>
      </c>
      <c r="E65" s="107">
        <v>316703</v>
      </c>
      <c r="F65" s="108">
        <v>42743</v>
      </c>
      <c r="G65" s="107">
        <v>326</v>
      </c>
      <c r="H65" s="107" t="s">
        <v>240</v>
      </c>
      <c r="I65" s="107" t="str">
        <f>"BR04050"</f>
        <v>BR04050</v>
      </c>
      <c r="J65" s="107" t="str">
        <f>"316703"</f>
        <v>316703</v>
      </c>
    </row>
    <row r="66" spans="1:10">
      <c r="A66" s="107" t="str">
        <f>"T29654"</f>
        <v>T29654</v>
      </c>
      <c r="B66" s="107" t="str">
        <f>"T29654"</f>
        <v>T29654</v>
      </c>
      <c r="C66" s="107">
        <v>1</v>
      </c>
      <c r="D66" s="107" t="s">
        <v>243</v>
      </c>
      <c r="E66" s="107">
        <v>316703</v>
      </c>
      <c r="F66" s="108">
        <v>42743</v>
      </c>
      <c r="G66" s="107">
        <v>326</v>
      </c>
      <c r="H66" s="107" t="s">
        <v>240</v>
      </c>
      <c r="I66" s="107" t="str">
        <f>"BR04050"</f>
        <v>BR04050</v>
      </c>
      <c r="J66" s="107" t="str">
        <f>"316703"</f>
        <v>316703</v>
      </c>
    </row>
    <row r="67" spans="1:10">
      <c r="A67" s="107" t="str">
        <f>"T29655"</f>
        <v>T29655</v>
      </c>
      <c r="B67" s="107" t="str">
        <f>"T29655"</f>
        <v>T29655</v>
      </c>
      <c r="C67" s="107">
        <v>1</v>
      </c>
      <c r="D67" s="107" t="s">
        <v>243</v>
      </c>
      <c r="E67" s="107">
        <v>316703</v>
      </c>
      <c r="F67" s="108">
        <v>42743</v>
      </c>
      <c r="G67" s="107">
        <v>326</v>
      </c>
      <c r="H67" s="107" t="s">
        <v>240</v>
      </c>
      <c r="I67" s="107" t="str">
        <f>"BR04050"</f>
        <v>BR04050</v>
      </c>
      <c r="J67" s="107" t="str">
        <f>"316703"</f>
        <v>316703</v>
      </c>
    </row>
    <row r="68" spans="1:10">
      <c r="A68" s="107" t="str">
        <f>"T29665"</f>
        <v>T29665</v>
      </c>
      <c r="B68" s="107" t="str">
        <f>"T29665"</f>
        <v>T29665</v>
      </c>
      <c r="C68" s="107">
        <v>1</v>
      </c>
      <c r="D68" s="107" t="s">
        <v>244</v>
      </c>
      <c r="E68" s="107">
        <v>315286</v>
      </c>
      <c r="F68" s="108">
        <v>42743</v>
      </c>
      <c r="G68" s="107">
        <v>326</v>
      </c>
      <c r="H68" s="107" t="s">
        <v>240</v>
      </c>
      <c r="I68" s="107" t="str">
        <f t="shared" ref="I68:I76" si="8">"BR06957"</f>
        <v>BR06957</v>
      </c>
      <c r="J68" s="107" t="str">
        <f>"315286"</f>
        <v>315286</v>
      </c>
    </row>
    <row r="69" spans="1:10">
      <c r="A69" s="107" t="str">
        <f>"T29666"</f>
        <v>T29666</v>
      </c>
      <c r="B69" s="107" t="str">
        <f>"T29666"</f>
        <v>T29666</v>
      </c>
      <c r="C69" s="107">
        <v>1</v>
      </c>
      <c r="D69" s="107" t="s">
        <v>244</v>
      </c>
      <c r="E69" s="107">
        <v>315286</v>
      </c>
      <c r="F69" s="108">
        <v>42743</v>
      </c>
      <c r="G69" s="107">
        <v>326</v>
      </c>
      <c r="H69" s="107" t="s">
        <v>240</v>
      </c>
      <c r="I69" s="107" t="str">
        <f t="shared" si="8"/>
        <v>BR06957</v>
      </c>
      <c r="J69" s="107" t="str">
        <f>"315286"</f>
        <v>315286</v>
      </c>
    </row>
    <row r="70" spans="1:10">
      <c r="A70" s="107" t="str">
        <f>"T29667"</f>
        <v>T29667</v>
      </c>
      <c r="B70" s="107" t="str">
        <f>"T29667"</f>
        <v>T29667</v>
      </c>
      <c r="C70" s="107">
        <v>1</v>
      </c>
      <c r="D70" s="107" t="s">
        <v>244</v>
      </c>
      <c r="E70" s="107">
        <v>315286</v>
      </c>
      <c r="F70" s="108">
        <v>42743</v>
      </c>
      <c r="G70" s="107">
        <v>326</v>
      </c>
      <c r="H70" s="107" t="s">
        <v>240</v>
      </c>
      <c r="I70" s="107" t="str">
        <f t="shared" si="8"/>
        <v>BR06957</v>
      </c>
      <c r="J70" s="107" t="str">
        <f>"315286"</f>
        <v>315286</v>
      </c>
    </row>
    <row r="71" spans="1:10">
      <c r="A71" s="107" t="str">
        <f>"T29668"</f>
        <v>T29668</v>
      </c>
      <c r="B71" s="107" t="str">
        <f>"T29668"</f>
        <v>T29668</v>
      </c>
      <c r="C71" s="107">
        <v>1</v>
      </c>
      <c r="D71" s="107" t="s">
        <v>244</v>
      </c>
      <c r="E71" s="107">
        <v>315286</v>
      </c>
      <c r="F71" s="108">
        <v>42743</v>
      </c>
      <c r="G71" s="107">
        <v>326</v>
      </c>
      <c r="H71" s="107" t="s">
        <v>240</v>
      </c>
      <c r="I71" s="107" t="str">
        <f t="shared" si="8"/>
        <v>BR06957</v>
      </c>
      <c r="J71" s="107" t="str">
        <f>"315286"</f>
        <v>315286</v>
      </c>
    </row>
    <row r="72" spans="1:10">
      <c r="A72" s="107" t="str">
        <f>"T29679"</f>
        <v>T29679</v>
      </c>
      <c r="B72" s="107" t="str">
        <f>"T29679"</f>
        <v>T29679</v>
      </c>
      <c r="C72" s="107">
        <v>1</v>
      </c>
      <c r="D72" s="107" t="s">
        <v>245</v>
      </c>
      <c r="E72" s="107">
        <v>319096</v>
      </c>
      <c r="F72" s="108">
        <v>42743</v>
      </c>
      <c r="G72" s="107">
        <v>326</v>
      </c>
      <c r="H72" s="107" t="s">
        <v>240</v>
      </c>
      <c r="I72" s="107" t="str">
        <f t="shared" si="8"/>
        <v>BR06957</v>
      </c>
      <c r="J72" s="107" t="str">
        <f>"32734"</f>
        <v>32734</v>
      </c>
    </row>
    <row r="73" spans="1:10">
      <c r="A73" s="107" t="str">
        <f>"T29691"</f>
        <v>T29691</v>
      </c>
      <c r="B73" s="107" t="str">
        <f>"T29691"</f>
        <v>T29691</v>
      </c>
      <c r="C73" s="107">
        <v>1</v>
      </c>
      <c r="D73" s="107" t="s">
        <v>229</v>
      </c>
      <c r="E73" s="107">
        <v>60690</v>
      </c>
      <c r="F73" s="108">
        <v>42743</v>
      </c>
      <c r="G73" s="107">
        <v>326</v>
      </c>
      <c r="H73" s="107" t="s">
        <v>240</v>
      </c>
      <c r="I73" s="107" t="str">
        <f t="shared" si="8"/>
        <v>BR06957</v>
      </c>
      <c r="J73" s="107" t="str">
        <f>"9128"</f>
        <v>9128</v>
      </c>
    </row>
    <row r="74" spans="1:10">
      <c r="A74" s="107" t="str">
        <f>"T29692"</f>
        <v>T29692</v>
      </c>
      <c r="B74" s="107" t="str">
        <f>"T29692"</f>
        <v>T29692</v>
      </c>
      <c r="C74" s="107">
        <v>1</v>
      </c>
      <c r="D74" s="107" t="s">
        <v>227</v>
      </c>
      <c r="E74" s="107" t="s">
        <v>228</v>
      </c>
      <c r="F74" s="108">
        <v>42743</v>
      </c>
      <c r="G74" s="107">
        <v>326</v>
      </c>
      <c r="H74" s="107" t="s">
        <v>240</v>
      </c>
      <c r="I74" s="107" t="str">
        <f t="shared" si="8"/>
        <v>BR06957</v>
      </c>
      <c r="J74" s="107" t="str">
        <f>"9128"</f>
        <v>9128</v>
      </c>
    </row>
    <row r="75" spans="1:10">
      <c r="A75" s="107" t="str">
        <f>"T29693"</f>
        <v>T29693</v>
      </c>
      <c r="B75" s="107" t="str">
        <f>"T29693"</f>
        <v>T29693</v>
      </c>
      <c r="C75" s="107">
        <v>1</v>
      </c>
      <c r="D75" s="107" t="s">
        <v>246</v>
      </c>
      <c r="E75" s="107">
        <v>706402</v>
      </c>
      <c r="F75" s="108">
        <v>42743</v>
      </c>
      <c r="G75" s="107">
        <v>326</v>
      </c>
      <c r="H75" s="107" t="s">
        <v>240</v>
      </c>
      <c r="I75" s="107" t="str">
        <f t="shared" si="8"/>
        <v>BR06957</v>
      </c>
      <c r="J75" s="107" t="str">
        <f>"9128"</f>
        <v>9128</v>
      </c>
    </row>
    <row r="76" spans="1:10">
      <c r="A76" s="107" t="str">
        <f>"T29694"</f>
        <v>T29694</v>
      </c>
      <c r="B76" s="107" t="str">
        <f>"T29694"</f>
        <v>T29694</v>
      </c>
      <c r="C76" s="107">
        <v>1</v>
      </c>
      <c r="D76" s="107" t="s">
        <v>245</v>
      </c>
      <c r="E76" s="107">
        <v>319096</v>
      </c>
      <c r="F76" s="108">
        <v>42743</v>
      </c>
      <c r="G76" s="107">
        <v>326</v>
      </c>
      <c r="H76" s="107" t="s">
        <v>240</v>
      </c>
      <c r="I76" s="107" t="str">
        <f t="shared" si="8"/>
        <v>BR06957</v>
      </c>
      <c r="J76" s="107" t="str">
        <f>"9128"</f>
        <v>9128</v>
      </c>
    </row>
    <row r="77" spans="1:10">
      <c r="A77" s="107" t="str">
        <f>"T29700"</f>
        <v>T29700</v>
      </c>
      <c r="B77" s="107" t="str">
        <f>"T29700"</f>
        <v>T29700</v>
      </c>
      <c r="C77" s="107">
        <v>1</v>
      </c>
      <c r="D77" s="107" t="s">
        <v>247</v>
      </c>
      <c r="E77" s="107">
        <v>315376</v>
      </c>
      <c r="F77" s="108">
        <v>42744</v>
      </c>
      <c r="G77" s="107">
        <v>326</v>
      </c>
      <c r="H77" s="107" t="s">
        <v>240</v>
      </c>
      <c r="I77" s="107" t="str">
        <f t="shared" ref="I77:I83" si="9">"BR05942"</f>
        <v>BR05942</v>
      </c>
      <c r="J77" s="107" t="str">
        <f t="shared" ref="J77:J83" si="10">"315376"</f>
        <v>315376</v>
      </c>
    </row>
    <row r="78" spans="1:10">
      <c r="A78" s="107" t="str">
        <f>"T29702"</f>
        <v>T29702</v>
      </c>
      <c r="B78" s="107" t="str">
        <f>"T29702"</f>
        <v>T29702</v>
      </c>
      <c r="C78" s="107">
        <v>1</v>
      </c>
      <c r="D78" s="107" t="s">
        <v>247</v>
      </c>
      <c r="E78" s="107">
        <v>315376</v>
      </c>
      <c r="F78" s="108">
        <v>42744</v>
      </c>
      <c r="G78" s="107">
        <v>326</v>
      </c>
      <c r="H78" s="107" t="s">
        <v>240</v>
      </c>
      <c r="I78" s="107" t="str">
        <f t="shared" si="9"/>
        <v>BR05942</v>
      </c>
      <c r="J78" s="107" t="str">
        <f t="shared" si="10"/>
        <v>315376</v>
      </c>
    </row>
    <row r="79" spans="1:10">
      <c r="A79" s="107" t="str">
        <f>"T29703"</f>
        <v>T29703</v>
      </c>
      <c r="B79" s="107" t="str">
        <f>"T29703"</f>
        <v>T29703</v>
      </c>
      <c r="C79" s="107">
        <v>1</v>
      </c>
      <c r="D79" s="107" t="s">
        <v>230</v>
      </c>
      <c r="E79" s="107">
        <v>319427</v>
      </c>
      <c r="F79" s="108">
        <v>42744</v>
      </c>
      <c r="G79" s="107">
        <v>326</v>
      </c>
      <c r="H79" s="107" t="s">
        <v>240</v>
      </c>
      <c r="I79" s="107" t="str">
        <f t="shared" si="9"/>
        <v>BR05942</v>
      </c>
      <c r="J79" s="107" t="str">
        <f t="shared" si="10"/>
        <v>315376</v>
      </c>
    </row>
    <row r="80" spans="1:10">
      <c r="A80" s="107" t="str">
        <f>"T29704"</f>
        <v>T29704</v>
      </c>
      <c r="B80" s="107" t="str">
        <f>"T29704"</f>
        <v>T29704</v>
      </c>
      <c r="C80" s="107">
        <v>1</v>
      </c>
      <c r="D80" s="107" t="s">
        <v>247</v>
      </c>
      <c r="E80" s="107">
        <v>315376</v>
      </c>
      <c r="F80" s="108">
        <v>42744</v>
      </c>
      <c r="G80" s="107">
        <v>326</v>
      </c>
      <c r="H80" s="107" t="s">
        <v>240</v>
      </c>
      <c r="I80" s="107" t="str">
        <f t="shared" si="9"/>
        <v>BR05942</v>
      </c>
      <c r="J80" s="107" t="str">
        <f t="shared" si="10"/>
        <v>315376</v>
      </c>
    </row>
    <row r="81" spans="1:10">
      <c r="A81" s="107" t="str">
        <f>"T29705"</f>
        <v>T29705</v>
      </c>
      <c r="B81" s="107" t="str">
        <f>"T29705"</f>
        <v>T29705</v>
      </c>
      <c r="C81" s="107">
        <v>1</v>
      </c>
      <c r="D81" s="107" t="s">
        <v>247</v>
      </c>
      <c r="E81" s="107">
        <v>315376</v>
      </c>
      <c r="F81" s="108">
        <v>42744</v>
      </c>
      <c r="G81" s="107">
        <v>326</v>
      </c>
      <c r="H81" s="107" t="s">
        <v>240</v>
      </c>
      <c r="I81" s="107" t="str">
        <f t="shared" si="9"/>
        <v>BR05942</v>
      </c>
      <c r="J81" s="107" t="str">
        <f t="shared" si="10"/>
        <v>315376</v>
      </c>
    </row>
    <row r="82" spans="1:10">
      <c r="A82" s="107" t="str">
        <f>"T29706"</f>
        <v>T29706</v>
      </c>
      <c r="B82" s="107" t="str">
        <f>"T29706"</f>
        <v>T29706</v>
      </c>
      <c r="C82" s="107">
        <v>1</v>
      </c>
      <c r="D82" s="107" t="s">
        <v>247</v>
      </c>
      <c r="E82" s="107">
        <v>315376</v>
      </c>
      <c r="F82" s="108">
        <v>42744</v>
      </c>
      <c r="G82" s="107">
        <v>326</v>
      </c>
      <c r="H82" s="107" t="s">
        <v>240</v>
      </c>
      <c r="I82" s="107" t="str">
        <f t="shared" si="9"/>
        <v>BR05942</v>
      </c>
      <c r="J82" s="107" t="str">
        <f t="shared" si="10"/>
        <v>315376</v>
      </c>
    </row>
    <row r="83" spans="1:10">
      <c r="A83" s="107" t="str">
        <f>"T29707"</f>
        <v>T29707</v>
      </c>
      <c r="B83" s="107" t="str">
        <f>"T29707"</f>
        <v>T29707</v>
      </c>
      <c r="C83" s="107">
        <v>1</v>
      </c>
      <c r="D83" s="107" t="s">
        <v>248</v>
      </c>
      <c r="E83" s="107">
        <v>32771</v>
      </c>
      <c r="F83" s="108">
        <v>42744</v>
      </c>
      <c r="G83" s="107">
        <v>326</v>
      </c>
      <c r="H83" s="107" t="s">
        <v>240</v>
      </c>
      <c r="I83" s="107" t="str">
        <f t="shared" si="9"/>
        <v>BR05942</v>
      </c>
      <c r="J83" s="107" t="str">
        <f t="shared" si="10"/>
        <v>315376</v>
      </c>
    </row>
    <row r="84" spans="1:10">
      <c r="A84" s="107" t="str">
        <f>"T29715"</f>
        <v>T29715</v>
      </c>
      <c r="B84" s="107" t="str">
        <f>"T29715"</f>
        <v>T29715</v>
      </c>
      <c r="C84" s="107">
        <v>1</v>
      </c>
      <c r="D84" s="107" t="s">
        <v>249</v>
      </c>
      <c r="E84" s="107" t="s">
        <v>250</v>
      </c>
      <c r="F84" s="108">
        <v>42744</v>
      </c>
      <c r="G84" s="107">
        <v>326</v>
      </c>
      <c r="H84" s="107" t="s">
        <v>241</v>
      </c>
      <c r="I84" s="107" t="str">
        <f>"BB19727"</f>
        <v>BB19727</v>
      </c>
      <c r="J84" s="107" t="str">
        <f>"40519"</f>
        <v>40519</v>
      </c>
    </row>
    <row r="85" spans="1:10">
      <c r="A85" s="107" t="str">
        <f>"T29718"</f>
        <v>T29718</v>
      </c>
      <c r="B85" s="107" t="str">
        <f>"T29718"</f>
        <v>T29718</v>
      </c>
      <c r="C85" s="107">
        <v>1</v>
      </c>
      <c r="D85" s="107" t="s">
        <v>249</v>
      </c>
      <c r="E85" s="107" t="s">
        <v>250</v>
      </c>
      <c r="F85" s="108">
        <v>42744</v>
      </c>
      <c r="G85" s="107">
        <v>326</v>
      </c>
      <c r="H85" s="107" t="s">
        <v>241</v>
      </c>
      <c r="I85" s="107" t="str">
        <f>"BB19727"</f>
        <v>BB19727</v>
      </c>
      <c r="J85" s="107" t="str">
        <f>"40519"</f>
        <v>40519</v>
      </c>
    </row>
    <row r="86" spans="1:10">
      <c r="A86" s="107" t="str">
        <f>"T29742"</f>
        <v>T29742</v>
      </c>
      <c r="B86" s="107" t="str">
        <f>"T29742"</f>
        <v>T29742</v>
      </c>
      <c r="C86" s="107">
        <v>1</v>
      </c>
      <c r="D86" s="107" t="s">
        <v>251</v>
      </c>
      <c r="E86" s="107">
        <v>40486</v>
      </c>
      <c r="F86" s="108">
        <v>42744</v>
      </c>
      <c r="G86" s="107">
        <v>326</v>
      </c>
      <c r="H86" s="107" t="s">
        <v>241</v>
      </c>
      <c r="I86" s="107" t="str">
        <f>"BB18188"</f>
        <v>BB18188</v>
      </c>
      <c r="J86" s="107" t="str">
        <f>"40486"</f>
        <v>40486</v>
      </c>
    </row>
    <row r="87" spans="1:10">
      <c r="A87" s="107" t="str">
        <f>"T29743"</f>
        <v>T29743</v>
      </c>
      <c r="B87" s="107" t="str">
        <f>"T29743"</f>
        <v>T29743</v>
      </c>
      <c r="C87" s="107">
        <v>1</v>
      </c>
      <c r="D87" s="107" t="s">
        <v>251</v>
      </c>
      <c r="E87" s="107">
        <v>40486</v>
      </c>
      <c r="F87" s="108">
        <v>42744</v>
      </c>
      <c r="G87" s="107">
        <v>326</v>
      </c>
      <c r="H87" s="107" t="s">
        <v>241</v>
      </c>
      <c r="I87" s="107" t="str">
        <f>"BB18188"</f>
        <v>BB18188</v>
      </c>
      <c r="J87" s="107" t="str">
        <f>"40486"</f>
        <v>40486</v>
      </c>
    </row>
    <row r="88" spans="1:10">
      <c r="A88" s="107" t="str">
        <f>"T29745"</f>
        <v>T29745</v>
      </c>
      <c r="B88" s="107" t="str">
        <f>"T29745"</f>
        <v>T29745</v>
      </c>
      <c r="C88" s="107">
        <v>1</v>
      </c>
      <c r="D88" s="107" t="s">
        <v>251</v>
      </c>
      <c r="E88" s="107">
        <v>40486</v>
      </c>
      <c r="F88" s="108">
        <v>42744</v>
      </c>
      <c r="G88" s="107">
        <v>326</v>
      </c>
      <c r="H88" s="107" t="s">
        <v>241</v>
      </c>
      <c r="I88" s="107" t="str">
        <f>"BB18188"</f>
        <v>BB18188</v>
      </c>
      <c r="J88" s="107" t="str">
        <f>"40486"</f>
        <v>40486</v>
      </c>
    </row>
    <row r="89" spans="1:10">
      <c r="A89" s="107" t="str">
        <f>"T29752"</f>
        <v>T29752</v>
      </c>
      <c r="B89" s="107" t="str">
        <f>"T29752"</f>
        <v>T29752</v>
      </c>
      <c r="C89" s="107">
        <v>1</v>
      </c>
      <c r="D89" s="107" t="s">
        <v>252</v>
      </c>
      <c r="E89" s="107" t="s">
        <v>253</v>
      </c>
      <c r="F89" s="108">
        <v>42744</v>
      </c>
      <c r="G89" s="107">
        <v>326</v>
      </c>
      <c r="H89" s="107" t="s">
        <v>240</v>
      </c>
      <c r="I89" s="107" t="str">
        <f>"BR05942"</f>
        <v>BR05942</v>
      </c>
      <c r="J89" s="107" t="str">
        <f>"B11439"</f>
        <v>B11439</v>
      </c>
    </row>
    <row r="90" spans="1:10">
      <c r="A90" s="107" t="str">
        <f>"T29753"</f>
        <v>T29753</v>
      </c>
      <c r="B90" s="107" t="str">
        <f>"T29753"</f>
        <v>T29753</v>
      </c>
      <c r="C90" s="107">
        <v>1</v>
      </c>
      <c r="D90" s="107" t="s">
        <v>252</v>
      </c>
      <c r="E90" s="107" t="s">
        <v>253</v>
      </c>
      <c r="F90" s="108">
        <v>42744</v>
      </c>
      <c r="G90" s="107">
        <v>326</v>
      </c>
      <c r="H90" s="107" t="s">
        <v>240</v>
      </c>
      <c r="I90" s="107" t="str">
        <f>"BR05942"</f>
        <v>BR05942</v>
      </c>
      <c r="J90" s="107" t="str">
        <f>"B11439"</f>
        <v>B11439</v>
      </c>
    </row>
    <row r="91" spans="1:10">
      <c r="A91" s="107" t="str">
        <f>"T29754"</f>
        <v>T29754</v>
      </c>
      <c r="B91" s="107" t="str">
        <f>"T29754"</f>
        <v>T29754</v>
      </c>
      <c r="C91" s="107">
        <v>1</v>
      </c>
      <c r="D91" s="107" t="s">
        <v>252</v>
      </c>
      <c r="E91" s="107" t="s">
        <v>253</v>
      </c>
      <c r="F91" s="108">
        <v>42744</v>
      </c>
      <c r="G91" s="107">
        <v>326</v>
      </c>
      <c r="H91" s="107" t="s">
        <v>240</v>
      </c>
      <c r="I91" s="107" t="str">
        <f>"BR05942"</f>
        <v>BR05942</v>
      </c>
      <c r="J91" s="107" t="str">
        <f>"B11439"</f>
        <v>B11439</v>
      </c>
    </row>
    <row r="92" spans="1:10">
      <c r="A92" s="107" t="str">
        <f>"T29764"</f>
        <v>T29764</v>
      </c>
      <c r="B92" s="107" t="str">
        <f>"T29764"</f>
        <v>T29764</v>
      </c>
      <c r="C92" s="107">
        <v>1</v>
      </c>
      <c r="D92" s="107" t="s">
        <v>254</v>
      </c>
      <c r="E92" s="107">
        <v>317019</v>
      </c>
      <c r="F92" s="108">
        <v>42745</v>
      </c>
      <c r="G92" s="107">
        <v>326</v>
      </c>
      <c r="H92" s="107" t="s">
        <v>240</v>
      </c>
      <c r="I92" s="107" t="str">
        <f>"BR05942"</f>
        <v>BR05942</v>
      </c>
      <c r="J92" s="107" t="str">
        <f>"317019"</f>
        <v>317019</v>
      </c>
    </row>
    <row r="93" spans="1:10">
      <c r="A93" s="107" t="str">
        <f>"T29765"</f>
        <v>T29765</v>
      </c>
      <c r="B93" s="107" t="str">
        <f>"T29765"</f>
        <v>T29765</v>
      </c>
      <c r="C93" s="107">
        <v>1</v>
      </c>
      <c r="D93" s="107" t="s">
        <v>254</v>
      </c>
      <c r="E93" s="107">
        <v>317019</v>
      </c>
      <c r="F93" s="108">
        <v>42745</v>
      </c>
      <c r="G93" s="107">
        <v>326</v>
      </c>
      <c r="H93" s="107" t="s">
        <v>240</v>
      </c>
      <c r="I93" s="107" t="str">
        <f>"BR05942"</f>
        <v>BR05942</v>
      </c>
      <c r="J93" s="107" t="str">
        <f>"317019"</f>
        <v>317019</v>
      </c>
    </row>
    <row r="94" spans="1:10">
      <c r="A94" s="107" t="str">
        <f>"T29777"</f>
        <v>T29777</v>
      </c>
      <c r="B94" s="107" t="str">
        <f>"T29777"</f>
        <v>T29777</v>
      </c>
      <c r="C94" s="107">
        <v>1</v>
      </c>
      <c r="D94" s="107" t="s">
        <v>255</v>
      </c>
      <c r="E94" s="107">
        <v>32719</v>
      </c>
      <c r="F94" s="108">
        <v>42745</v>
      </c>
      <c r="G94" s="107">
        <v>326</v>
      </c>
      <c r="H94" s="107" t="s">
        <v>240</v>
      </c>
      <c r="I94" s="107" t="str">
        <f>"BR05918"</f>
        <v>BR05918</v>
      </c>
      <c r="J94" s="107" t="str">
        <f>"32719"</f>
        <v>32719</v>
      </c>
    </row>
    <row r="95" spans="1:10">
      <c r="A95" s="107" t="str">
        <f>"T29778"</f>
        <v>T29778</v>
      </c>
      <c r="B95" s="107" t="str">
        <f>"T29778"</f>
        <v>T29778</v>
      </c>
      <c r="C95" s="107">
        <v>1</v>
      </c>
      <c r="D95" s="107" t="s">
        <v>255</v>
      </c>
      <c r="E95" s="107">
        <v>32719</v>
      </c>
      <c r="F95" s="108">
        <v>42745</v>
      </c>
      <c r="G95" s="107">
        <v>326</v>
      </c>
      <c r="H95" s="107" t="s">
        <v>240</v>
      </c>
      <c r="I95" s="107" t="str">
        <f>"BR05918"</f>
        <v>BR05918</v>
      </c>
      <c r="J95" s="107" t="str">
        <f>"32719"</f>
        <v>32719</v>
      </c>
    </row>
    <row r="96" spans="1:10">
      <c r="A96" s="107" t="str">
        <f>"T29781"</f>
        <v>T29781</v>
      </c>
      <c r="B96" s="107" t="str">
        <f>"T29781"</f>
        <v>T29781</v>
      </c>
      <c r="C96" s="107">
        <v>1</v>
      </c>
      <c r="D96" s="107" t="s">
        <v>255</v>
      </c>
      <c r="E96" s="107">
        <v>32719</v>
      </c>
      <c r="F96" s="108">
        <v>42745</v>
      </c>
      <c r="G96" s="107">
        <v>326</v>
      </c>
      <c r="H96" s="107" t="s">
        <v>240</v>
      </c>
      <c r="I96" s="107" t="str">
        <f>"BR05918"</f>
        <v>BR05918</v>
      </c>
      <c r="J96" s="107" t="str">
        <f>"32719"</f>
        <v>32719</v>
      </c>
    </row>
    <row r="97" spans="1:10">
      <c r="A97" s="107" t="str">
        <f>"T29792"</f>
        <v>T29792</v>
      </c>
      <c r="B97" s="107" t="str">
        <f>"T29792"</f>
        <v>T29792</v>
      </c>
      <c r="C97" s="107">
        <v>1</v>
      </c>
      <c r="D97" s="107" t="s">
        <v>255</v>
      </c>
      <c r="E97" s="107">
        <v>32719</v>
      </c>
      <c r="F97" s="108">
        <v>42745</v>
      </c>
      <c r="G97" s="107">
        <v>326</v>
      </c>
      <c r="H97" s="107" t="s">
        <v>240</v>
      </c>
      <c r="I97" s="107" t="str">
        <f>"BR07264"</f>
        <v>BR07264</v>
      </c>
      <c r="J97" s="107" t="str">
        <f>"B12474"</f>
        <v>B12474</v>
      </c>
    </row>
    <row r="98" spans="1:10">
      <c r="A98" s="107" t="str">
        <f>"T29793"</f>
        <v>T29793</v>
      </c>
      <c r="B98" s="107" t="str">
        <f>"T29793"</f>
        <v>T29793</v>
      </c>
      <c r="C98" s="107">
        <v>1</v>
      </c>
      <c r="D98" s="107" t="s">
        <v>256</v>
      </c>
      <c r="E98" s="107">
        <v>316981</v>
      </c>
      <c r="F98" s="108">
        <v>42745</v>
      </c>
      <c r="G98" s="107">
        <v>326</v>
      </c>
      <c r="H98" s="107" t="s">
        <v>240</v>
      </c>
      <c r="I98" s="107" t="str">
        <f>"BR07264"</f>
        <v>BR07264</v>
      </c>
      <c r="J98" s="107" t="str">
        <f>"B12474"</f>
        <v>B12474</v>
      </c>
    </row>
    <row r="99" spans="1:10">
      <c r="A99" s="107" t="str">
        <f>"T29796"</f>
        <v>T29796</v>
      </c>
      <c r="B99" s="107" t="str">
        <f>"T29796"</f>
        <v>T29796</v>
      </c>
      <c r="C99" s="107">
        <v>1</v>
      </c>
      <c r="D99" s="107" t="s">
        <v>254</v>
      </c>
      <c r="E99" s="107">
        <v>317019</v>
      </c>
      <c r="F99" s="108">
        <v>42745</v>
      </c>
      <c r="G99" s="107">
        <v>326</v>
      </c>
      <c r="H99" s="107" t="s">
        <v>240</v>
      </c>
      <c r="I99" s="107" t="str">
        <f>"BR07264"</f>
        <v>BR07264</v>
      </c>
      <c r="J99" s="107" t="str">
        <f>"B12474"</f>
        <v>B12474</v>
      </c>
    </row>
    <row r="100" spans="1:10">
      <c r="A100" s="107" t="str">
        <f>"T29797"</f>
        <v>T29797</v>
      </c>
      <c r="B100" s="107" t="str">
        <f>"T29797"</f>
        <v>T29797</v>
      </c>
      <c r="C100" s="107">
        <v>1</v>
      </c>
      <c r="D100" s="107" t="s">
        <v>257</v>
      </c>
      <c r="E100" s="107" t="s">
        <v>258</v>
      </c>
      <c r="F100" s="108">
        <v>42745</v>
      </c>
      <c r="G100" s="107">
        <v>326</v>
      </c>
      <c r="H100" s="107" t="s">
        <v>240</v>
      </c>
      <c r="I100" s="107" t="str">
        <f>"BR07264"</f>
        <v>BR07264</v>
      </c>
      <c r="J100" s="107" t="str">
        <f>"B12474"</f>
        <v>B12474</v>
      </c>
    </row>
    <row r="101" spans="1:10">
      <c r="A101" s="107" t="str">
        <f>"T29804"</f>
        <v>T29804</v>
      </c>
      <c r="B101" s="107" t="str">
        <f>"T29804"</f>
        <v>T29804</v>
      </c>
      <c r="C101" s="107">
        <v>1</v>
      </c>
      <c r="D101" s="107" t="s">
        <v>256</v>
      </c>
      <c r="E101" s="107">
        <v>316981</v>
      </c>
      <c r="F101" s="108">
        <v>42745</v>
      </c>
      <c r="G101" s="107">
        <v>326</v>
      </c>
      <c r="H101" s="107" t="s">
        <v>240</v>
      </c>
      <c r="I101" s="107" t="str">
        <f>"BR07264"</f>
        <v>BR07264</v>
      </c>
      <c r="J101" s="107" t="str">
        <f>"316981"</f>
        <v>316981</v>
      </c>
    </row>
    <row r="102" spans="1:10">
      <c r="A102" s="107" t="str">
        <f>"T29846"</f>
        <v>T29846</v>
      </c>
      <c r="B102" s="107" t="str">
        <f>"T29846"</f>
        <v>T29846</v>
      </c>
      <c r="C102" s="107">
        <v>1</v>
      </c>
      <c r="D102" s="107" t="s">
        <v>231</v>
      </c>
      <c r="E102" s="107">
        <v>40516</v>
      </c>
      <c r="F102" s="108">
        <v>42745</v>
      </c>
      <c r="G102" s="107">
        <v>326</v>
      </c>
      <c r="H102" s="107" t="s">
        <v>241</v>
      </c>
      <c r="I102" s="107" t="str">
        <f>"BB17642"</f>
        <v>BB17642</v>
      </c>
      <c r="J102" s="107" t="str">
        <f>"40516"</f>
        <v>40516</v>
      </c>
    </row>
    <row r="103" spans="1:10">
      <c r="A103" s="107" t="str">
        <f>"T29847"</f>
        <v>T29847</v>
      </c>
      <c r="B103" s="107" t="str">
        <f>"T29847"</f>
        <v>T29847</v>
      </c>
      <c r="C103" s="107">
        <v>1</v>
      </c>
      <c r="D103" s="107" t="s">
        <v>231</v>
      </c>
      <c r="E103" s="107">
        <v>40516</v>
      </c>
      <c r="F103" s="108">
        <v>42745</v>
      </c>
      <c r="G103" s="107">
        <v>326</v>
      </c>
      <c r="H103" s="107" t="s">
        <v>241</v>
      </c>
      <c r="I103" s="107" t="str">
        <f>"BB17642"</f>
        <v>BB17642</v>
      </c>
      <c r="J103" s="107" t="str">
        <f>"40516"</f>
        <v>40516</v>
      </c>
    </row>
    <row r="104" spans="1:10">
      <c r="A104" s="107" t="str">
        <f>"T29863"</f>
        <v>T29863</v>
      </c>
      <c r="B104" s="107" t="str">
        <f>"T29863"</f>
        <v>T29863</v>
      </c>
      <c r="C104" s="107">
        <v>1</v>
      </c>
      <c r="D104" s="107" t="s">
        <v>259</v>
      </c>
      <c r="E104" s="107">
        <v>910916</v>
      </c>
      <c r="F104" s="108">
        <v>42746</v>
      </c>
      <c r="G104" s="107">
        <v>326</v>
      </c>
      <c r="H104" s="107" t="s">
        <v>240</v>
      </c>
      <c r="I104" s="107" t="str">
        <f>"BR05942"</f>
        <v>BR05942</v>
      </c>
      <c r="J104" s="107" t="str">
        <f>"314656"</f>
        <v>314656</v>
      </c>
    </row>
    <row r="105" spans="1:10">
      <c r="A105" s="107" t="str">
        <f>"T29864"</f>
        <v>T29864</v>
      </c>
      <c r="B105" s="107" t="str">
        <f>"T29864"</f>
        <v>T29864</v>
      </c>
      <c r="C105" s="107">
        <v>1</v>
      </c>
      <c r="D105" s="107" t="s">
        <v>260</v>
      </c>
      <c r="E105" s="107">
        <v>910916</v>
      </c>
      <c r="F105" s="108">
        <v>42746</v>
      </c>
      <c r="G105" s="107">
        <v>326</v>
      </c>
      <c r="H105" s="107" t="s">
        <v>240</v>
      </c>
      <c r="I105" s="107" t="str">
        <f>"BR05942"</f>
        <v>BR05942</v>
      </c>
      <c r="J105" s="107" t="str">
        <f>"314656"</f>
        <v>314656</v>
      </c>
    </row>
    <row r="106" spans="1:10">
      <c r="A106" s="107" t="str">
        <f>"T29865"</f>
        <v>T29865</v>
      </c>
      <c r="B106" s="107" t="str">
        <f>"T29865"</f>
        <v>T29865</v>
      </c>
      <c r="C106" s="107">
        <v>1</v>
      </c>
      <c r="D106" s="107" t="s">
        <v>260</v>
      </c>
      <c r="E106" s="107">
        <v>910916</v>
      </c>
      <c r="F106" s="108">
        <v>42746</v>
      </c>
      <c r="G106" s="107">
        <v>326</v>
      </c>
      <c r="H106" s="107" t="s">
        <v>240</v>
      </c>
      <c r="I106" s="107" t="str">
        <f>"BR05942"</f>
        <v>BR05942</v>
      </c>
      <c r="J106" s="107" t="str">
        <f>"314656"</f>
        <v>314656</v>
      </c>
    </row>
    <row r="107" spans="1:10">
      <c r="A107" s="107" t="str">
        <f>"T29867"</f>
        <v>T29867</v>
      </c>
      <c r="B107" s="107" t="str">
        <f>"T29867"</f>
        <v>T29867</v>
      </c>
      <c r="C107" s="107">
        <v>1</v>
      </c>
      <c r="D107" s="107" t="s">
        <v>260</v>
      </c>
      <c r="E107" s="107">
        <v>910916</v>
      </c>
      <c r="F107" s="108">
        <v>42746</v>
      </c>
      <c r="G107" s="107">
        <v>326</v>
      </c>
      <c r="H107" s="107" t="s">
        <v>240</v>
      </c>
      <c r="I107" s="107" t="str">
        <f>"BR05942"</f>
        <v>BR05942</v>
      </c>
      <c r="J107" s="107" t="str">
        <f>"314656"</f>
        <v>314656</v>
      </c>
    </row>
    <row r="108" spans="1:10">
      <c r="A108" s="107" t="str">
        <f>"T29875"</f>
        <v>T29875</v>
      </c>
      <c r="B108" s="107" t="str">
        <f>"T29875"</f>
        <v>T29875</v>
      </c>
      <c r="C108" s="107">
        <v>1</v>
      </c>
      <c r="D108" s="107" t="s">
        <v>245</v>
      </c>
      <c r="E108" s="107">
        <v>319096</v>
      </c>
      <c r="F108" s="108">
        <v>42746</v>
      </c>
      <c r="G108" s="107">
        <v>326</v>
      </c>
      <c r="H108" s="107" t="s">
        <v>240</v>
      </c>
      <c r="I108" s="107" t="str">
        <f>"BR05918"</f>
        <v>BR05918</v>
      </c>
      <c r="J108" s="107" t="str">
        <f>"32650"</f>
        <v>32650</v>
      </c>
    </row>
    <row r="109" spans="1:10">
      <c r="A109" s="107" t="str">
        <f>"T29876"</f>
        <v>T29876</v>
      </c>
      <c r="B109" s="107" t="str">
        <f>"T29876"</f>
        <v>T29876</v>
      </c>
      <c r="C109" s="107">
        <v>1</v>
      </c>
      <c r="D109" s="107" t="s">
        <v>261</v>
      </c>
      <c r="E109" s="107" t="s">
        <v>262</v>
      </c>
      <c r="F109" s="108">
        <v>42746</v>
      </c>
      <c r="G109" s="107">
        <v>326</v>
      </c>
      <c r="H109" s="107" t="s">
        <v>240</v>
      </c>
      <c r="I109" s="107" t="str">
        <f>"BR05918"</f>
        <v>BR05918</v>
      </c>
      <c r="J109" s="107" t="str">
        <f>"32650"</f>
        <v>32650</v>
      </c>
    </row>
    <row r="110" spans="1:10">
      <c r="A110" s="107" t="str">
        <f>"T29898"</f>
        <v>T29898</v>
      </c>
      <c r="B110" s="107" t="str">
        <f>"T29898"</f>
        <v>T29898</v>
      </c>
      <c r="C110" s="107">
        <v>1</v>
      </c>
      <c r="D110" s="107" t="s">
        <v>263</v>
      </c>
      <c r="E110" s="107">
        <v>315649</v>
      </c>
      <c r="F110" s="108">
        <v>42746</v>
      </c>
      <c r="G110" s="107">
        <v>326</v>
      </c>
      <c r="H110" s="107" t="s">
        <v>240</v>
      </c>
      <c r="I110" s="107" t="str">
        <f>"BR07264"</f>
        <v>BR07264</v>
      </c>
      <c r="J110" s="107" t="str">
        <f>"315649"</f>
        <v>315649</v>
      </c>
    </row>
    <row r="111" spans="1:10">
      <c r="A111" s="107" t="str">
        <f>"T29900"</f>
        <v>T29900</v>
      </c>
      <c r="B111" s="107" t="str">
        <f>"T29900"</f>
        <v>T29900</v>
      </c>
      <c r="C111" s="107">
        <v>1</v>
      </c>
      <c r="D111" s="107" t="s">
        <v>263</v>
      </c>
      <c r="E111" s="107">
        <v>315649</v>
      </c>
      <c r="F111" s="108">
        <v>42746</v>
      </c>
      <c r="G111" s="107">
        <v>326</v>
      </c>
      <c r="H111" s="107" t="s">
        <v>240</v>
      </c>
      <c r="I111" s="107" t="str">
        <f>"BR07264"</f>
        <v>BR07264</v>
      </c>
      <c r="J111" s="107" t="str">
        <f>"315649"</f>
        <v>315649</v>
      </c>
    </row>
    <row r="112" spans="1:10">
      <c r="A112" s="107" t="str">
        <f>"T29901"</f>
        <v>T29901</v>
      </c>
      <c r="B112" s="107" t="str">
        <f>"T29901"</f>
        <v>T29901</v>
      </c>
      <c r="C112" s="107">
        <v>1</v>
      </c>
      <c r="D112" s="107" t="s">
        <v>263</v>
      </c>
      <c r="E112" s="107">
        <v>315649</v>
      </c>
      <c r="F112" s="108">
        <v>42746</v>
      </c>
      <c r="G112" s="107">
        <v>326</v>
      </c>
      <c r="H112" s="107" t="s">
        <v>240</v>
      </c>
      <c r="I112" s="107" t="str">
        <f>"BR07264"</f>
        <v>BR07264</v>
      </c>
      <c r="J112" s="107" t="str">
        <f>"315649"</f>
        <v>315649</v>
      </c>
    </row>
    <row r="113" spans="1:10">
      <c r="A113" s="107" t="str">
        <f>"T29912"</f>
        <v>T29912</v>
      </c>
      <c r="B113" s="107" t="str">
        <f>"T29912"</f>
        <v>T29912</v>
      </c>
      <c r="C113" s="107">
        <v>1</v>
      </c>
      <c r="D113" s="107" t="s">
        <v>264</v>
      </c>
      <c r="E113" s="107">
        <v>315875</v>
      </c>
      <c r="F113" s="108">
        <v>42746</v>
      </c>
      <c r="G113" s="107">
        <v>326</v>
      </c>
      <c r="H113" s="107" t="s">
        <v>240</v>
      </c>
      <c r="I113" s="107" t="str">
        <f>"BR05918"</f>
        <v>BR05918</v>
      </c>
      <c r="J113" s="107" t="str">
        <f>"315875"</f>
        <v>315875</v>
      </c>
    </row>
    <row r="114" spans="1:10">
      <c r="A114" s="107" t="str">
        <f>"T29913"</f>
        <v>T29913</v>
      </c>
      <c r="B114" s="107" t="str">
        <f>"T29913"</f>
        <v>T29913</v>
      </c>
      <c r="C114" s="107">
        <v>1</v>
      </c>
      <c r="D114" s="107" t="s">
        <v>264</v>
      </c>
      <c r="E114" s="107">
        <v>315875</v>
      </c>
      <c r="F114" s="108">
        <v>42746</v>
      </c>
      <c r="G114" s="107">
        <v>326</v>
      </c>
      <c r="H114" s="107" t="s">
        <v>240</v>
      </c>
      <c r="I114" s="107" t="str">
        <f>"BR05918"</f>
        <v>BR05918</v>
      </c>
      <c r="J114" s="107" t="str">
        <f>"315875"</f>
        <v>315875</v>
      </c>
    </row>
    <row r="115" spans="1:10">
      <c r="A115" s="107" t="str">
        <f>"T29914"</f>
        <v>T29914</v>
      </c>
      <c r="B115" s="107" t="str">
        <f>"T29914"</f>
        <v>T29914</v>
      </c>
      <c r="C115" s="107">
        <v>1</v>
      </c>
      <c r="D115" s="107" t="s">
        <v>264</v>
      </c>
      <c r="E115" s="107">
        <v>315875</v>
      </c>
      <c r="F115" s="108">
        <v>42746</v>
      </c>
      <c r="G115" s="107">
        <v>326</v>
      </c>
      <c r="H115" s="107" t="s">
        <v>240</v>
      </c>
      <c r="I115" s="107" t="str">
        <f>"BR05918"</f>
        <v>BR05918</v>
      </c>
      <c r="J115" s="107" t="str">
        <f>"315875"</f>
        <v>315875</v>
      </c>
    </row>
    <row r="116" spans="1:10">
      <c r="A116" s="107" t="str">
        <f>"T29924"</f>
        <v>T29924</v>
      </c>
      <c r="B116" s="107" t="str">
        <f>"T29924"</f>
        <v>T29924</v>
      </c>
      <c r="C116" s="107">
        <v>1</v>
      </c>
      <c r="D116" s="107" t="s">
        <v>245</v>
      </c>
      <c r="E116" s="107">
        <v>319096</v>
      </c>
      <c r="F116" s="108">
        <v>42746</v>
      </c>
      <c r="G116" s="107">
        <v>326</v>
      </c>
      <c r="H116" s="107" t="s">
        <v>240</v>
      </c>
      <c r="I116" s="107" t="str">
        <f>"BR05942"</f>
        <v>BR05942</v>
      </c>
      <c r="J116" s="107" t="str">
        <f>"319096"</f>
        <v>319096</v>
      </c>
    </row>
    <row r="117" spans="1:10">
      <c r="A117" s="107" t="str">
        <f>"T29931"</f>
        <v>T29931</v>
      </c>
      <c r="B117" s="107" t="str">
        <f>"T29931"</f>
        <v>T29931</v>
      </c>
      <c r="C117" s="107">
        <v>1</v>
      </c>
      <c r="D117" s="107" t="s">
        <v>261</v>
      </c>
      <c r="E117" s="107" t="s">
        <v>262</v>
      </c>
      <c r="F117" s="108">
        <v>42746</v>
      </c>
      <c r="G117" s="107">
        <v>326</v>
      </c>
      <c r="H117" s="107" t="s">
        <v>240</v>
      </c>
      <c r="I117" s="107" t="str">
        <f>"BR06957"</f>
        <v>BR06957</v>
      </c>
      <c r="J117" s="107" t="str">
        <f>"B11614"</f>
        <v>B11614</v>
      </c>
    </row>
    <row r="118" spans="1:10">
      <c r="A118" s="107" t="str">
        <f>"T29934"</f>
        <v>T29934</v>
      </c>
      <c r="B118" s="107" t="str">
        <f>"T29934"</f>
        <v>T29934</v>
      </c>
      <c r="C118" s="107">
        <v>1</v>
      </c>
      <c r="D118" s="107" t="s">
        <v>261</v>
      </c>
      <c r="E118" s="107" t="s">
        <v>262</v>
      </c>
      <c r="F118" s="108">
        <v>42746</v>
      </c>
      <c r="G118" s="107">
        <v>326</v>
      </c>
      <c r="H118" s="107" t="s">
        <v>240</v>
      </c>
      <c r="I118" s="107" t="str">
        <f>"BR06957"</f>
        <v>BR06957</v>
      </c>
      <c r="J118" s="107" t="str">
        <f>"B11614"</f>
        <v>B11614</v>
      </c>
    </row>
    <row r="119" spans="1:10">
      <c r="A119" s="107" t="str">
        <f>"T29939"</f>
        <v>T29939</v>
      </c>
      <c r="B119" s="107" t="str">
        <f>"T29939"</f>
        <v>T29939</v>
      </c>
      <c r="C119" s="107">
        <v>1</v>
      </c>
      <c r="D119" s="107" t="s">
        <v>261</v>
      </c>
      <c r="E119" s="107" t="s">
        <v>262</v>
      </c>
      <c r="F119" s="108">
        <v>42746</v>
      </c>
      <c r="G119" s="107">
        <v>326</v>
      </c>
      <c r="H119" s="107" t="s">
        <v>240</v>
      </c>
      <c r="I119" s="107" t="str">
        <f>"BR06957"</f>
        <v>BR06957</v>
      </c>
      <c r="J119" s="107" t="str">
        <f>"B11614"</f>
        <v>B11614</v>
      </c>
    </row>
    <row r="120" spans="1:10">
      <c r="A120" s="107" t="str">
        <f>"T29943"</f>
        <v>T29943</v>
      </c>
      <c r="B120" s="107" t="str">
        <f>"T29943"</f>
        <v>T29943</v>
      </c>
      <c r="C120" s="107">
        <v>1</v>
      </c>
      <c r="D120" s="107" t="s">
        <v>265</v>
      </c>
      <c r="E120" s="107">
        <v>315132</v>
      </c>
      <c r="F120" s="108">
        <v>42746</v>
      </c>
      <c r="G120" s="107">
        <v>326</v>
      </c>
      <c r="H120" s="107" t="s">
        <v>240</v>
      </c>
      <c r="I120" s="107" t="str">
        <f t="shared" ref="I120:I127" si="11">"BR07264"</f>
        <v>BR07264</v>
      </c>
      <c r="J120" s="107" t="str">
        <f t="shared" ref="J120:J125" si="12">"315132"</f>
        <v>315132</v>
      </c>
    </row>
    <row r="121" spans="1:10">
      <c r="A121" s="107" t="str">
        <f>"T29945"</f>
        <v>T29945</v>
      </c>
      <c r="B121" s="107" t="str">
        <f>"T29945"</f>
        <v>T29945</v>
      </c>
      <c r="C121" s="107">
        <v>1</v>
      </c>
      <c r="D121" s="107" t="s">
        <v>266</v>
      </c>
      <c r="E121" s="107">
        <v>32810</v>
      </c>
      <c r="F121" s="108">
        <v>42746</v>
      </c>
      <c r="G121" s="107">
        <v>326</v>
      </c>
      <c r="H121" s="107" t="s">
        <v>240</v>
      </c>
      <c r="I121" s="107" t="str">
        <f t="shared" si="11"/>
        <v>BR07264</v>
      </c>
      <c r="J121" s="107" t="str">
        <f t="shared" si="12"/>
        <v>315132</v>
      </c>
    </row>
    <row r="122" spans="1:10">
      <c r="A122" s="107" t="str">
        <f>"T29946"</f>
        <v>T29946</v>
      </c>
      <c r="B122" s="107" t="str">
        <f>"T29946"</f>
        <v>T29946</v>
      </c>
      <c r="C122" s="107">
        <v>1</v>
      </c>
      <c r="D122" s="107" t="s">
        <v>265</v>
      </c>
      <c r="E122" s="107">
        <v>315132</v>
      </c>
      <c r="F122" s="108">
        <v>42746</v>
      </c>
      <c r="G122" s="107">
        <v>326</v>
      </c>
      <c r="H122" s="107" t="s">
        <v>240</v>
      </c>
      <c r="I122" s="107" t="str">
        <f t="shared" si="11"/>
        <v>BR07264</v>
      </c>
      <c r="J122" s="107" t="str">
        <f t="shared" si="12"/>
        <v>315132</v>
      </c>
    </row>
    <row r="123" spans="1:10">
      <c r="A123" s="107" t="str">
        <f>"T29948"</f>
        <v>T29948</v>
      </c>
      <c r="B123" s="107" t="str">
        <f>"T29948"</f>
        <v>T29948</v>
      </c>
      <c r="C123" s="107">
        <v>1</v>
      </c>
      <c r="D123" s="107" t="s">
        <v>265</v>
      </c>
      <c r="E123" s="107">
        <v>315132</v>
      </c>
      <c r="F123" s="108">
        <v>42746</v>
      </c>
      <c r="G123" s="107">
        <v>326</v>
      </c>
      <c r="H123" s="107" t="s">
        <v>240</v>
      </c>
      <c r="I123" s="107" t="str">
        <f t="shared" si="11"/>
        <v>BR07264</v>
      </c>
      <c r="J123" s="107" t="str">
        <f t="shared" si="12"/>
        <v>315132</v>
      </c>
    </row>
    <row r="124" spans="1:10">
      <c r="A124" s="107" t="str">
        <f>"T29949"</f>
        <v>T29949</v>
      </c>
      <c r="B124" s="107" t="str">
        <f>"T29949"</f>
        <v>T29949</v>
      </c>
      <c r="C124" s="107">
        <v>1</v>
      </c>
      <c r="D124" s="107" t="s">
        <v>265</v>
      </c>
      <c r="E124" s="107">
        <v>315132</v>
      </c>
      <c r="F124" s="108">
        <v>42746</v>
      </c>
      <c r="G124" s="107">
        <v>326</v>
      </c>
      <c r="H124" s="107" t="s">
        <v>240</v>
      </c>
      <c r="I124" s="107" t="str">
        <f t="shared" si="11"/>
        <v>BR07264</v>
      </c>
      <c r="J124" s="107" t="str">
        <f t="shared" si="12"/>
        <v>315132</v>
      </c>
    </row>
    <row r="125" spans="1:10">
      <c r="A125" s="107" t="str">
        <f>"T29951"</f>
        <v>T29951</v>
      </c>
      <c r="B125" s="107" t="str">
        <f>"T29951"</f>
        <v>T29951</v>
      </c>
      <c r="C125" s="107">
        <v>1</v>
      </c>
      <c r="D125" s="107" t="s">
        <v>266</v>
      </c>
      <c r="E125" s="107">
        <v>32810</v>
      </c>
      <c r="F125" s="108">
        <v>42746</v>
      </c>
      <c r="G125" s="107">
        <v>326</v>
      </c>
      <c r="H125" s="107" t="s">
        <v>240</v>
      </c>
      <c r="I125" s="107" t="str">
        <f t="shared" si="11"/>
        <v>BR07264</v>
      </c>
      <c r="J125" s="107" t="str">
        <f t="shared" si="12"/>
        <v>315132</v>
      </c>
    </row>
    <row r="126" spans="1:10">
      <c r="A126" s="107" t="str">
        <f>"T29961"</f>
        <v>T29961</v>
      </c>
      <c r="B126" s="107" t="str">
        <f>"T29961"</f>
        <v>T29961</v>
      </c>
      <c r="C126" s="107">
        <v>1</v>
      </c>
      <c r="D126" s="107" t="s">
        <v>266</v>
      </c>
      <c r="E126" s="107">
        <v>32810</v>
      </c>
      <c r="F126" s="108">
        <v>42746</v>
      </c>
      <c r="G126" s="107">
        <v>326</v>
      </c>
      <c r="H126" s="107" t="s">
        <v>240</v>
      </c>
      <c r="I126" s="107" t="str">
        <f t="shared" si="11"/>
        <v>BR07264</v>
      </c>
      <c r="J126" s="107" t="str">
        <f>"32810"</f>
        <v>32810</v>
      </c>
    </row>
    <row r="127" spans="1:10">
      <c r="A127" s="107" t="str">
        <f>"T29962"</f>
        <v>T29962</v>
      </c>
      <c r="B127" s="107" t="str">
        <f>"T29962"</f>
        <v>T29962</v>
      </c>
      <c r="C127" s="107">
        <v>1</v>
      </c>
      <c r="D127" s="107" t="s">
        <v>265</v>
      </c>
      <c r="E127" s="107">
        <v>315132</v>
      </c>
      <c r="F127" s="108">
        <v>42746</v>
      </c>
      <c r="G127" s="107">
        <v>326</v>
      </c>
      <c r="H127" s="107" t="s">
        <v>240</v>
      </c>
      <c r="I127" s="107" t="str">
        <f t="shared" si="11"/>
        <v>BR07264</v>
      </c>
      <c r="J127" s="107" t="str">
        <f>"32810"</f>
        <v>32810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J121"/>
  <sheetViews>
    <sheetView tabSelected="1" workbookViewId="0">
      <selection activeCell="A20" sqref="A20"/>
    </sheetView>
  </sheetViews>
  <sheetFormatPr baseColWidth="10" defaultColWidth="10.83203125" defaultRowHeight="23" x14ac:dyDescent="0"/>
  <cols>
    <col min="1" max="1" width="6.33203125" style="132" customWidth="1"/>
    <col min="2" max="2" width="4.6640625" style="132" customWidth="1"/>
    <col min="3" max="4" width="7.5" style="119" customWidth="1"/>
    <col min="5" max="5" width="7.6640625" style="119" customWidth="1"/>
    <col min="6" max="8" width="8.6640625" style="119" customWidth="1"/>
    <col min="9" max="9" width="4.5" style="119" customWidth="1"/>
    <col min="10" max="10" width="5.6640625" style="132" customWidth="1"/>
    <col min="11" max="11" width="6.6640625" style="132" customWidth="1"/>
    <col min="12" max="13" width="7.6640625" style="119" customWidth="1"/>
    <col min="14" max="14" width="7.33203125" style="119" customWidth="1"/>
    <col min="15" max="17" width="8.83203125" style="119" customWidth="1"/>
    <col min="18" max="18" width="3.6640625" style="119" customWidth="1"/>
    <col min="19" max="19" width="6" style="132" customWidth="1"/>
    <col min="20" max="20" width="5.33203125" style="132" customWidth="1"/>
    <col min="21" max="21" width="6.83203125" style="119" customWidth="1"/>
    <col min="22" max="22" width="7.6640625" style="119" customWidth="1"/>
    <col min="23" max="23" width="7.5" style="119" customWidth="1"/>
    <col min="24" max="26" width="9.1640625" style="119" customWidth="1"/>
    <col min="27" max="27" width="3.1640625" style="119" customWidth="1"/>
    <col min="28" max="28" width="6.33203125" style="132" customWidth="1"/>
    <col min="29" max="29" width="7.1640625" style="135" customWidth="1"/>
    <col min="30" max="31" width="8" style="120" customWidth="1"/>
    <col min="32" max="32" width="8.5" style="119" customWidth="1"/>
    <col min="33" max="35" width="8.6640625" style="119" customWidth="1"/>
    <col min="36" max="36" width="3.5" style="119" customWidth="1"/>
    <col min="37" max="16384" width="10.83203125" style="119"/>
  </cols>
  <sheetData>
    <row r="1" spans="1:36" ht="17.25" customHeight="1">
      <c r="A1" s="130" t="s">
        <v>268</v>
      </c>
      <c r="B1" s="130" t="s">
        <v>269</v>
      </c>
      <c r="C1" s="121" t="s">
        <v>270</v>
      </c>
      <c r="D1" s="145" t="s">
        <v>283</v>
      </c>
      <c r="E1" s="145" t="s">
        <v>279</v>
      </c>
      <c r="F1" s="145" t="s">
        <v>280</v>
      </c>
      <c r="G1" s="147" t="s">
        <v>282</v>
      </c>
      <c r="H1" s="146" t="s">
        <v>281</v>
      </c>
      <c r="I1" s="122"/>
      <c r="J1" s="130" t="s">
        <v>268</v>
      </c>
      <c r="K1" s="130" t="s">
        <v>269</v>
      </c>
      <c r="L1" s="121" t="s">
        <v>270</v>
      </c>
      <c r="M1" s="145" t="s">
        <v>283</v>
      </c>
      <c r="N1" s="145" t="s">
        <v>279</v>
      </c>
      <c r="O1" s="145" t="s">
        <v>280</v>
      </c>
      <c r="P1" s="147" t="s">
        <v>282</v>
      </c>
      <c r="Q1" s="146" t="s">
        <v>281</v>
      </c>
      <c r="R1" s="122"/>
      <c r="S1" s="130" t="s">
        <v>268</v>
      </c>
      <c r="T1" s="130" t="s">
        <v>269</v>
      </c>
      <c r="U1" s="121" t="s">
        <v>270</v>
      </c>
      <c r="V1" s="145" t="s">
        <v>283</v>
      </c>
      <c r="W1" s="145" t="s">
        <v>279</v>
      </c>
      <c r="X1" s="145" t="s">
        <v>280</v>
      </c>
      <c r="Y1" s="147" t="s">
        <v>282</v>
      </c>
      <c r="Z1" s="146" t="s">
        <v>281</v>
      </c>
      <c r="AA1" s="122"/>
      <c r="AB1" s="130" t="s">
        <v>276</v>
      </c>
      <c r="AC1" s="133" t="s">
        <v>269</v>
      </c>
      <c r="AD1" s="124" t="s">
        <v>270</v>
      </c>
      <c r="AE1" s="145" t="s">
        <v>283</v>
      </c>
      <c r="AF1" s="145" t="s">
        <v>279</v>
      </c>
      <c r="AG1" s="145" t="s">
        <v>280</v>
      </c>
      <c r="AH1" s="147" t="s">
        <v>282</v>
      </c>
      <c r="AI1" s="146" t="s">
        <v>281</v>
      </c>
      <c r="AJ1" s="122"/>
    </row>
    <row r="2" spans="1:36" ht="14.25" customHeight="1">
      <c r="A2" s="130">
        <v>1</v>
      </c>
      <c r="B2" s="130" t="s">
        <v>271</v>
      </c>
      <c r="C2" s="124">
        <v>29912</v>
      </c>
      <c r="D2" s="125">
        <v>6</v>
      </c>
      <c r="E2" s="125">
        <v>6.4</v>
      </c>
      <c r="F2" s="125">
        <v>7.8</v>
      </c>
      <c r="G2" s="148"/>
      <c r="H2" s="125">
        <f>F2-D2</f>
        <v>1.7999999999999998</v>
      </c>
      <c r="I2" s="122"/>
      <c r="J2" s="130">
        <v>2</v>
      </c>
      <c r="K2" s="130" t="s">
        <v>271</v>
      </c>
      <c r="L2" s="124">
        <v>14233</v>
      </c>
      <c r="M2" s="126">
        <v>5.6</v>
      </c>
      <c r="N2" s="126">
        <v>6.7</v>
      </c>
      <c r="O2" s="126">
        <v>9</v>
      </c>
      <c r="P2" s="148"/>
      <c r="Q2" s="126">
        <f>O2-M2</f>
        <v>3.4000000000000004</v>
      </c>
      <c r="R2" s="122"/>
      <c r="S2" s="130">
        <v>3</v>
      </c>
      <c r="T2" s="130" t="s">
        <v>271</v>
      </c>
      <c r="U2" s="124">
        <v>29924</v>
      </c>
      <c r="V2" s="137">
        <v>5.2</v>
      </c>
      <c r="W2" s="137">
        <v>6</v>
      </c>
      <c r="X2" s="137">
        <v>7.6</v>
      </c>
      <c r="Y2" s="137"/>
      <c r="Z2" s="137">
        <f>X2-V2</f>
        <v>2.3999999999999995</v>
      </c>
      <c r="AA2" s="122"/>
      <c r="AB2" s="130">
        <v>4</v>
      </c>
      <c r="AC2" s="133" t="s">
        <v>271</v>
      </c>
      <c r="AD2" s="124">
        <v>14190</v>
      </c>
      <c r="AE2" s="128">
        <v>8.3000000000000007</v>
      </c>
      <c r="AF2" s="128">
        <v>8.5</v>
      </c>
      <c r="AG2" s="128">
        <v>10.7</v>
      </c>
      <c r="AH2" s="148"/>
      <c r="AI2" s="128">
        <f>AG2-AE2</f>
        <v>2.3999999999999986</v>
      </c>
      <c r="AJ2" s="122"/>
    </row>
    <row r="3" spans="1:36" ht="17.25" customHeight="1">
      <c r="A3" s="130"/>
      <c r="B3" s="130"/>
      <c r="C3" s="124">
        <v>14160</v>
      </c>
      <c r="D3" s="125">
        <v>6</v>
      </c>
      <c r="E3" s="125">
        <v>6.9</v>
      </c>
      <c r="F3" s="125">
        <v>9.1999999999999993</v>
      </c>
      <c r="G3" s="148"/>
      <c r="H3" s="125">
        <f t="shared" ref="H3:H19" si="0">F3-D3</f>
        <v>3.1999999999999993</v>
      </c>
      <c r="I3" s="122"/>
      <c r="J3" s="130"/>
      <c r="K3" s="130"/>
      <c r="L3" s="124">
        <v>29792</v>
      </c>
      <c r="M3" s="126">
        <v>4.8</v>
      </c>
      <c r="N3" s="126">
        <v>5</v>
      </c>
      <c r="O3" s="126">
        <v>6.8</v>
      </c>
      <c r="P3" s="148"/>
      <c r="Q3" s="126">
        <f t="shared" ref="Q3:Q19" si="1">O3-M3</f>
        <v>2</v>
      </c>
      <c r="R3" s="122"/>
      <c r="S3" s="130"/>
      <c r="T3" s="130"/>
      <c r="U3" s="124">
        <v>14209</v>
      </c>
      <c r="V3" s="137">
        <v>5.8</v>
      </c>
      <c r="W3" s="137">
        <v>6.4</v>
      </c>
      <c r="X3" s="137">
        <v>8.6</v>
      </c>
      <c r="Y3" s="137"/>
      <c r="Z3" s="137">
        <f t="shared" ref="Z3:Z19" si="2">X3-V3</f>
        <v>2.8</v>
      </c>
      <c r="AA3" s="122"/>
      <c r="AB3" s="130"/>
      <c r="AC3" s="133"/>
      <c r="AD3" s="124">
        <v>29797</v>
      </c>
      <c r="AE3" s="128">
        <v>5.0999999999999996</v>
      </c>
      <c r="AF3" s="128">
        <v>5.2</v>
      </c>
      <c r="AG3" s="128">
        <v>6.6</v>
      </c>
      <c r="AH3" s="148"/>
      <c r="AI3" s="128">
        <f t="shared" ref="AI3:AI19" si="3">AG3-AE3</f>
        <v>1.5</v>
      </c>
      <c r="AJ3" s="122"/>
    </row>
    <row r="4" spans="1:36" ht="17.25" customHeight="1">
      <c r="A4" s="130"/>
      <c r="B4" s="130"/>
      <c r="C4" s="124">
        <v>29707</v>
      </c>
      <c r="D4" s="125">
        <v>8.4</v>
      </c>
      <c r="E4" s="125">
        <v>9.3000000000000007</v>
      </c>
      <c r="F4" s="125">
        <v>11</v>
      </c>
      <c r="G4" s="125"/>
      <c r="H4" s="125">
        <f t="shared" si="0"/>
        <v>2.5999999999999996</v>
      </c>
      <c r="I4" s="122"/>
      <c r="J4" s="130"/>
      <c r="K4" s="130"/>
      <c r="L4" s="124">
        <v>14159</v>
      </c>
      <c r="M4" s="126">
        <v>6.2</v>
      </c>
      <c r="N4" s="126">
        <v>7.1</v>
      </c>
      <c r="O4" s="126">
        <v>8.6</v>
      </c>
      <c r="P4" s="126"/>
      <c r="Q4" s="126">
        <f t="shared" si="1"/>
        <v>2.3999999999999995</v>
      </c>
      <c r="R4" s="122"/>
      <c r="S4" s="130"/>
      <c r="T4" s="130"/>
      <c r="U4" s="124">
        <v>29863</v>
      </c>
      <c r="V4" s="137">
        <v>6.3</v>
      </c>
      <c r="W4" s="137">
        <v>7</v>
      </c>
      <c r="X4" s="137">
        <v>9.8000000000000007</v>
      </c>
      <c r="Y4" s="148"/>
      <c r="Z4" s="137">
        <f t="shared" si="2"/>
        <v>3.5000000000000009</v>
      </c>
      <c r="AA4" s="122"/>
      <c r="AB4" s="130"/>
      <c r="AC4" s="133"/>
      <c r="AD4" s="124">
        <v>29781</v>
      </c>
      <c r="AE4" s="128">
        <v>4.4000000000000004</v>
      </c>
      <c r="AF4" s="128">
        <v>5.3</v>
      </c>
      <c r="AG4" s="128">
        <v>6.1</v>
      </c>
      <c r="AH4" s="128"/>
      <c r="AI4" s="128">
        <f t="shared" si="3"/>
        <v>1.6999999999999993</v>
      </c>
      <c r="AJ4" s="122"/>
    </row>
    <row r="5" spans="1:36" ht="17.25" customHeight="1">
      <c r="A5" s="130"/>
      <c r="B5" s="130"/>
      <c r="C5" s="124">
        <v>14322</v>
      </c>
      <c r="D5" s="125">
        <v>6.8</v>
      </c>
      <c r="E5" s="125">
        <v>7</v>
      </c>
      <c r="F5" s="125">
        <v>8.6</v>
      </c>
      <c r="G5" s="125"/>
      <c r="H5" s="125">
        <f t="shared" si="0"/>
        <v>1.7999999999999998</v>
      </c>
      <c r="I5" s="122"/>
      <c r="J5" s="130"/>
      <c r="K5" s="130"/>
      <c r="L5" s="124">
        <v>14205</v>
      </c>
      <c r="M5" s="126">
        <v>8.9</v>
      </c>
      <c r="N5" s="126">
        <v>7.2</v>
      </c>
      <c r="O5" s="126">
        <v>9.8000000000000007</v>
      </c>
      <c r="P5" s="126"/>
      <c r="Q5" s="126">
        <f t="shared" si="1"/>
        <v>0.90000000000000036</v>
      </c>
      <c r="R5" s="122"/>
      <c r="S5" s="130"/>
      <c r="T5" s="130"/>
      <c r="U5" s="124">
        <v>29692</v>
      </c>
      <c r="V5" s="137">
        <v>6.2</v>
      </c>
      <c r="W5" s="137">
        <v>7.3</v>
      </c>
      <c r="X5" s="137">
        <v>9.5</v>
      </c>
      <c r="Y5" s="148"/>
      <c r="Z5" s="137">
        <f t="shared" si="2"/>
        <v>3.3</v>
      </c>
      <c r="AA5" s="122"/>
      <c r="AB5" s="130"/>
      <c r="AC5" s="133"/>
      <c r="AD5" s="124">
        <v>29668</v>
      </c>
      <c r="AE5" s="128">
        <v>6.6</v>
      </c>
      <c r="AF5" s="128">
        <v>6.8</v>
      </c>
      <c r="AG5" s="128">
        <v>8</v>
      </c>
      <c r="AH5" s="128"/>
      <c r="AI5" s="128">
        <f t="shared" si="3"/>
        <v>1.4000000000000004</v>
      </c>
      <c r="AJ5" s="122"/>
    </row>
    <row r="6" spans="1:36" ht="17.25" customHeight="1">
      <c r="A6" s="130"/>
      <c r="B6" s="130"/>
      <c r="C6" s="124">
        <v>29913</v>
      </c>
      <c r="D6" s="125">
        <v>5.5</v>
      </c>
      <c r="E6" s="125">
        <v>5.3</v>
      </c>
      <c r="F6" s="125">
        <v>7.3</v>
      </c>
      <c r="G6" s="125"/>
      <c r="H6" s="125">
        <f t="shared" si="0"/>
        <v>1.7999999999999998</v>
      </c>
      <c r="I6" s="122"/>
      <c r="J6" s="130"/>
      <c r="K6" s="130"/>
      <c r="L6" s="124">
        <v>29752</v>
      </c>
      <c r="M6" s="126">
        <v>5.8</v>
      </c>
      <c r="N6" s="126">
        <v>8.3000000000000007</v>
      </c>
      <c r="O6" s="126">
        <v>9.9</v>
      </c>
      <c r="P6" s="126"/>
      <c r="Q6" s="126">
        <f t="shared" si="1"/>
        <v>4.1000000000000005</v>
      </c>
      <c r="R6" s="122"/>
      <c r="S6" s="130"/>
      <c r="T6" s="130"/>
      <c r="U6" s="124">
        <v>14188</v>
      </c>
      <c r="V6" s="137">
        <v>9.5</v>
      </c>
      <c r="W6" s="137">
        <v>9.6999999999999993</v>
      </c>
      <c r="X6" s="137">
        <v>12.7</v>
      </c>
      <c r="Y6" s="137"/>
      <c r="Z6" s="137">
        <f t="shared" si="2"/>
        <v>3.1999999999999993</v>
      </c>
      <c r="AA6" s="122"/>
      <c r="AB6" s="130"/>
      <c r="AC6" s="133"/>
      <c r="AD6" s="124">
        <v>14265</v>
      </c>
      <c r="AE6" s="128">
        <v>7.7</v>
      </c>
      <c r="AF6" s="128">
        <v>7.6</v>
      </c>
      <c r="AG6" s="128">
        <v>8.9</v>
      </c>
      <c r="AH6" s="128"/>
      <c r="AI6" s="128">
        <f t="shared" si="3"/>
        <v>1.2000000000000002</v>
      </c>
      <c r="AJ6" s="122"/>
    </row>
    <row r="7" spans="1:36" ht="17.25" customHeight="1">
      <c r="A7" s="130"/>
      <c r="B7" s="130"/>
      <c r="C7" s="124">
        <v>14187</v>
      </c>
      <c r="D7" s="125">
        <v>6.3</v>
      </c>
      <c r="E7" s="125">
        <v>6.8</v>
      </c>
      <c r="F7" s="125">
        <v>8.9</v>
      </c>
      <c r="G7" s="125"/>
      <c r="H7" s="125">
        <f t="shared" si="0"/>
        <v>2.6000000000000005</v>
      </c>
      <c r="I7" s="122"/>
      <c r="J7" s="130"/>
      <c r="K7" s="130"/>
      <c r="L7" s="124">
        <v>29875</v>
      </c>
      <c r="M7" s="126">
        <v>6.5</v>
      </c>
      <c r="N7" s="126">
        <v>7</v>
      </c>
      <c r="O7" s="126">
        <v>8.6999999999999993</v>
      </c>
      <c r="P7" s="126"/>
      <c r="Q7" s="126">
        <f t="shared" si="1"/>
        <v>2.1999999999999993</v>
      </c>
      <c r="R7" s="122"/>
      <c r="S7" s="130"/>
      <c r="T7" s="130"/>
      <c r="U7" s="124">
        <v>14307</v>
      </c>
      <c r="V7" s="137">
        <v>7</v>
      </c>
      <c r="W7" s="137">
        <v>7.5</v>
      </c>
      <c r="X7" s="137">
        <v>8.9</v>
      </c>
      <c r="Y7" s="137"/>
      <c r="Z7" s="137">
        <f t="shared" si="2"/>
        <v>1.9000000000000004</v>
      </c>
      <c r="AA7" s="122"/>
      <c r="AB7" s="130"/>
      <c r="AC7" s="133"/>
      <c r="AD7" s="124">
        <v>29653</v>
      </c>
      <c r="AE7" s="128">
        <v>9.3000000000000007</v>
      </c>
      <c r="AF7" s="128">
        <v>9.6999999999999993</v>
      </c>
      <c r="AG7" s="128">
        <v>11.8</v>
      </c>
      <c r="AH7" s="128"/>
      <c r="AI7" s="128">
        <f t="shared" si="3"/>
        <v>2.5</v>
      </c>
      <c r="AJ7" s="122"/>
    </row>
    <row r="8" spans="1:36" ht="17.25" customHeight="1">
      <c r="A8" s="130"/>
      <c r="B8" s="130" t="s">
        <v>272</v>
      </c>
      <c r="C8" s="124">
        <v>14286</v>
      </c>
      <c r="D8" s="125">
        <v>5.8</v>
      </c>
      <c r="E8" s="125">
        <v>6.2</v>
      </c>
      <c r="F8" s="125">
        <v>7.3</v>
      </c>
      <c r="G8" s="125"/>
      <c r="H8" s="125">
        <f t="shared" si="0"/>
        <v>1.5</v>
      </c>
      <c r="I8" s="122"/>
      <c r="J8" s="130"/>
      <c r="K8" s="130" t="s">
        <v>272</v>
      </c>
      <c r="L8" s="124">
        <v>29644</v>
      </c>
      <c r="M8" s="126">
        <v>6.3</v>
      </c>
      <c r="N8" s="126">
        <v>7.2</v>
      </c>
      <c r="O8" s="126">
        <v>9.4</v>
      </c>
      <c r="P8" s="126"/>
      <c r="Q8" s="126">
        <f t="shared" si="1"/>
        <v>3.1000000000000005</v>
      </c>
      <c r="R8" s="122"/>
      <c r="S8" s="130"/>
      <c r="T8" s="130" t="s">
        <v>272</v>
      </c>
      <c r="U8" s="124">
        <v>14183</v>
      </c>
      <c r="V8" s="137">
        <v>6</v>
      </c>
      <c r="W8" s="137">
        <v>6.7</v>
      </c>
      <c r="X8" s="137">
        <v>9</v>
      </c>
      <c r="Y8" s="137"/>
      <c r="Z8" s="137">
        <f t="shared" si="2"/>
        <v>3</v>
      </c>
      <c r="AA8" s="122"/>
      <c r="AB8" s="130"/>
      <c r="AC8" s="133" t="s">
        <v>272</v>
      </c>
      <c r="AD8" s="124">
        <v>29633</v>
      </c>
      <c r="AE8" s="128">
        <v>5.8</v>
      </c>
      <c r="AF8" s="128">
        <v>6.7</v>
      </c>
      <c r="AG8" s="128">
        <v>9.1999999999999993</v>
      </c>
      <c r="AH8" s="148"/>
      <c r="AI8" s="128">
        <f t="shared" si="3"/>
        <v>3.3999999999999995</v>
      </c>
      <c r="AJ8" s="122"/>
    </row>
    <row r="9" spans="1:36" ht="17.25" customHeight="1">
      <c r="A9" s="130"/>
      <c r="B9" s="130"/>
      <c r="C9" s="124">
        <v>29962</v>
      </c>
      <c r="D9" s="125">
        <v>6.1</v>
      </c>
      <c r="E9" s="125">
        <v>6.5</v>
      </c>
      <c r="F9" s="125">
        <v>7</v>
      </c>
      <c r="G9" s="125"/>
      <c r="H9" s="125">
        <f t="shared" si="0"/>
        <v>0.90000000000000036</v>
      </c>
      <c r="I9" s="122"/>
      <c r="J9" s="130"/>
      <c r="K9" s="130"/>
      <c r="L9" s="124">
        <v>29914</v>
      </c>
      <c r="M9" s="126">
        <v>6.9</v>
      </c>
      <c r="N9" s="126">
        <v>7.3</v>
      </c>
      <c r="O9" s="126">
        <v>9.5</v>
      </c>
      <c r="P9" s="148"/>
      <c r="Q9" s="126">
        <f t="shared" si="1"/>
        <v>2.5999999999999996</v>
      </c>
      <c r="R9" s="122"/>
      <c r="S9" s="130"/>
      <c r="T9" s="130"/>
      <c r="U9" s="124">
        <v>14306</v>
      </c>
      <c r="V9" s="137">
        <v>7.2</v>
      </c>
      <c r="W9" s="137">
        <v>7.7</v>
      </c>
      <c r="X9" s="137">
        <v>9.6999999999999993</v>
      </c>
      <c r="Y9" s="137"/>
      <c r="Z9" s="137">
        <f t="shared" si="2"/>
        <v>2.4999999999999991</v>
      </c>
      <c r="AA9" s="122"/>
      <c r="AB9" s="130"/>
      <c r="AC9" s="133"/>
      <c r="AD9" s="124">
        <v>14208</v>
      </c>
      <c r="AE9" s="149">
        <v>10.4</v>
      </c>
      <c r="AF9" s="128">
        <v>7.6</v>
      </c>
      <c r="AG9" s="128">
        <v>9.8000000000000007</v>
      </c>
      <c r="AH9" s="128"/>
      <c r="AI9" s="128">
        <f t="shared" si="3"/>
        <v>-0.59999999999999964</v>
      </c>
      <c r="AJ9" s="122"/>
    </row>
    <row r="10" spans="1:36" ht="17.25" customHeight="1">
      <c r="A10" s="130"/>
      <c r="B10" s="130"/>
      <c r="C10" s="124">
        <v>29665</v>
      </c>
      <c r="D10" s="125">
        <v>6.8</v>
      </c>
      <c r="E10" s="125">
        <v>7.3</v>
      </c>
      <c r="F10" s="125">
        <v>7.6</v>
      </c>
      <c r="G10" s="125"/>
      <c r="H10" s="125">
        <f t="shared" si="0"/>
        <v>0.79999999999999982</v>
      </c>
      <c r="I10" s="122"/>
      <c r="J10" s="130"/>
      <c r="K10" s="130"/>
      <c r="L10" s="124">
        <v>14276</v>
      </c>
      <c r="M10" s="126">
        <v>6.7</v>
      </c>
      <c r="N10" s="126">
        <v>7.5</v>
      </c>
      <c r="O10" s="126">
        <v>9.3000000000000007</v>
      </c>
      <c r="P10" s="126"/>
      <c r="Q10" s="126">
        <f t="shared" si="1"/>
        <v>2.6000000000000005</v>
      </c>
      <c r="R10" s="122"/>
      <c r="S10" s="130"/>
      <c r="T10" s="130"/>
      <c r="U10" s="124">
        <v>29901</v>
      </c>
      <c r="V10" s="137">
        <v>6.6</v>
      </c>
      <c r="W10" s="137">
        <v>7</v>
      </c>
      <c r="X10" s="137">
        <v>8.6999999999999993</v>
      </c>
      <c r="Y10" s="148"/>
      <c r="Z10" s="137">
        <f t="shared" si="2"/>
        <v>2.0999999999999996</v>
      </c>
      <c r="AA10" s="122"/>
      <c r="AB10" s="130"/>
      <c r="AC10" s="133"/>
      <c r="AD10" s="124">
        <v>14305</v>
      </c>
      <c r="AE10" s="128">
        <v>6</v>
      </c>
      <c r="AF10" s="128">
        <v>6.4</v>
      </c>
      <c r="AG10" s="128">
        <v>8.5</v>
      </c>
      <c r="AH10" s="128"/>
      <c r="AI10" s="128">
        <f t="shared" si="3"/>
        <v>2.5</v>
      </c>
      <c r="AJ10" s="122"/>
    </row>
    <row r="11" spans="1:36" ht="17.25" customHeight="1">
      <c r="A11" s="130"/>
      <c r="B11" s="130"/>
      <c r="C11" s="124">
        <v>29939</v>
      </c>
      <c r="D11" s="125">
        <v>5.7</v>
      </c>
      <c r="E11" s="125">
        <v>6.2</v>
      </c>
      <c r="F11" s="125">
        <v>8</v>
      </c>
      <c r="G11" s="148"/>
      <c r="H11" s="125">
        <f t="shared" si="0"/>
        <v>2.2999999999999998</v>
      </c>
      <c r="I11" s="122"/>
      <c r="J11" s="130"/>
      <c r="K11" s="130"/>
      <c r="L11" s="124">
        <v>14172</v>
      </c>
      <c r="M11" s="126">
        <v>7.3</v>
      </c>
      <c r="N11" s="126">
        <v>8.1999999999999993</v>
      </c>
      <c r="O11" s="126">
        <v>11.2</v>
      </c>
      <c r="P11" s="148"/>
      <c r="Q11" s="126">
        <f t="shared" si="1"/>
        <v>3.8999999999999995</v>
      </c>
      <c r="R11" s="122"/>
      <c r="S11" s="130"/>
      <c r="T11" s="130"/>
      <c r="U11" s="124">
        <v>14163</v>
      </c>
      <c r="V11" s="137">
        <v>6</v>
      </c>
      <c r="W11" s="137">
        <v>7.2</v>
      </c>
      <c r="X11" s="137">
        <v>10.199999999999999</v>
      </c>
      <c r="Y11" s="148"/>
      <c r="Z11" s="137">
        <f t="shared" si="2"/>
        <v>4.1999999999999993</v>
      </c>
      <c r="AA11" s="122"/>
      <c r="AB11" s="130"/>
      <c r="AC11" s="133"/>
      <c r="AD11" s="124">
        <v>29949</v>
      </c>
      <c r="AE11" s="128">
        <v>5.3</v>
      </c>
      <c r="AF11" s="128">
        <v>5.5</v>
      </c>
      <c r="AG11" s="128">
        <v>7.3</v>
      </c>
      <c r="AH11" s="128"/>
      <c r="AI11" s="128">
        <f t="shared" si="3"/>
        <v>2</v>
      </c>
      <c r="AJ11" s="122"/>
    </row>
    <row r="12" spans="1:36" ht="17.25" customHeight="1">
      <c r="A12" s="130"/>
      <c r="B12" s="130"/>
      <c r="C12" s="124">
        <v>14161</v>
      </c>
      <c r="D12" s="125">
        <v>5.7</v>
      </c>
      <c r="E12" s="125">
        <v>6.2</v>
      </c>
      <c r="F12" s="125">
        <v>7.7</v>
      </c>
      <c r="G12" s="148"/>
      <c r="H12" s="125">
        <f t="shared" si="0"/>
        <v>2</v>
      </c>
      <c r="I12" s="122"/>
      <c r="J12" s="130"/>
      <c r="K12" s="130"/>
      <c r="L12" s="124">
        <v>14262</v>
      </c>
      <c r="M12" s="126">
        <v>8.4</v>
      </c>
      <c r="N12" s="126">
        <v>8.6</v>
      </c>
      <c r="O12" s="126">
        <v>10.6</v>
      </c>
      <c r="P12" s="126"/>
      <c r="Q12" s="126">
        <f t="shared" si="1"/>
        <v>2.1999999999999993</v>
      </c>
      <c r="R12" s="122"/>
      <c r="S12" s="130"/>
      <c r="T12" s="130"/>
      <c r="U12" s="124">
        <v>14308</v>
      </c>
      <c r="V12" s="137">
        <v>7.4</v>
      </c>
      <c r="W12" s="137">
        <v>7.5</v>
      </c>
      <c r="X12" s="137">
        <v>9.6</v>
      </c>
      <c r="Y12" s="137"/>
      <c r="Z12" s="137">
        <f t="shared" si="2"/>
        <v>2.1999999999999993</v>
      </c>
      <c r="AA12" s="122"/>
      <c r="AB12" s="130"/>
      <c r="AC12" s="133"/>
      <c r="AD12" s="124">
        <v>29796</v>
      </c>
      <c r="AE12" s="128">
        <v>5.9</v>
      </c>
      <c r="AF12" s="128">
        <v>6.8</v>
      </c>
      <c r="AG12" s="128">
        <v>8.6999999999999993</v>
      </c>
      <c r="AH12" s="128"/>
      <c r="AI12" s="128">
        <f t="shared" si="3"/>
        <v>2.7999999999999989</v>
      </c>
      <c r="AJ12" s="122"/>
    </row>
    <row r="13" spans="1:36" ht="17.25" customHeight="1">
      <c r="A13" s="130"/>
      <c r="B13" s="130"/>
      <c r="C13" s="124">
        <v>29705</v>
      </c>
      <c r="D13" s="125">
        <v>9.4</v>
      </c>
      <c r="E13" s="125">
        <v>10.199999999999999</v>
      </c>
      <c r="F13" s="125">
        <v>11.8</v>
      </c>
      <c r="G13" s="125"/>
      <c r="H13" s="125">
        <f t="shared" si="0"/>
        <v>2.4000000000000004</v>
      </c>
      <c r="I13" s="122"/>
      <c r="J13" s="130"/>
      <c r="K13" s="130"/>
      <c r="L13" s="124">
        <v>29765</v>
      </c>
      <c r="M13" s="126">
        <v>5</v>
      </c>
      <c r="N13" s="126">
        <v>5</v>
      </c>
      <c r="O13" s="126">
        <v>6.3</v>
      </c>
      <c r="P13" s="126"/>
      <c r="Q13" s="126">
        <f t="shared" si="1"/>
        <v>1.2999999999999998</v>
      </c>
      <c r="R13" s="122"/>
      <c r="S13" s="130"/>
      <c r="T13" s="130"/>
      <c r="U13" s="124">
        <v>29700</v>
      </c>
      <c r="V13" s="137">
        <v>6.7</v>
      </c>
      <c r="W13" s="137">
        <v>7.4</v>
      </c>
      <c r="X13" s="137">
        <v>9.1</v>
      </c>
      <c r="Y13" s="137"/>
      <c r="Z13" s="137">
        <f t="shared" si="2"/>
        <v>2.3999999999999995</v>
      </c>
      <c r="AA13" s="122"/>
      <c r="AB13" s="130"/>
      <c r="AC13" s="133"/>
      <c r="AD13" s="124">
        <v>29777</v>
      </c>
      <c r="AE13" s="128">
        <v>4.5999999999999996</v>
      </c>
      <c r="AF13" s="128">
        <v>4.5999999999999996</v>
      </c>
      <c r="AG13" s="128">
        <v>5.9</v>
      </c>
      <c r="AH13" s="148"/>
      <c r="AI13" s="128">
        <f t="shared" si="3"/>
        <v>1.3000000000000007</v>
      </c>
      <c r="AJ13" s="122"/>
    </row>
    <row r="14" spans="1:36" ht="17.25" customHeight="1">
      <c r="A14" s="130"/>
      <c r="B14" s="130" t="s">
        <v>273</v>
      </c>
      <c r="C14" s="124">
        <v>29654</v>
      </c>
      <c r="D14" s="125">
        <v>5.4</v>
      </c>
      <c r="E14" s="125">
        <v>5.5</v>
      </c>
      <c r="F14" s="125">
        <v>6.2</v>
      </c>
      <c r="G14" s="125"/>
      <c r="H14" s="125">
        <f t="shared" si="0"/>
        <v>0.79999999999999982</v>
      </c>
      <c r="I14" s="122"/>
      <c r="J14" s="130"/>
      <c r="K14" s="130" t="s">
        <v>273</v>
      </c>
      <c r="L14" s="124">
        <v>29864</v>
      </c>
      <c r="M14" s="149">
        <v>12.8</v>
      </c>
      <c r="N14" s="126">
        <v>6.2</v>
      </c>
      <c r="O14" s="126">
        <v>8.4</v>
      </c>
      <c r="P14" s="126"/>
      <c r="Q14" s="126">
        <f t="shared" si="1"/>
        <v>-4.4000000000000004</v>
      </c>
      <c r="R14" s="122"/>
      <c r="S14" s="130"/>
      <c r="T14" s="130" t="s">
        <v>273</v>
      </c>
      <c r="U14" s="124">
        <v>29704</v>
      </c>
      <c r="V14" s="137">
        <v>8.6</v>
      </c>
      <c r="W14" s="137">
        <v>9.5</v>
      </c>
      <c r="X14" s="137">
        <v>11.1</v>
      </c>
      <c r="Y14" s="137"/>
      <c r="Z14" s="137">
        <f t="shared" si="2"/>
        <v>2.5</v>
      </c>
      <c r="AA14" s="122"/>
      <c r="AB14" s="130"/>
      <c r="AC14" s="133" t="s">
        <v>273</v>
      </c>
      <c r="AD14" s="124">
        <v>29847</v>
      </c>
      <c r="AE14" s="128">
        <v>5.4</v>
      </c>
      <c r="AF14" s="128">
        <v>6.5</v>
      </c>
      <c r="AG14" s="128">
        <v>8.6</v>
      </c>
      <c r="AH14" s="128"/>
      <c r="AI14" s="128">
        <f t="shared" si="3"/>
        <v>3.1999999999999993</v>
      </c>
      <c r="AJ14" s="122"/>
    </row>
    <row r="15" spans="1:36" ht="17.25" customHeight="1">
      <c r="A15" s="130"/>
      <c r="B15" s="130"/>
      <c r="C15" s="124">
        <v>29898</v>
      </c>
      <c r="D15" s="125">
        <v>7.4</v>
      </c>
      <c r="E15" s="125">
        <v>7.7</v>
      </c>
      <c r="F15" s="125">
        <v>9.8000000000000007</v>
      </c>
      <c r="G15" s="148"/>
      <c r="H15" s="125">
        <f t="shared" si="0"/>
        <v>2.4000000000000004</v>
      </c>
      <c r="I15" s="122"/>
      <c r="J15" s="130"/>
      <c r="K15" s="130"/>
      <c r="L15" s="124">
        <v>29778</v>
      </c>
      <c r="M15" s="126">
        <v>5.7</v>
      </c>
      <c r="N15" s="126">
        <v>6</v>
      </c>
      <c r="O15" s="126">
        <v>8.1999999999999993</v>
      </c>
      <c r="P15" s="148"/>
      <c r="Q15" s="126">
        <f t="shared" si="1"/>
        <v>2.4999999999999991</v>
      </c>
      <c r="R15" s="122"/>
      <c r="S15" s="130"/>
      <c r="T15" s="130"/>
      <c r="U15" s="124">
        <v>14284</v>
      </c>
      <c r="V15" s="137">
        <v>4.9000000000000004</v>
      </c>
      <c r="W15" s="137">
        <v>5.0999999999999996</v>
      </c>
      <c r="X15" s="137">
        <v>6.4</v>
      </c>
      <c r="Y15" s="137"/>
      <c r="Z15" s="137">
        <f t="shared" si="2"/>
        <v>1.5</v>
      </c>
      <c r="AA15" s="122"/>
      <c r="AB15" s="130"/>
      <c r="AC15" s="133"/>
      <c r="AD15" s="124">
        <v>29793</v>
      </c>
      <c r="AE15" s="128">
        <v>5.6</v>
      </c>
      <c r="AF15" s="128">
        <v>7</v>
      </c>
      <c r="AG15" s="128">
        <v>7.7</v>
      </c>
      <c r="AH15" s="128"/>
      <c r="AI15" s="128">
        <f t="shared" si="3"/>
        <v>2.1000000000000005</v>
      </c>
      <c r="AJ15" s="122"/>
    </row>
    <row r="16" spans="1:36" ht="17.25" customHeight="1">
      <c r="A16" s="130"/>
      <c r="B16" s="130"/>
      <c r="C16" s="124">
        <v>29631</v>
      </c>
      <c r="D16" s="125">
        <v>5.7</v>
      </c>
      <c r="E16" s="125">
        <v>6.1</v>
      </c>
      <c r="F16" s="125">
        <v>8</v>
      </c>
      <c r="G16" s="148"/>
      <c r="H16" s="125">
        <f t="shared" si="0"/>
        <v>2.2999999999999998</v>
      </c>
      <c r="I16" s="122"/>
      <c r="J16" s="130"/>
      <c r="K16" s="130"/>
      <c r="L16" s="124">
        <v>14317</v>
      </c>
      <c r="M16" s="126">
        <v>5.7</v>
      </c>
      <c r="N16" s="126">
        <v>6</v>
      </c>
      <c r="O16" s="126">
        <v>7.7</v>
      </c>
      <c r="P16" s="126"/>
      <c r="Q16" s="126">
        <f t="shared" si="1"/>
        <v>2</v>
      </c>
      <c r="R16" s="122"/>
      <c r="S16" s="130"/>
      <c r="T16" s="130"/>
      <c r="U16" s="124">
        <v>14275</v>
      </c>
      <c r="V16" s="137">
        <v>7.1</v>
      </c>
      <c r="W16" s="137">
        <v>8.1</v>
      </c>
      <c r="X16" s="137">
        <v>10.199999999999999</v>
      </c>
      <c r="Y16" s="137"/>
      <c r="Z16" s="137">
        <f t="shared" si="2"/>
        <v>3.0999999999999996</v>
      </c>
      <c r="AA16" s="122"/>
      <c r="AB16" s="130"/>
      <c r="AC16" s="133"/>
      <c r="AD16" s="124">
        <v>29753</v>
      </c>
      <c r="AE16" s="128">
        <v>7.9</v>
      </c>
      <c r="AF16" s="128">
        <v>8.1</v>
      </c>
      <c r="AG16" s="128">
        <v>9.4</v>
      </c>
      <c r="AH16" s="128"/>
      <c r="AI16" s="128">
        <f t="shared" si="3"/>
        <v>1.5</v>
      </c>
      <c r="AJ16" s="122"/>
    </row>
    <row r="17" spans="1:36" ht="17.25" customHeight="1">
      <c r="A17" s="130"/>
      <c r="B17" s="130"/>
      <c r="C17" s="124">
        <v>14184</v>
      </c>
      <c r="D17" s="125">
        <v>6.7</v>
      </c>
      <c r="E17" s="125">
        <v>7.1</v>
      </c>
      <c r="F17" s="125">
        <v>9.4</v>
      </c>
      <c r="G17" s="125"/>
      <c r="H17" s="125">
        <f t="shared" si="0"/>
        <v>2.7</v>
      </c>
      <c r="I17" s="122"/>
      <c r="J17" s="130"/>
      <c r="K17" s="130"/>
      <c r="L17" s="124">
        <v>29742</v>
      </c>
      <c r="M17" s="126">
        <v>4.5999999999999996</v>
      </c>
      <c r="N17" s="126">
        <v>4.8</v>
      </c>
      <c r="O17" s="126">
        <v>6.1</v>
      </c>
      <c r="P17" s="126"/>
      <c r="Q17" s="126">
        <f t="shared" si="1"/>
        <v>1.5</v>
      </c>
      <c r="R17" s="122"/>
      <c r="S17" s="130"/>
      <c r="T17" s="130"/>
      <c r="U17" s="124">
        <v>14231</v>
      </c>
      <c r="V17" s="137">
        <v>4.7</v>
      </c>
      <c r="W17" s="137">
        <v>5.8</v>
      </c>
      <c r="X17" s="137">
        <v>7.7</v>
      </c>
      <c r="Y17" s="148"/>
      <c r="Z17" s="137">
        <f t="shared" si="2"/>
        <v>3</v>
      </c>
      <c r="AA17" s="122"/>
      <c r="AB17" s="130"/>
      <c r="AC17" s="133"/>
      <c r="AD17" s="124">
        <v>29743</v>
      </c>
      <c r="AE17" s="128">
        <v>5.8</v>
      </c>
      <c r="AF17" s="128">
        <v>6.3</v>
      </c>
      <c r="AG17" s="128">
        <v>7.5</v>
      </c>
      <c r="AH17" s="148"/>
      <c r="AI17" s="128">
        <f t="shared" si="3"/>
        <v>1.7000000000000002</v>
      </c>
      <c r="AJ17" s="122"/>
    </row>
    <row r="18" spans="1:36" ht="17.25" customHeight="1">
      <c r="A18" s="130"/>
      <c r="B18" s="130"/>
      <c r="C18" s="124">
        <v>29666</v>
      </c>
      <c r="D18" s="125">
        <v>7.5</v>
      </c>
      <c r="E18" s="125">
        <v>8.3000000000000007</v>
      </c>
      <c r="F18" s="125">
        <v>10.3</v>
      </c>
      <c r="G18" s="125"/>
      <c r="H18" s="125">
        <f t="shared" si="0"/>
        <v>2.8000000000000007</v>
      </c>
      <c r="I18" s="122"/>
      <c r="J18" s="130"/>
      <c r="K18" s="130"/>
      <c r="L18" s="124">
        <v>14273</v>
      </c>
      <c r="M18" s="126">
        <v>5</v>
      </c>
      <c r="N18" s="126">
        <v>5.6</v>
      </c>
      <c r="O18" s="126">
        <v>7.2</v>
      </c>
      <c r="P18" s="148"/>
      <c r="Q18" s="126">
        <f t="shared" si="1"/>
        <v>2.2000000000000002</v>
      </c>
      <c r="R18" s="122"/>
      <c r="S18" s="130"/>
      <c r="T18" s="130"/>
      <c r="U18" s="124">
        <v>14162</v>
      </c>
      <c r="V18" s="137">
        <v>6.4</v>
      </c>
      <c r="W18" s="137">
        <v>7.7</v>
      </c>
      <c r="X18" s="137">
        <v>10.7</v>
      </c>
      <c r="Y18" s="148"/>
      <c r="Z18" s="137">
        <f t="shared" si="2"/>
        <v>4.2999999999999989</v>
      </c>
      <c r="AA18" s="122"/>
      <c r="AB18" s="130"/>
      <c r="AC18" s="133"/>
      <c r="AD18" s="124">
        <v>29718</v>
      </c>
      <c r="AE18" s="128">
        <v>6.3</v>
      </c>
      <c r="AF18" s="128">
        <v>7.1</v>
      </c>
      <c r="AG18" s="128">
        <v>9.1999999999999993</v>
      </c>
      <c r="AH18" s="148"/>
      <c r="AI18" s="128">
        <f t="shared" si="3"/>
        <v>2.8999999999999995</v>
      </c>
      <c r="AJ18" s="122"/>
    </row>
    <row r="19" spans="1:36" ht="17.25" customHeight="1">
      <c r="A19" s="130"/>
      <c r="B19" s="130"/>
      <c r="C19" s="124">
        <v>29948</v>
      </c>
      <c r="D19" s="125">
        <v>5.6</v>
      </c>
      <c r="E19" s="125">
        <v>5.9</v>
      </c>
      <c r="F19" s="125">
        <v>6.7</v>
      </c>
      <c r="G19" s="125"/>
      <c r="H19" s="125">
        <f t="shared" si="0"/>
        <v>1.1000000000000005</v>
      </c>
      <c r="I19" s="122"/>
      <c r="J19" s="130"/>
      <c r="K19" s="130"/>
      <c r="L19" s="124">
        <v>29846</v>
      </c>
      <c r="M19" s="126">
        <v>5.2</v>
      </c>
      <c r="N19" s="126">
        <v>6.2</v>
      </c>
      <c r="O19" s="126">
        <v>8.1999999999999993</v>
      </c>
      <c r="P19" s="126"/>
      <c r="Q19" s="126">
        <f t="shared" si="1"/>
        <v>2.9999999999999991</v>
      </c>
      <c r="R19" s="122"/>
      <c r="S19" s="130"/>
      <c r="T19" s="130"/>
      <c r="U19" s="124">
        <v>14288</v>
      </c>
      <c r="V19" s="137">
        <v>5.0999999999999996</v>
      </c>
      <c r="W19" s="137">
        <v>5.6</v>
      </c>
      <c r="X19" s="137">
        <v>7.1</v>
      </c>
      <c r="Y19" s="137"/>
      <c r="Z19" s="137">
        <f t="shared" si="2"/>
        <v>2</v>
      </c>
      <c r="AA19" s="122"/>
      <c r="AB19" s="130"/>
      <c r="AC19" s="133"/>
      <c r="AD19" s="124">
        <v>29694</v>
      </c>
      <c r="AE19" s="128">
        <v>6.8</v>
      </c>
      <c r="AF19" s="128">
        <v>7.7</v>
      </c>
      <c r="AG19" s="128">
        <v>9.1</v>
      </c>
      <c r="AH19" s="128"/>
      <c r="AI19" s="128">
        <f t="shared" si="3"/>
        <v>2.2999999999999998</v>
      </c>
      <c r="AJ19" s="122"/>
    </row>
    <row r="20" spans="1:36" ht="17.25" customHeight="1">
      <c r="A20" s="136"/>
      <c r="B20" s="136"/>
      <c r="C20" s="140" t="s">
        <v>278</v>
      </c>
      <c r="D20" s="141">
        <f>AVERAGE(D2:D19)</f>
        <v>6.4888888888888898</v>
      </c>
      <c r="E20" s="141">
        <f>AVERAGE(E2:E19)</f>
        <v>6.9388888888888882</v>
      </c>
      <c r="F20" s="141">
        <f>AVERAGE(F2:F19)</f>
        <v>8.4777777777777779</v>
      </c>
      <c r="G20" s="141"/>
      <c r="H20" s="141">
        <f>AVERAGE(H2:H19)</f>
        <v>1.9888888888888892</v>
      </c>
      <c r="I20" s="122"/>
      <c r="J20" s="119"/>
      <c r="K20" s="119"/>
      <c r="L20" s="140" t="s">
        <v>278</v>
      </c>
      <c r="M20" s="141">
        <f>AVERAGE(M2:M19)</f>
        <v>6.5222222222222221</v>
      </c>
      <c r="N20" s="141">
        <f>AVERAGE(N2:N19)</f>
        <v>6.6611111111111105</v>
      </c>
      <c r="O20" s="141">
        <f>AVERAGE(O2:O19)</f>
        <v>8.6055555555555525</v>
      </c>
      <c r="P20" s="141"/>
      <c r="Q20" s="141">
        <f>AVERAGE(Q2:Q19)</f>
        <v>2.0833333333333339</v>
      </c>
      <c r="S20" s="119"/>
      <c r="T20" s="119"/>
      <c r="U20" s="140" t="s">
        <v>278</v>
      </c>
      <c r="V20" s="141">
        <f>AVERAGE(V2:V19)</f>
        <v>6.4833333333333343</v>
      </c>
      <c r="W20" s="141">
        <f>AVERAGE(W2:W19)</f>
        <v>7.1777777777777789</v>
      </c>
      <c r="X20" s="141">
        <f>AVERAGE(X2:X19)</f>
        <v>9.2555555555555529</v>
      </c>
      <c r="Y20" s="141"/>
      <c r="Z20" s="141">
        <f>AVERAGE(Z2:Z19)</f>
        <v>2.7722222222222221</v>
      </c>
      <c r="AA20" s="121"/>
      <c r="AB20" s="130"/>
      <c r="AC20" s="130" t="s">
        <v>278</v>
      </c>
      <c r="AD20" s="121"/>
      <c r="AE20" s="141">
        <f>AVERAGE(AE2:AE19)</f>
        <v>6.5111111111111111</v>
      </c>
      <c r="AF20" s="121">
        <f>AVERAGE(AF2:AF19)</f>
        <v>6.8555555555555543</v>
      </c>
      <c r="AG20" s="121">
        <f>AVERAGE(AG2:AG19)</f>
        <v>8.4999999999999982</v>
      </c>
      <c r="AH20" s="121"/>
      <c r="AI20" s="121">
        <f>AVERAGE(AI2:AI19)</f>
        <v>1.9888888888888887</v>
      </c>
      <c r="AJ20" s="122"/>
    </row>
    <row r="21" spans="1:36" ht="17.25" customHeight="1">
      <c r="A21" s="136"/>
      <c r="B21" s="136"/>
      <c r="C21" s="127"/>
      <c r="D21" s="127"/>
      <c r="E21" s="127"/>
      <c r="F21" s="123"/>
      <c r="G21" s="123"/>
      <c r="H21" s="123"/>
      <c r="I21" s="123"/>
      <c r="J21" s="119"/>
      <c r="K21" s="119"/>
      <c r="M21" s="145" t="s">
        <v>283</v>
      </c>
      <c r="N21" s="145" t="s">
        <v>279</v>
      </c>
      <c r="O21" s="145" t="s">
        <v>280</v>
      </c>
      <c r="Q21" s="146" t="s">
        <v>281</v>
      </c>
      <c r="S21" s="119"/>
      <c r="T21" s="119"/>
      <c r="V21" s="145" t="s">
        <v>283</v>
      </c>
      <c r="W21" s="145" t="s">
        <v>279</v>
      </c>
      <c r="X21" s="145" t="s">
        <v>280</v>
      </c>
      <c r="Z21" s="146" t="s">
        <v>281</v>
      </c>
      <c r="AA21" s="122"/>
      <c r="AB21" s="131"/>
      <c r="AC21" s="134"/>
      <c r="AD21" s="129"/>
      <c r="AE21" s="129"/>
      <c r="AF21" s="122"/>
      <c r="AG21" s="122"/>
      <c r="AH21" s="122"/>
      <c r="AI21" s="122"/>
      <c r="AJ21" s="122"/>
    </row>
    <row r="22" spans="1:36" ht="17.25" customHeight="1">
      <c r="A22" s="119"/>
      <c r="B22" s="119"/>
      <c r="J22" s="142">
        <v>2</v>
      </c>
      <c r="K22" s="130" t="s">
        <v>274</v>
      </c>
      <c r="L22" s="124">
        <v>29961</v>
      </c>
      <c r="M22" s="126">
        <v>5.7</v>
      </c>
      <c r="N22" s="126">
        <v>6.6</v>
      </c>
      <c r="O22" s="126">
        <v>8.1</v>
      </c>
      <c r="P22" s="126"/>
      <c r="Q22" s="126">
        <f>O22-M22</f>
        <v>2.3999999999999995</v>
      </c>
      <c r="R22" s="122"/>
      <c r="S22" s="130">
        <v>3</v>
      </c>
      <c r="T22" s="130" t="s">
        <v>274</v>
      </c>
      <c r="U22" s="124">
        <v>29900</v>
      </c>
      <c r="V22" s="137">
        <v>7.9</v>
      </c>
      <c r="W22" s="137">
        <v>8.5</v>
      </c>
      <c r="X22" s="137">
        <v>10.199999999999999</v>
      </c>
      <c r="Y22" s="148"/>
      <c r="Z22" s="137">
        <f>X22-V22</f>
        <v>2.2999999999999989</v>
      </c>
      <c r="AA22" s="127"/>
      <c r="AB22" s="143"/>
      <c r="AC22" s="134"/>
      <c r="AD22" s="127"/>
      <c r="AE22" s="127"/>
      <c r="AF22" s="127"/>
      <c r="AG22" s="138"/>
      <c r="AH22" s="138"/>
      <c r="AI22" s="138"/>
      <c r="AJ22" s="122"/>
    </row>
    <row r="23" spans="1:36" ht="17.25" customHeight="1">
      <c r="A23" s="119"/>
      <c r="B23" s="119"/>
      <c r="J23" s="142"/>
      <c r="K23" s="130"/>
      <c r="L23" s="124">
        <v>14295</v>
      </c>
      <c r="M23" s="126">
        <v>8</v>
      </c>
      <c r="N23" s="126">
        <v>7.9</v>
      </c>
      <c r="O23" s="126">
        <v>8.8000000000000007</v>
      </c>
      <c r="P23" s="126"/>
      <c r="Q23" s="126">
        <f t="shared" ref="Q23:Q39" si="4">O23-M23</f>
        <v>0.80000000000000071</v>
      </c>
      <c r="R23" s="122"/>
      <c r="S23" s="130"/>
      <c r="T23" s="130"/>
      <c r="U23" s="124">
        <v>14297</v>
      </c>
      <c r="V23" s="137">
        <v>5.0999999999999996</v>
      </c>
      <c r="W23" s="137">
        <v>5.3</v>
      </c>
      <c r="X23" s="137">
        <v>6.8</v>
      </c>
      <c r="Y23" s="137"/>
      <c r="Z23" s="137">
        <f t="shared" ref="Z23:Z39" si="5">X23-V23</f>
        <v>1.7000000000000002</v>
      </c>
      <c r="AA23" s="127"/>
      <c r="AB23" s="144"/>
      <c r="AC23" s="134"/>
      <c r="AD23" s="127"/>
      <c r="AE23" s="127"/>
      <c r="AF23" s="127"/>
      <c r="AG23" s="138"/>
      <c r="AH23" s="138"/>
      <c r="AI23" s="138"/>
      <c r="AJ23" s="122"/>
    </row>
    <row r="24" spans="1:36" ht="17.25" customHeight="1">
      <c r="A24" s="119"/>
      <c r="B24" s="119"/>
      <c r="J24" s="142"/>
      <c r="K24" s="130"/>
      <c r="L24" s="124">
        <v>29652</v>
      </c>
      <c r="M24" s="126">
        <v>7.2</v>
      </c>
      <c r="N24" s="126">
        <v>6.8</v>
      </c>
      <c r="O24" s="126">
        <v>7.7</v>
      </c>
      <c r="P24" s="126"/>
      <c r="Q24" s="126">
        <f t="shared" si="4"/>
        <v>0.5</v>
      </c>
      <c r="R24" s="127"/>
      <c r="S24" s="130"/>
      <c r="T24" s="130"/>
      <c r="U24" s="124">
        <v>14274</v>
      </c>
      <c r="V24" s="137">
        <v>5</v>
      </c>
      <c r="W24" s="137">
        <v>6.2</v>
      </c>
      <c r="X24" s="137">
        <v>8.1</v>
      </c>
      <c r="Y24" s="137"/>
      <c r="Z24" s="137">
        <f t="shared" si="5"/>
        <v>3.0999999999999996</v>
      </c>
      <c r="AA24" s="127"/>
      <c r="AB24" s="134"/>
      <c r="AC24" s="134"/>
      <c r="AD24" s="127"/>
      <c r="AE24" s="127"/>
      <c r="AF24" s="127"/>
      <c r="AG24" s="138"/>
      <c r="AH24" s="138"/>
      <c r="AI24" s="138"/>
      <c r="AJ24" s="122"/>
    </row>
    <row r="25" spans="1:36" ht="17.25" customHeight="1">
      <c r="A25" s="119"/>
      <c r="B25" s="119"/>
      <c r="J25" s="142"/>
      <c r="K25" s="130"/>
      <c r="L25" s="124">
        <v>14194</v>
      </c>
      <c r="M25" s="126">
        <v>7</v>
      </c>
      <c r="N25" s="126">
        <v>7.2</v>
      </c>
      <c r="O25" s="126">
        <v>8.9</v>
      </c>
      <c r="P25" s="126"/>
      <c r="Q25" s="126">
        <f t="shared" si="4"/>
        <v>1.9000000000000004</v>
      </c>
      <c r="R25" s="127"/>
      <c r="S25" s="130"/>
      <c r="T25" s="130"/>
      <c r="U25" s="124">
        <v>29679</v>
      </c>
      <c r="V25" s="137">
        <v>6.4</v>
      </c>
      <c r="W25" s="137">
        <v>7.7</v>
      </c>
      <c r="X25" s="137">
        <v>9.6999999999999993</v>
      </c>
      <c r="Y25" s="137"/>
      <c r="Z25" s="137">
        <f t="shared" si="5"/>
        <v>3.2999999999999989</v>
      </c>
      <c r="AA25" s="127"/>
      <c r="AB25" s="134"/>
      <c r="AC25" s="134"/>
      <c r="AD25" s="127"/>
      <c r="AE25" s="127"/>
      <c r="AF25" s="127"/>
      <c r="AG25" s="138"/>
      <c r="AH25" s="138"/>
      <c r="AI25" s="138"/>
      <c r="AJ25" s="122"/>
    </row>
    <row r="26" spans="1:36" ht="17.25" customHeight="1">
      <c r="A26" s="119"/>
      <c r="B26" s="119"/>
      <c r="J26" s="142"/>
      <c r="K26" s="130"/>
      <c r="L26" s="124">
        <v>29691</v>
      </c>
      <c r="M26" s="126">
        <v>5.5</v>
      </c>
      <c r="N26" s="126">
        <v>6</v>
      </c>
      <c r="O26" s="126">
        <v>7.7</v>
      </c>
      <c r="P26" s="148"/>
      <c r="Q26" s="126">
        <f t="shared" si="4"/>
        <v>2.2000000000000002</v>
      </c>
      <c r="R26" s="127"/>
      <c r="S26" s="130"/>
      <c r="T26" s="130"/>
      <c r="U26" s="124">
        <v>29943</v>
      </c>
      <c r="V26" s="137">
        <v>6.4</v>
      </c>
      <c r="W26" s="137">
        <v>6.6</v>
      </c>
      <c r="X26" s="137">
        <v>8</v>
      </c>
      <c r="Y26" s="148"/>
      <c r="Z26" s="137">
        <f t="shared" si="5"/>
        <v>1.5999999999999996</v>
      </c>
      <c r="AA26" s="122"/>
      <c r="AB26" s="134"/>
      <c r="AC26" s="134"/>
      <c r="AD26" s="127"/>
      <c r="AE26" s="127"/>
      <c r="AF26" s="127"/>
      <c r="AG26" s="122"/>
      <c r="AH26" s="122"/>
      <c r="AI26" s="122"/>
      <c r="AJ26" s="122"/>
    </row>
    <row r="27" spans="1:36" ht="17.25" customHeight="1">
      <c r="A27" s="119"/>
      <c r="B27" s="119"/>
      <c r="J27" s="142"/>
      <c r="K27" s="130"/>
      <c r="L27" s="124">
        <v>14174</v>
      </c>
      <c r="M27" s="126">
        <v>7.8</v>
      </c>
      <c r="N27" s="126">
        <v>8.5</v>
      </c>
      <c r="O27" s="126">
        <v>11</v>
      </c>
      <c r="P27" s="148"/>
      <c r="Q27" s="126">
        <f t="shared" si="4"/>
        <v>3.2</v>
      </c>
      <c r="R27" s="127"/>
      <c r="S27" s="130"/>
      <c r="T27" s="130"/>
      <c r="U27" s="124">
        <v>14263</v>
      </c>
      <c r="V27" s="137">
        <v>7.4</v>
      </c>
      <c r="W27" s="137">
        <v>7.6</v>
      </c>
      <c r="X27" s="137">
        <v>9.4</v>
      </c>
      <c r="Y27" s="137"/>
      <c r="Z27" s="137">
        <f t="shared" si="5"/>
        <v>2</v>
      </c>
      <c r="AB27" s="134"/>
      <c r="AC27" s="139"/>
      <c r="AD27" s="127"/>
      <c r="AE27" s="127"/>
      <c r="AF27" s="127"/>
      <c r="AJ27" s="122"/>
    </row>
    <row r="28" spans="1:36" ht="17.25" customHeight="1">
      <c r="A28" s="119"/>
      <c r="B28" s="119"/>
      <c r="J28" s="142"/>
      <c r="K28" s="130" t="s">
        <v>275</v>
      </c>
      <c r="L28" s="124">
        <v>29951</v>
      </c>
      <c r="M28" s="126">
        <v>5.2</v>
      </c>
      <c r="N28" s="126">
        <v>5.8</v>
      </c>
      <c r="O28" s="126">
        <v>7.5</v>
      </c>
      <c r="P28" s="126"/>
      <c r="Q28" s="126">
        <f t="shared" si="4"/>
        <v>2.2999999999999998</v>
      </c>
      <c r="R28" s="122"/>
      <c r="S28" s="130"/>
      <c r="T28" s="130" t="s">
        <v>275</v>
      </c>
      <c r="U28" s="124">
        <v>29702</v>
      </c>
      <c r="V28" s="137">
        <v>7.4</v>
      </c>
      <c r="W28" s="137">
        <v>7.6</v>
      </c>
      <c r="X28" s="137">
        <v>9.5</v>
      </c>
      <c r="Y28" s="137"/>
      <c r="Z28" s="137">
        <f t="shared" si="5"/>
        <v>2.0999999999999996</v>
      </c>
      <c r="AB28" s="134"/>
      <c r="AC28" s="139"/>
      <c r="AD28" s="127"/>
      <c r="AE28" s="127"/>
      <c r="AF28" s="127"/>
      <c r="AJ28" s="122"/>
    </row>
    <row r="29" spans="1:36" ht="17.25" customHeight="1">
      <c r="A29" s="119"/>
      <c r="B29" s="119"/>
      <c r="J29" s="142"/>
      <c r="K29" s="130"/>
      <c r="L29" s="124">
        <v>29703</v>
      </c>
      <c r="M29" s="126">
        <v>7.2</v>
      </c>
      <c r="N29" s="126">
        <v>8.6999999999999993</v>
      </c>
      <c r="O29" s="126">
        <v>11.7</v>
      </c>
      <c r="P29" s="126"/>
      <c r="Q29" s="126">
        <f t="shared" si="4"/>
        <v>4.4999999999999991</v>
      </c>
      <c r="S29" s="130"/>
      <c r="T29" s="130"/>
      <c r="U29" s="124">
        <v>29715</v>
      </c>
      <c r="V29" s="137">
        <v>6.1</v>
      </c>
      <c r="W29" s="137">
        <v>6.8</v>
      </c>
      <c r="X29" s="137">
        <v>8.4</v>
      </c>
      <c r="Y29" s="137"/>
      <c r="Z29" s="137">
        <f t="shared" si="5"/>
        <v>2.3000000000000007</v>
      </c>
      <c r="AB29" s="135"/>
      <c r="AD29" s="127"/>
      <c r="AE29" s="127"/>
      <c r="AF29" s="127"/>
      <c r="AJ29" s="122"/>
    </row>
    <row r="30" spans="1:36" ht="17.25" customHeight="1">
      <c r="A30" s="119"/>
      <c r="B30" s="119"/>
      <c r="J30" s="142"/>
      <c r="K30" s="130"/>
      <c r="L30" s="124">
        <v>29934</v>
      </c>
      <c r="M30" s="126">
        <v>6.8</v>
      </c>
      <c r="N30" s="126">
        <v>7.5</v>
      </c>
      <c r="O30" s="126">
        <v>9.4</v>
      </c>
      <c r="P30" s="126"/>
      <c r="Q30" s="126">
        <f t="shared" si="4"/>
        <v>2.6000000000000005</v>
      </c>
      <c r="S30" s="130"/>
      <c r="T30" s="130"/>
      <c r="U30" s="124">
        <v>14260</v>
      </c>
      <c r="V30" s="137">
        <v>8.9</v>
      </c>
      <c r="W30" s="137">
        <v>9.6</v>
      </c>
      <c r="X30" s="137">
        <v>11.4</v>
      </c>
      <c r="Y30" s="137"/>
      <c r="Z30" s="137">
        <f t="shared" si="5"/>
        <v>2.5</v>
      </c>
      <c r="AJ30" s="122"/>
    </row>
    <row r="31" spans="1:36" ht="17.25" customHeight="1">
      <c r="A31" s="119"/>
      <c r="B31" s="119"/>
      <c r="J31" s="142"/>
      <c r="K31" s="130"/>
      <c r="L31" s="124">
        <v>14193</v>
      </c>
      <c r="M31" s="126">
        <v>7.5</v>
      </c>
      <c r="N31" s="126">
        <v>7.8</v>
      </c>
      <c r="O31" s="126">
        <v>10.5</v>
      </c>
      <c r="P31" s="148"/>
      <c r="Q31" s="126">
        <f t="shared" si="4"/>
        <v>3</v>
      </c>
      <c r="S31" s="130"/>
      <c r="T31" s="130"/>
      <c r="U31" s="124">
        <v>14195</v>
      </c>
      <c r="V31" s="137">
        <v>7</v>
      </c>
      <c r="W31" s="137">
        <v>8.3000000000000007</v>
      </c>
      <c r="X31" s="137">
        <v>10.6</v>
      </c>
      <c r="Y31" s="137"/>
      <c r="Z31" s="137">
        <f t="shared" si="5"/>
        <v>3.5999999999999996</v>
      </c>
      <c r="AJ31" s="122"/>
    </row>
    <row r="32" spans="1:36" ht="17.25" customHeight="1">
      <c r="A32" s="119"/>
      <c r="B32" s="119"/>
      <c r="J32" s="142"/>
      <c r="K32" s="130"/>
      <c r="L32" s="124">
        <v>29865</v>
      </c>
      <c r="M32" s="126">
        <v>6.2</v>
      </c>
      <c r="N32" s="126">
        <v>7.4</v>
      </c>
      <c r="O32" s="126">
        <v>10.3</v>
      </c>
      <c r="P32" s="126"/>
      <c r="Q32" s="126">
        <f t="shared" si="4"/>
        <v>4.1000000000000005</v>
      </c>
      <c r="S32" s="130"/>
      <c r="T32" s="130"/>
      <c r="U32" s="124">
        <v>29655</v>
      </c>
      <c r="V32" s="137">
        <v>7.9</v>
      </c>
      <c r="W32" s="137">
        <v>8.8000000000000007</v>
      </c>
      <c r="X32" s="137">
        <v>10.9</v>
      </c>
      <c r="Y32" s="148"/>
      <c r="Z32" s="137">
        <f t="shared" si="5"/>
        <v>3</v>
      </c>
      <c r="AJ32" s="122"/>
    </row>
    <row r="33" spans="1:36" ht="17.25" customHeight="1">
      <c r="A33" s="119"/>
      <c r="B33" s="119"/>
      <c r="J33" s="142"/>
      <c r="K33" s="130"/>
      <c r="L33" s="124">
        <v>14201</v>
      </c>
      <c r="M33" s="126">
        <v>5.3</v>
      </c>
      <c r="N33" s="126">
        <v>5.7</v>
      </c>
      <c r="O33" s="126">
        <v>7.1</v>
      </c>
      <c r="P33" s="148"/>
      <c r="Q33" s="126">
        <f t="shared" si="4"/>
        <v>1.7999999999999998</v>
      </c>
      <c r="S33" s="130"/>
      <c r="T33" s="130"/>
      <c r="U33" s="124">
        <v>14171</v>
      </c>
      <c r="V33" s="137">
        <v>4.8</v>
      </c>
      <c r="W33" s="137">
        <v>5.2</v>
      </c>
      <c r="X33" s="137">
        <v>7.4</v>
      </c>
      <c r="Y33" s="148"/>
      <c r="Z33" s="137">
        <f t="shared" si="5"/>
        <v>2.6000000000000005</v>
      </c>
      <c r="AA33" s="122"/>
      <c r="AB33" s="131"/>
      <c r="AC33" s="134"/>
      <c r="AD33" s="129"/>
      <c r="AE33" s="129"/>
      <c r="AF33" s="122"/>
      <c r="AG33" s="122"/>
      <c r="AH33" s="122"/>
      <c r="AI33" s="122"/>
      <c r="AJ33" s="122"/>
    </row>
    <row r="34" spans="1:36" ht="17.25" customHeight="1">
      <c r="A34" s="119"/>
      <c r="B34" s="119"/>
      <c r="J34" s="142"/>
      <c r="K34" s="130" t="s">
        <v>277</v>
      </c>
      <c r="L34" s="124">
        <v>29667</v>
      </c>
      <c r="M34" s="126">
        <v>6.2</v>
      </c>
      <c r="N34" s="126">
        <v>7.3</v>
      </c>
      <c r="O34" s="126">
        <v>8.8000000000000007</v>
      </c>
      <c r="P34" s="126"/>
      <c r="Q34" s="126">
        <f t="shared" si="4"/>
        <v>2.6000000000000005</v>
      </c>
      <c r="S34" s="130"/>
      <c r="T34" s="130" t="s">
        <v>277</v>
      </c>
      <c r="U34" s="124">
        <v>29745</v>
      </c>
      <c r="V34" s="137">
        <v>3.9</v>
      </c>
      <c r="W34" s="137">
        <v>5.2</v>
      </c>
      <c r="X34" s="137">
        <v>6.9</v>
      </c>
      <c r="Y34" s="148"/>
      <c r="Z34" s="137">
        <f t="shared" si="5"/>
        <v>3.0000000000000004</v>
      </c>
      <c r="AA34" s="122"/>
      <c r="AB34" s="131"/>
      <c r="AJ34" s="122"/>
    </row>
    <row r="35" spans="1:36" ht="17.25" customHeight="1">
      <c r="A35" s="119"/>
      <c r="B35" s="119"/>
      <c r="J35" s="142"/>
      <c r="K35" s="130"/>
      <c r="L35" s="124">
        <v>14298</v>
      </c>
      <c r="M35" s="126">
        <v>6.9</v>
      </c>
      <c r="N35" s="126">
        <v>7.4</v>
      </c>
      <c r="O35" s="126">
        <v>9.8000000000000007</v>
      </c>
      <c r="P35" s="148"/>
      <c r="Q35" s="126">
        <f t="shared" si="4"/>
        <v>2.9000000000000004</v>
      </c>
      <c r="R35" s="122"/>
      <c r="S35" s="130"/>
      <c r="T35" s="130"/>
      <c r="U35" s="124">
        <v>29645</v>
      </c>
      <c r="V35" s="137">
        <v>5.6</v>
      </c>
      <c r="W35" s="137">
        <v>6.5</v>
      </c>
      <c r="X35" s="137">
        <v>8.3000000000000007</v>
      </c>
      <c r="Y35" s="148"/>
      <c r="Z35" s="137">
        <f t="shared" si="5"/>
        <v>2.7000000000000011</v>
      </c>
      <c r="AA35" s="122"/>
      <c r="AB35" s="131"/>
      <c r="AJ35" s="122"/>
    </row>
    <row r="36" spans="1:36" ht="17.25" customHeight="1">
      <c r="A36" s="119"/>
      <c r="B36" s="119"/>
      <c r="J36" s="142"/>
      <c r="K36" s="130"/>
      <c r="L36" s="124">
        <v>29931</v>
      </c>
      <c r="M36" s="126">
        <v>8.1999999999999993</v>
      </c>
      <c r="N36" s="126">
        <v>8.4</v>
      </c>
      <c r="O36" s="126">
        <v>11.9</v>
      </c>
      <c r="P36" s="126"/>
      <c r="Q36" s="126">
        <f t="shared" si="4"/>
        <v>3.7000000000000011</v>
      </c>
      <c r="R36" s="122"/>
      <c r="S36" s="130"/>
      <c r="T36" s="130"/>
      <c r="U36" s="124">
        <v>29643</v>
      </c>
      <c r="V36" s="137">
        <v>7.8</v>
      </c>
      <c r="W36" s="137">
        <v>9.6</v>
      </c>
      <c r="X36" s="137">
        <v>12.3</v>
      </c>
      <c r="Y36" s="137"/>
      <c r="Z36" s="137">
        <f t="shared" si="5"/>
        <v>4.5000000000000009</v>
      </c>
      <c r="AA36" s="122"/>
      <c r="AB36" s="131"/>
      <c r="AJ36" s="122"/>
    </row>
    <row r="37" spans="1:36" ht="17.25" customHeight="1">
      <c r="A37" s="119"/>
      <c r="B37" s="119"/>
      <c r="J37" s="142"/>
      <c r="K37" s="130"/>
      <c r="L37" s="124">
        <v>29754</v>
      </c>
      <c r="M37" s="126">
        <v>8.1</v>
      </c>
      <c r="N37" s="126">
        <v>8.4</v>
      </c>
      <c r="O37" s="126">
        <v>10.5</v>
      </c>
      <c r="P37" s="148"/>
      <c r="Q37" s="126">
        <f t="shared" si="4"/>
        <v>2.4000000000000004</v>
      </c>
      <c r="R37" s="122"/>
      <c r="S37" s="130"/>
      <c r="T37" s="130"/>
      <c r="U37" s="124">
        <v>14261</v>
      </c>
      <c r="V37" s="137">
        <v>8</v>
      </c>
      <c r="W37" s="137">
        <v>8.1</v>
      </c>
      <c r="X37" s="137">
        <v>10.5</v>
      </c>
      <c r="Y37" s="137"/>
      <c r="Z37" s="137">
        <f t="shared" si="5"/>
        <v>2.5</v>
      </c>
      <c r="AA37" s="122"/>
      <c r="AB37" s="131"/>
      <c r="AJ37" s="122"/>
    </row>
    <row r="38" spans="1:36" ht="17.25" customHeight="1">
      <c r="A38" s="119"/>
      <c r="B38" s="119"/>
      <c r="J38" s="142"/>
      <c r="K38" s="130"/>
      <c r="L38" s="124">
        <v>14320</v>
      </c>
      <c r="M38" s="126">
        <v>7.2</v>
      </c>
      <c r="N38" s="126">
        <v>7.5</v>
      </c>
      <c r="O38" s="126">
        <v>9.1</v>
      </c>
      <c r="P38" s="126"/>
      <c r="Q38" s="126">
        <f t="shared" si="4"/>
        <v>1.8999999999999995</v>
      </c>
      <c r="R38" s="122"/>
      <c r="S38" s="130"/>
      <c r="T38" s="130"/>
      <c r="U38" s="124">
        <v>14186</v>
      </c>
      <c r="V38" s="137">
        <v>4.5999999999999996</v>
      </c>
      <c r="W38" s="137">
        <v>5.2</v>
      </c>
      <c r="X38" s="137">
        <v>7.3</v>
      </c>
      <c r="Y38" s="137"/>
      <c r="Z38" s="137">
        <f t="shared" si="5"/>
        <v>2.7</v>
      </c>
      <c r="AA38" s="122"/>
      <c r="AB38" s="131"/>
      <c r="AJ38" s="122"/>
    </row>
    <row r="39" spans="1:36" ht="17.25" customHeight="1">
      <c r="A39" s="119"/>
      <c r="B39" s="119"/>
      <c r="J39" s="142"/>
      <c r="K39" s="130"/>
      <c r="L39" s="124">
        <v>14287</v>
      </c>
      <c r="M39" s="126">
        <v>4.5999999999999996</v>
      </c>
      <c r="N39" s="126">
        <v>4.4000000000000004</v>
      </c>
      <c r="O39" s="126">
        <v>6.3</v>
      </c>
      <c r="P39" s="126"/>
      <c r="Q39" s="126">
        <f t="shared" si="4"/>
        <v>1.7000000000000002</v>
      </c>
      <c r="R39" s="122"/>
      <c r="S39" s="130"/>
      <c r="T39" s="130"/>
      <c r="U39" s="124">
        <v>29646</v>
      </c>
      <c r="V39" s="137">
        <v>7.1</v>
      </c>
      <c r="W39" s="137">
        <v>8</v>
      </c>
      <c r="X39" s="137">
        <v>9.5</v>
      </c>
      <c r="Y39" s="137"/>
      <c r="Z39" s="137">
        <f t="shared" si="5"/>
        <v>2.4000000000000004</v>
      </c>
    </row>
    <row r="40" spans="1:36" ht="17.25" customHeight="1">
      <c r="A40" s="119"/>
      <c r="B40" s="119"/>
      <c r="J40" s="131"/>
      <c r="K40" s="131"/>
      <c r="L40" s="145" t="s">
        <v>278</v>
      </c>
      <c r="M40" s="121">
        <f t="shared" ref="M40" si="6">AVERAGE(M22:M39)</f>
        <v>6.7</v>
      </c>
      <c r="N40" s="121">
        <f>AVERAGE(N22:N39)</f>
        <v>7.1833333333333336</v>
      </c>
      <c r="O40" s="121">
        <f t="shared" ref="O40:Q40" si="7">AVERAGE(O22:O39)</f>
        <v>9.1722222222222225</v>
      </c>
      <c r="P40" s="121"/>
      <c r="Q40" s="121">
        <f t="shared" si="7"/>
        <v>2.4722222222222228</v>
      </c>
      <c r="R40" s="122"/>
      <c r="S40" s="131"/>
      <c r="T40" s="131"/>
      <c r="U40" s="145" t="s">
        <v>278</v>
      </c>
      <c r="V40" s="121">
        <f t="shared" ref="V40:Z40" si="8">AVERAGE(V22:V39)</f>
        <v>6.5166666666666657</v>
      </c>
      <c r="W40" s="121">
        <f t="shared" si="8"/>
        <v>7.2666666666666657</v>
      </c>
      <c r="X40" s="121">
        <f t="shared" si="8"/>
        <v>9.1777777777777789</v>
      </c>
      <c r="Y40" s="121"/>
      <c r="Z40" s="121">
        <f t="shared" si="8"/>
        <v>2.6611111111111114</v>
      </c>
    </row>
    <row r="41" spans="1:36" s="122" customFormat="1" ht="17.25" customHeight="1">
      <c r="A41" s="131"/>
      <c r="B41" s="131"/>
      <c r="J41" s="131"/>
      <c r="K41" s="131"/>
      <c r="S41" s="131"/>
      <c r="T41" s="131"/>
      <c r="AB41" s="134"/>
      <c r="AC41" s="134"/>
      <c r="AD41" s="127"/>
      <c r="AE41" s="127"/>
      <c r="AF41" s="127"/>
      <c r="AG41" s="127"/>
      <c r="AH41" s="127"/>
      <c r="AI41" s="127"/>
    </row>
    <row r="42" spans="1:36" s="122" customFormat="1" ht="17.25" customHeight="1">
      <c r="A42" s="131"/>
      <c r="B42" s="131"/>
      <c r="J42" s="131"/>
      <c r="K42" s="131"/>
      <c r="S42" s="131"/>
      <c r="T42" s="131"/>
      <c r="AB42" s="134"/>
      <c r="AC42" s="134"/>
      <c r="AD42" s="127"/>
      <c r="AE42" s="127"/>
      <c r="AF42" s="127"/>
      <c r="AG42" s="127"/>
      <c r="AH42" s="127"/>
      <c r="AI42" s="127"/>
    </row>
    <row r="43" spans="1:36" s="122" customFormat="1" ht="17.25" customHeight="1">
      <c r="A43" s="131"/>
      <c r="B43" s="131"/>
      <c r="J43" s="131"/>
      <c r="K43" s="131"/>
      <c r="S43" s="131"/>
      <c r="T43" s="131"/>
      <c r="AB43" s="134"/>
      <c r="AC43" s="134"/>
      <c r="AD43" s="127"/>
      <c r="AE43" s="127"/>
      <c r="AF43" s="127"/>
      <c r="AG43" s="127"/>
      <c r="AH43" s="127"/>
      <c r="AI43" s="127"/>
    </row>
    <row r="44" spans="1:36" s="122" customFormat="1" ht="17.25" customHeight="1">
      <c r="A44" s="131"/>
      <c r="B44" s="131"/>
      <c r="J44" s="131"/>
      <c r="K44" s="131"/>
      <c r="S44" s="131"/>
      <c r="T44" s="131"/>
      <c r="AB44" s="134"/>
      <c r="AC44" s="134"/>
      <c r="AD44" s="127"/>
      <c r="AE44" s="127"/>
      <c r="AF44" s="127"/>
      <c r="AG44" s="127"/>
      <c r="AH44" s="127"/>
      <c r="AI44" s="127"/>
    </row>
    <row r="45" spans="1:36" s="122" customFormat="1" ht="17.25" customHeight="1">
      <c r="A45" s="131"/>
      <c r="B45" s="131"/>
      <c r="J45" s="131"/>
      <c r="K45" s="131"/>
      <c r="S45" s="131"/>
      <c r="T45" s="131"/>
      <c r="AB45" s="134"/>
      <c r="AC45" s="134"/>
      <c r="AD45" s="127"/>
      <c r="AE45" s="127"/>
      <c r="AF45" s="127"/>
      <c r="AG45" s="127"/>
      <c r="AH45" s="127"/>
      <c r="AI45" s="127"/>
    </row>
    <row r="46" spans="1:36" s="122" customFormat="1" ht="17.25" customHeight="1">
      <c r="A46" s="131"/>
      <c r="B46" s="131"/>
      <c r="J46" s="131"/>
      <c r="K46" s="131"/>
      <c r="S46" s="131"/>
      <c r="T46" s="131"/>
      <c r="AB46" s="134"/>
      <c r="AC46" s="134"/>
      <c r="AD46" s="127"/>
      <c r="AE46" s="127"/>
      <c r="AF46" s="127"/>
      <c r="AG46" s="127"/>
      <c r="AH46" s="127"/>
      <c r="AI46" s="127"/>
    </row>
    <row r="47" spans="1:36" s="122" customFormat="1" ht="17.25" customHeight="1">
      <c r="A47" s="131"/>
      <c r="B47" s="131"/>
      <c r="J47" s="131"/>
      <c r="K47" s="131"/>
      <c r="S47" s="131"/>
      <c r="T47" s="131"/>
      <c r="AB47" s="134"/>
      <c r="AC47" s="134"/>
      <c r="AD47" s="127"/>
      <c r="AE47" s="127"/>
      <c r="AF47" s="127"/>
      <c r="AG47" s="127"/>
      <c r="AH47" s="127"/>
      <c r="AI47" s="127"/>
    </row>
    <row r="48" spans="1:36" s="122" customFormat="1" ht="14.25" customHeight="1">
      <c r="A48" s="131"/>
      <c r="B48" s="131"/>
      <c r="J48" s="131"/>
      <c r="K48" s="131"/>
      <c r="S48" s="131"/>
      <c r="T48" s="131"/>
      <c r="AB48" s="131"/>
      <c r="AC48" s="134"/>
      <c r="AD48" s="129"/>
      <c r="AE48" s="129"/>
    </row>
    <row r="49" spans="1:31" s="122" customFormat="1" ht="14.25" customHeight="1">
      <c r="A49" s="131"/>
      <c r="B49" s="131"/>
      <c r="J49" s="131"/>
      <c r="K49" s="131"/>
      <c r="S49" s="131"/>
      <c r="T49" s="131"/>
      <c r="AB49" s="131"/>
      <c r="AC49" s="134"/>
      <c r="AD49" s="129"/>
      <c r="AE49" s="129"/>
    </row>
    <row r="50" spans="1:31" s="122" customFormat="1" ht="14.25" customHeight="1">
      <c r="A50" s="131"/>
      <c r="B50" s="131"/>
      <c r="J50" s="131"/>
      <c r="K50" s="131"/>
      <c r="S50" s="131"/>
      <c r="T50" s="131"/>
      <c r="AB50" s="131"/>
      <c r="AC50" s="134"/>
      <c r="AD50" s="129"/>
      <c r="AE50" s="129"/>
    </row>
    <row r="51" spans="1:31" s="122" customFormat="1" ht="14.25" customHeight="1">
      <c r="A51" s="131"/>
      <c r="B51" s="131"/>
      <c r="J51" s="131"/>
      <c r="K51" s="131"/>
      <c r="S51" s="131"/>
      <c r="T51" s="131"/>
      <c r="AB51" s="131"/>
      <c r="AC51" s="134"/>
      <c r="AD51" s="129"/>
      <c r="AE51" s="129"/>
    </row>
    <row r="52" spans="1:31" s="122" customFormat="1" ht="14.25" customHeight="1">
      <c r="A52" s="131"/>
      <c r="B52" s="131"/>
      <c r="J52" s="131"/>
      <c r="K52" s="131"/>
      <c r="S52" s="131"/>
      <c r="T52" s="131"/>
      <c r="AB52" s="131"/>
      <c r="AC52" s="134"/>
      <c r="AD52" s="129"/>
      <c r="AE52" s="129"/>
    </row>
    <row r="53" spans="1:31" s="122" customFormat="1" ht="14.25" customHeight="1">
      <c r="A53" s="131"/>
      <c r="B53" s="131"/>
      <c r="J53" s="131"/>
      <c r="K53" s="131"/>
      <c r="S53" s="131"/>
      <c r="T53" s="131"/>
      <c r="AB53" s="131"/>
      <c r="AC53" s="134"/>
      <c r="AD53" s="129"/>
      <c r="AE53" s="129"/>
    </row>
    <row r="54" spans="1:31" s="122" customFormat="1" ht="14.25" customHeight="1">
      <c r="A54" s="131"/>
      <c r="B54" s="131"/>
      <c r="J54" s="131"/>
      <c r="K54" s="131"/>
      <c r="S54" s="131"/>
      <c r="T54" s="131"/>
      <c r="AB54" s="131"/>
      <c r="AC54" s="134"/>
      <c r="AD54" s="129"/>
      <c r="AE54" s="129"/>
    </row>
    <row r="55" spans="1:31" s="122" customFormat="1" ht="14.25" customHeight="1">
      <c r="A55" s="131"/>
      <c r="B55" s="131"/>
      <c r="J55" s="131"/>
      <c r="K55" s="131"/>
      <c r="S55" s="131"/>
      <c r="T55" s="131"/>
      <c r="AB55" s="131"/>
      <c r="AC55" s="134"/>
      <c r="AD55" s="129"/>
      <c r="AE55" s="129"/>
    </row>
    <row r="56" spans="1:31" s="122" customFormat="1" ht="14.25" customHeight="1">
      <c r="A56" s="131"/>
      <c r="B56" s="131"/>
      <c r="J56" s="131"/>
      <c r="K56" s="131"/>
      <c r="S56" s="131"/>
      <c r="T56" s="131"/>
      <c r="AB56" s="131"/>
      <c r="AC56" s="134"/>
      <c r="AD56" s="129"/>
      <c r="AE56" s="129"/>
    </row>
    <row r="57" spans="1:31" s="122" customFormat="1" ht="14.25" customHeight="1">
      <c r="A57" s="131"/>
      <c r="B57" s="131"/>
      <c r="J57" s="131"/>
      <c r="K57" s="131"/>
      <c r="S57" s="131"/>
      <c r="T57" s="131"/>
      <c r="AB57" s="131"/>
      <c r="AC57" s="134"/>
      <c r="AD57" s="129"/>
      <c r="AE57" s="129"/>
    </row>
    <row r="58" spans="1:31" s="122" customFormat="1" ht="14.25" customHeight="1">
      <c r="A58" s="131"/>
      <c r="B58" s="131"/>
      <c r="J58" s="131"/>
      <c r="K58" s="131"/>
      <c r="S58" s="131"/>
      <c r="T58" s="131"/>
      <c r="AB58" s="131"/>
      <c r="AC58" s="134"/>
      <c r="AD58" s="129"/>
      <c r="AE58" s="129"/>
    </row>
    <row r="59" spans="1:31" s="122" customFormat="1" ht="14.25" customHeight="1">
      <c r="A59" s="131"/>
      <c r="B59" s="131"/>
      <c r="J59" s="131"/>
      <c r="K59" s="131"/>
      <c r="S59" s="131"/>
      <c r="T59" s="131"/>
      <c r="AB59" s="131"/>
      <c r="AC59" s="134"/>
      <c r="AD59" s="129"/>
      <c r="AE59" s="129"/>
    </row>
    <row r="60" spans="1:31" s="122" customFormat="1" ht="14.25" customHeight="1">
      <c r="A60" s="131"/>
      <c r="B60" s="131"/>
      <c r="J60" s="131"/>
      <c r="K60" s="131"/>
      <c r="S60" s="131"/>
      <c r="T60" s="131"/>
      <c r="AB60" s="131"/>
      <c r="AC60" s="134"/>
      <c r="AD60" s="129"/>
      <c r="AE60" s="129"/>
    </row>
    <row r="61" spans="1:31" s="122" customFormat="1" ht="14.25" customHeight="1">
      <c r="A61" s="131"/>
      <c r="B61" s="131"/>
      <c r="J61" s="131"/>
      <c r="K61" s="131"/>
      <c r="S61" s="131"/>
      <c r="T61" s="131"/>
      <c r="AB61" s="131"/>
      <c r="AC61" s="134"/>
      <c r="AD61" s="129"/>
      <c r="AE61" s="129"/>
    </row>
    <row r="62" spans="1:31" s="122" customFormat="1" ht="14.25" customHeight="1">
      <c r="A62" s="131"/>
      <c r="B62" s="131"/>
      <c r="J62" s="131"/>
      <c r="K62" s="131"/>
      <c r="S62" s="131"/>
      <c r="T62" s="131"/>
      <c r="AB62" s="131"/>
      <c r="AC62" s="134"/>
      <c r="AD62" s="129"/>
      <c r="AE62" s="129"/>
    </row>
    <row r="63" spans="1:31" s="122" customFormat="1" ht="14.25" customHeight="1">
      <c r="A63" s="131"/>
      <c r="B63" s="131"/>
      <c r="J63" s="131"/>
      <c r="K63" s="131"/>
      <c r="S63" s="131"/>
      <c r="T63" s="131"/>
      <c r="AB63" s="131"/>
      <c r="AC63" s="134"/>
      <c r="AD63" s="129"/>
      <c r="AE63" s="129"/>
    </row>
    <row r="64" spans="1:31" s="122" customFormat="1" ht="14.25" customHeight="1">
      <c r="A64" s="131"/>
      <c r="B64" s="131"/>
      <c r="J64" s="131"/>
      <c r="K64" s="131"/>
      <c r="S64" s="131"/>
      <c r="T64" s="131"/>
      <c r="AB64" s="131"/>
      <c r="AC64" s="134"/>
      <c r="AD64" s="129"/>
      <c r="AE64" s="129"/>
    </row>
    <row r="65" spans="1:31" s="122" customFormat="1" ht="14.25" customHeight="1">
      <c r="A65" s="131"/>
      <c r="B65" s="131"/>
      <c r="J65" s="131"/>
      <c r="K65" s="131"/>
      <c r="S65" s="131"/>
      <c r="T65" s="131"/>
      <c r="AB65" s="131"/>
      <c r="AC65" s="134"/>
      <c r="AD65" s="129"/>
      <c r="AE65" s="129"/>
    </row>
    <row r="66" spans="1:31" s="122" customFormat="1" ht="14.25" customHeight="1">
      <c r="A66" s="131"/>
      <c r="B66" s="131"/>
      <c r="J66" s="131"/>
      <c r="K66" s="131"/>
      <c r="S66" s="131"/>
      <c r="T66" s="131"/>
      <c r="AB66" s="131"/>
      <c r="AC66" s="134"/>
      <c r="AD66" s="129"/>
      <c r="AE66" s="129"/>
    </row>
    <row r="67" spans="1:31" s="122" customFormat="1" ht="14.25" customHeight="1">
      <c r="A67" s="131"/>
      <c r="B67" s="131"/>
      <c r="J67" s="131"/>
      <c r="K67" s="131"/>
      <c r="S67" s="131"/>
      <c r="T67" s="131"/>
      <c r="AB67" s="131"/>
      <c r="AC67" s="134"/>
      <c r="AD67" s="129"/>
      <c r="AE67" s="129"/>
    </row>
    <row r="68" spans="1:31" s="122" customFormat="1" ht="14.25" customHeight="1">
      <c r="A68" s="131"/>
      <c r="B68" s="131"/>
      <c r="J68" s="131"/>
      <c r="K68" s="131"/>
      <c r="S68" s="131"/>
      <c r="T68" s="131"/>
      <c r="AB68" s="131"/>
      <c r="AC68" s="134"/>
      <c r="AD68" s="129"/>
      <c r="AE68" s="129"/>
    </row>
    <row r="69" spans="1:31" s="122" customFormat="1" ht="14.25" customHeight="1">
      <c r="A69" s="131"/>
      <c r="B69" s="131"/>
      <c r="J69" s="131"/>
      <c r="K69" s="131"/>
      <c r="S69" s="131"/>
      <c r="T69" s="131"/>
      <c r="AB69" s="131"/>
      <c r="AC69" s="134"/>
      <c r="AD69" s="129"/>
      <c r="AE69" s="129"/>
    </row>
    <row r="70" spans="1:31" s="122" customFormat="1" ht="14.25" customHeight="1">
      <c r="A70" s="131"/>
      <c r="B70" s="131"/>
      <c r="J70" s="131"/>
      <c r="K70" s="131"/>
      <c r="S70" s="131"/>
      <c r="T70" s="131"/>
      <c r="AB70" s="131"/>
      <c r="AC70" s="134"/>
      <c r="AD70" s="129"/>
      <c r="AE70" s="129"/>
    </row>
    <row r="71" spans="1:31" s="122" customFormat="1" ht="14.25" customHeight="1">
      <c r="A71" s="131"/>
      <c r="B71" s="131"/>
      <c r="J71" s="131"/>
      <c r="K71" s="131"/>
      <c r="S71" s="131"/>
      <c r="T71" s="131"/>
      <c r="AB71" s="131"/>
      <c r="AC71" s="134"/>
      <c r="AD71" s="129"/>
      <c r="AE71" s="129"/>
    </row>
    <row r="72" spans="1:31" s="122" customFormat="1" ht="14.25" customHeight="1">
      <c r="A72" s="131"/>
      <c r="B72" s="131"/>
      <c r="J72" s="131"/>
      <c r="K72" s="131"/>
      <c r="S72" s="131"/>
      <c r="T72" s="131"/>
      <c r="AB72" s="131"/>
      <c r="AC72" s="134"/>
      <c r="AD72" s="129"/>
      <c r="AE72" s="129"/>
    </row>
    <row r="73" spans="1:31" s="122" customFormat="1" ht="14.25" customHeight="1">
      <c r="A73" s="131"/>
      <c r="B73" s="131"/>
      <c r="J73" s="131"/>
      <c r="K73" s="131"/>
      <c r="S73" s="131"/>
      <c r="T73" s="131"/>
      <c r="AB73" s="131"/>
      <c r="AC73" s="134"/>
      <c r="AD73" s="129"/>
      <c r="AE73" s="129"/>
    </row>
    <row r="74" spans="1:31" s="122" customFormat="1" ht="14.25" customHeight="1">
      <c r="A74" s="131"/>
      <c r="B74" s="131"/>
      <c r="J74" s="131"/>
      <c r="K74" s="131"/>
      <c r="S74" s="131"/>
      <c r="T74" s="131"/>
      <c r="AB74" s="131"/>
      <c r="AC74" s="134"/>
      <c r="AD74" s="129"/>
      <c r="AE74" s="129"/>
    </row>
    <row r="75" spans="1:31" s="122" customFormat="1" ht="14.25" customHeight="1">
      <c r="A75" s="131"/>
      <c r="B75" s="131"/>
      <c r="J75" s="131"/>
      <c r="K75" s="131"/>
      <c r="S75" s="131"/>
      <c r="T75" s="131"/>
      <c r="AB75" s="131"/>
      <c r="AC75" s="134"/>
      <c r="AD75" s="129"/>
      <c r="AE75" s="129"/>
    </row>
    <row r="76" spans="1:31" s="122" customFormat="1" ht="14.25" customHeight="1">
      <c r="A76" s="131"/>
      <c r="B76" s="131"/>
      <c r="J76" s="131"/>
      <c r="K76" s="131"/>
      <c r="S76" s="131"/>
      <c r="T76" s="131"/>
      <c r="AB76" s="131"/>
      <c r="AC76" s="134"/>
      <c r="AD76" s="129"/>
      <c r="AE76" s="129"/>
    </row>
    <row r="77" spans="1:31" s="122" customFormat="1" ht="14.25" customHeight="1">
      <c r="A77" s="131"/>
      <c r="B77" s="131"/>
      <c r="J77" s="131"/>
      <c r="K77" s="131"/>
      <c r="S77" s="131"/>
      <c r="T77" s="131"/>
      <c r="AB77" s="131"/>
      <c r="AC77" s="134"/>
      <c r="AD77" s="129"/>
      <c r="AE77" s="129"/>
    </row>
    <row r="78" spans="1:31" s="122" customFormat="1" ht="14.25" customHeight="1">
      <c r="A78" s="131"/>
      <c r="B78" s="131"/>
      <c r="J78" s="131"/>
      <c r="K78" s="131"/>
      <c r="S78" s="131"/>
      <c r="T78" s="131"/>
      <c r="AB78" s="131"/>
      <c r="AC78" s="134"/>
      <c r="AD78" s="129"/>
      <c r="AE78" s="129"/>
    </row>
    <row r="79" spans="1:31" s="122" customFormat="1" ht="14.25" customHeight="1">
      <c r="A79" s="131"/>
      <c r="B79" s="131"/>
      <c r="J79" s="131"/>
      <c r="K79" s="131"/>
      <c r="S79" s="131"/>
      <c r="T79" s="131"/>
      <c r="AB79" s="131"/>
      <c r="AC79" s="134"/>
      <c r="AD79" s="129"/>
      <c r="AE79" s="129"/>
    </row>
    <row r="80" spans="1:31" s="122" customFormat="1" ht="14.25" customHeight="1">
      <c r="A80" s="131"/>
      <c r="B80" s="131"/>
      <c r="J80" s="131"/>
      <c r="K80" s="131"/>
      <c r="S80" s="131"/>
      <c r="T80" s="131"/>
      <c r="AB80" s="131"/>
      <c r="AC80" s="134"/>
      <c r="AD80" s="129"/>
      <c r="AE80" s="129"/>
    </row>
    <row r="81" spans="1:31" s="122" customFormat="1" ht="14.25" customHeight="1">
      <c r="A81" s="131"/>
      <c r="B81" s="131"/>
      <c r="J81" s="131"/>
      <c r="K81" s="131"/>
      <c r="S81" s="131"/>
      <c r="T81" s="131"/>
      <c r="AB81" s="131"/>
      <c r="AC81" s="134"/>
      <c r="AD81" s="129"/>
      <c r="AE81" s="129"/>
    </row>
    <row r="82" spans="1:31" s="122" customFormat="1" ht="14.25" customHeight="1">
      <c r="A82" s="131"/>
      <c r="B82" s="131"/>
      <c r="J82" s="131"/>
      <c r="K82" s="131"/>
      <c r="S82" s="131"/>
      <c r="T82" s="131"/>
      <c r="AB82" s="131"/>
      <c r="AC82" s="134"/>
      <c r="AD82" s="129"/>
      <c r="AE82" s="129"/>
    </row>
    <row r="83" spans="1:31" s="122" customFormat="1" ht="14.25" customHeight="1">
      <c r="A83" s="131"/>
      <c r="B83" s="131"/>
      <c r="J83" s="131"/>
      <c r="K83" s="131"/>
      <c r="S83" s="131"/>
      <c r="T83" s="131"/>
      <c r="AB83" s="131"/>
      <c r="AC83" s="134"/>
      <c r="AD83" s="129"/>
      <c r="AE83" s="129"/>
    </row>
    <row r="84" spans="1:31" s="122" customFormat="1" ht="14.25" customHeight="1">
      <c r="A84" s="131"/>
      <c r="B84" s="131"/>
      <c r="J84" s="131"/>
      <c r="K84" s="131"/>
      <c r="S84" s="131"/>
      <c r="T84" s="131"/>
      <c r="AB84" s="131"/>
      <c r="AC84" s="134"/>
      <c r="AD84" s="129"/>
      <c r="AE84" s="129"/>
    </row>
    <row r="85" spans="1:31" s="122" customFormat="1" ht="14.25" customHeight="1">
      <c r="A85" s="131"/>
      <c r="B85" s="131"/>
      <c r="J85" s="131"/>
      <c r="K85" s="131"/>
      <c r="S85" s="131"/>
      <c r="T85" s="131"/>
      <c r="AB85" s="131"/>
      <c r="AC85" s="134"/>
      <c r="AD85" s="129"/>
      <c r="AE85" s="129"/>
    </row>
    <row r="86" spans="1:31" s="122" customFormat="1" ht="14.25" customHeight="1">
      <c r="A86" s="131"/>
      <c r="B86" s="131"/>
      <c r="J86" s="131"/>
      <c r="K86" s="131"/>
      <c r="S86" s="131"/>
      <c r="T86" s="131"/>
      <c r="AB86" s="131"/>
      <c r="AC86" s="134"/>
      <c r="AD86" s="129"/>
      <c r="AE86" s="129"/>
    </row>
    <row r="87" spans="1:31" s="122" customFormat="1" ht="14.25" customHeight="1">
      <c r="A87" s="131"/>
      <c r="B87" s="131"/>
      <c r="J87" s="131"/>
      <c r="K87" s="131"/>
      <c r="S87" s="131"/>
      <c r="T87" s="131"/>
      <c r="AB87" s="131"/>
      <c r="AC87" s="134"/>
      <c r="AD87" s="129"/>
      <c r="AE87" s="129"/>
    </row>
    <row r="88" spans="1:31" s="122" customFormat="1" ht="14.25" customHeight="1">
      <c r="A88" s="131"/>
      <c r="B88" s="131"/>
      <c r="J88" s="131"/>
      <c r="K88" s="131"/>
      <c r="S88" s="131"/>
      <c r="T88" s="131"/>
      <c r="AB88" s="131"/>
      <c r="AC88" s="134"/>
      <c r="AD88" s="129"/>
      <c r="AE88" s="129"/>
    </row>
    <row r="89" spans="1:31" s="122" customFormat="1" ht="14.25" customHeight="1">
      <c r="A89" s="131"/>
      <c r="B89" s="131"/>
      <c r="J89" s="131"/>
      <c r="K89" s="131"/>
      <c r="S89" s="131"/>
      <c r="T89" s="131"/>
      <c r="AB89" s="131"/>
      <c r="AC89" s="134"/>
      <c r="AD89" s="129"/>
      <c r="AE89" s="129"/>
    </row>
    <row r="90" spans="1:31" s="122" customFormat="1" ht="14.25" customHeight="1">
      <c r="A90" s="131"/>
      <c r="B90" s="131"/>
      <c r="J90" s="131"/>
      <c r="K90" s="131"/>
      <c r="S90" s="131"/>
      <c r="T90" s="131"/>
      <c r="AB90" s="131"/>
      <c r="AC90" s="134"/>
      <c r="AD90" s="129"/>
      <c r="AE90" s="129"/>
    </row>
    <row r="91" spans="1:31" s="122" customFormat="1" ht="14.25" customHeight="1">
      <c r="A91" s="131"/>
      <c r="B91" s="131"/>
      <c r="J91" s="131"/>
      <c r="K91" s="131"/>
      <c r="S91" s="131"/>
      <c r="T91" s="131"/>
      <c r="AB91" s="131"/>
      <c r="AC91" s="134"/>
      <c r="AD91" s="129"/>
      <c r="AE91" s="129"/>
    </row>
    <row r="92" spans="1:31" s="122" customFormat="1" ht="14.25" customHeight="1">
      <c r="A92" s="131"/>
      <c r="B92" s="131"/>
      <c r="J92" s="131"/>
      <c r="K92" s="131"/>
      <c r="S92" s="131"/>
      <c r="T92" s="131"/>
      <c r="AB92" s="131"/>
      <c r="AC92" s="134"/>
      <c r="AD92" s="129"/>
      <c r="AE92" s="129"/>
    </row>
    <row r="93" spans="1:31" s="122" customFormat="1" ht="14.25" customHeight="1">
      <c r="A93" s="131"/>
      <c r="B93" s="131"/>
      <c r="J93" s="131"/>
      <c r="K93" s="131"/>
      <c r="S93" s="131"/>
      <c r="T93" s="131"/>
      <c r="AB93" s="131"/>
      <c r="AC93" s="134"/>
      <c r="AD93" s="129"/>
      <c r="AE93" s="129"/>
    </row>
    <row r="94" spans="1:31" s="122" customFormat="1" ht="14.25" customHeight="1">
      <c r="A94" s="131"/>
      <c r="B94" s="131"/>
      <c r="J94" s="131"/>
      <c r="K94" s="131"/>
      <c r="S94" s="131"/>
      <c r="T94" s="131"/>
      <c r="AB94" s="131"/>
      <c r="AC94" s="134"/>
      <c r="AD94" s="129"/>
      <c r="AE94" s="129"/>
    </row>
    <row r="95" spans="1:31" s="122" customFormat="1" ht="14.25" customHeight="1">
      <c r="A95" s="131"/>
      <c r="B95" s="131"/>
      <c r="J95" s="131"/>
      <c r="K95" s="131"/>
      <c r="S95" s="131"/>
      <c r="T95" s="131"/>
      <c r="AB95" s="131"/>
      <c r="AC95" s="134"/>
      <c r="AD95" s="129"/>
      <c r="AE95" s="129"/>
    </row>
    <row r="96" spans="1:31" s="122" customFormat="1" ht="14.25" customHeight="1">
      <c r="A96" s="131"/>
      <c r="B96" s="131"/>
      <c r="J96" s="131"/>
      <c r="K96" s="131"/>
      <c r="S96" s="131"/>
      <c r="T96" s="131"/>
      <c r="AB96" s="131"/>
      <c r="AC96" s="134"/>
      <c r="AD96" s="129"/>
      <c r="AE96" s="129"/>
    </row>
    <row r="97" spans="1:31" s="122" customFormat="1" ht="14.25" customHeight="1">
      <c r="A97" s="131"/>
      <c r="B97" s="131"/>
      <c r="J97" s="131"/>
      <c r="K97" s="131"/>
      <c r="S97" s="131"/>
      <c r="T97" s="131"/>
      <c r="AB97" s="131"/>
      <c r="AC97" s="134"/>
      <c r="AD97" s="129"/>
      <c r="AE97" s="129"/>
    </row>
    <row r="98" spans="1:31" s="122" customFormat="1" ht="14.25" customHeight="1">
      <c r="A98" s="131"/>
      <c r="B98" s="131"/>
      <c r="J98" s="131"/>
      <c r="K98" s="131"/>
      <c r="S98" s="131"/>
      <c r="T98" s="131"/>
      <c r="AB98" s="131"/>
      <c r="AC98" s="134"/>
      <c r="AD98" s="129"/>
      <c r="AE98" s="129"/>
    </row>
    <row r="99" spans="1:31" s="122" customFormat="1" ht="14.25" customHeight="1">
      <c r="A99" s="131"/>
      <c r="B99" s="131"/>
      <c r="J99" s="131"/>
      <c r="K99" s="131"/>
      <c r="S99" s="131"/>
      <c r="T99" s="131"/>
      <c r="AB99" s="131"/>
      <c r="AC99" s="134"/>
      <c r="AD99" s="129"/>
      <c r="AE99" s="129"/>
    </row>
    <row r="100" spans="1:31" s="122" customFormat="1" ht="14.25" customHeight="1">
      <c r="A100" s="131"/>
      <c r="B100" s="131"/>
      <c r="J100" s="131"/>
      <c r="K100" s="131"/>
      <c r="S100" s="131"/>
      <c r="T100" s="131"/>
      <c r="AB100" s="131"/>
      <c r="AC100" s="134"/>
      <c r="AD100" s="129"/>
      <c r="AE100" s="129"/>
    </row>
    <row r="101" spans="1:31" s="122" customFormat="1" ht="14.25" customHeight="1">
      <c r="A101" s="131"/>
      <c r="B101" s="131"/>
      <c r="J101" s="131"/>
      <c r="K101" s="131"/>
      <c r="S101" s="131"/>
      <c r="T101" s="131"/>
      <c r="AB101" s="131"/>
      <c r="AC101" s="134"/>
      <c r="AD101" s="129"/>
      <c r="AE101" s="129"/>
    </row>
    <row r="102" spans="1:31" s="122" customFormat="1" ht="14.25" customHeight="1">
      <c r="A102" s="131"/>
      <c r="B102" s="131"/>
      <c r="J102" s="131"/>
      <c r="K102" s="131"/>
      <c r="S102" s="131"/>
      <c r="T102" s="131"/>
      <c r="AB102" s="131"/>
      <c r="AC102" s="134"/>
      <c r="AD102" s="129"/>
      <c r="AE102" s="129"/>
    </row>
    <row r="103" spans="1:31" s="122" customFormat="1" ht="14.25" customHeight="1">
      <c r="A103" s="131"/>
      <c r="B103" s="131"/>
      <c r="J103" s="131"/>
      <c r="K103" s="131"/>
      <c r="S103" s="131"/>
      <c r="T103" s="131"/>
      <c r="AB103" s="131"/>
      <c r="AC103" s="134"/>
      <c r="AD103" s="129"/>
      <c r="AE103" s="129"/>
    </row>
    <row r="104" spans="1:31" s="122" customFormat="1" ht="14.25" customHeight="1">
      <c r="A104" s="131"/>
      <c r="B104" s="131"/>
      <c r="J104" s="131"/>
      <c r="K104" s="131"/>
      <c r="S104" s="131"/>
      <c r="T104" s="131"/>
      <c r="AB104" s="131"/>
      <c r="AC104" s="134"/>
      <c r="AD104" s="129"/>
      <c r="AE104" s="129"/>
    </row>
    <row r="105" spans="1:31" s="122" customFormat="1" ht="14.25" customHeight="1">
      <c r="A105" s="131"/>
      <c r="B105" s="131"/>
      <c r="J105" s="131"/>
      <c r="K105" s="131"/>
      <c r="S105" s="131"/>
      <c r="T105" s="131"/>
      <c r="AB105" s="131"/>
      <c r="AC105" s="134"/>
      <c r="AD105" s="129"/>
      <c r="AE105" s="129"/>
    </row>
    <row r="106" spans="1:31" s="122" customFormat="1" ht="14.25" customHeight="1">
      <c r="A106" s="131"/>
      <c r="B106" s="131"/>
      <c r="J106" s="131"/>
      <c r="K106" s="131"/>
      <c r="S106" s="131"/>
      <c r="T106" s="131"/>
      <c r="AB106" s="131"/>
      <c r="AC106" s="134"/>
      <c r="AD106" s="129"/>
      <c r="AE106" s="129"/>
    </row>
    <row r="107" spans="1:31" s="122" customFormat="1" ht="14.25" customHeight="1">
      <c r="A107" s="131"/>
      <c r="B107" s="131"/>
      <c r="J107" s="131"/>
      <c r="K107" s="131"/>
      <c r="S107" s="131"/>
      <c r="T107" s="131"/>
      <c r="AB107" s="131"/>
      <c r="AC107" s="134"/>
      <c r="AD107" s="129"/>
      <c r="AE107" s="129"/>
    </row>
    <row r="108" spans="1:31" s="122" customFormat="1" ht="14.25" customHeight="1">
      <c r="A108" s="131"/>
      <c r="B108" s="131"/>
      <c r="J108" s="131"/>
      <c r="K108" s="131"/>
      <c r="S108" s="131"/>
      <c r="T108" s="131"/>
      <c r="AB108" s="131"/>
      <c r="AC108" s="134"/>
      <c r="AD108" s="129"/>
      <c r="AE108" s="129"/>
    </row>
    <row r="109" spans="1:31" s="122" customFormat="1" ht="14.25" customHeight="1">
      <c r="A109" s="131"/>
      <c r="B109" s="131"/>
      <c r="J109" s="131"/>
      <c r="K109" s="131"/>
      <c r="S109" s="131"/>
      <c r="T109" s="131"/>
      <c r="AB109" s="131"/>
      <c r="AC109" s="134"/>
      <c r="AD109" s="129"/>
      <c r="AE109" s="129"/>
    </row>
    <row r="110" spans="1:31" s="122" customFormat="1" ht="14.25" customHeight="1">
      <c r="A110" s="131"/>
      <c r="B110" s="131"/>
      <c r="J110" s="131"/>
      <c r="K110" s="131"/>
      <c r="S110" s="131"/>
      <c r="T110" s="131"/>
      <c r="AB110" s="131"/>
      <c r="AC110" s="134"/>
      <c r="AD110" s="129"/>
      <c r="AE110" s="129"/>
    </row>
    <row r="111" spans="1:31" s="122" customFormat="1" ht="14.25" customHeight="1">
      <c r="A111" s="131"/>
      <c r="B111" s="131"/>
      <c r="J111" s="131"/>
      <c r="K111" s="131"/>
      <c r="S111" s="131"/>
      <c r="T111" s="131"/>
      <c r="AB111" s="131"/>
      <c r="AC111" s="134"/>
      <c r="AD111" s="129"/>
      <c r="AE111" s="129"/>
    </row>
    <row r="112" spans="1:31" s="122" customFormat="1" ht="14.25" customHeight="1">
      <c r="A112" s="131"/>
      <c r="B112" s="131"/>
      <c r="J112" s="131"/>
      <c r="K112" s="131"/>
      <c r="S112" s="131"/>
      <c r="T112" s="131"/>
      <c r="AB112" s="131"/>
      <c r="AC112" s="134"/>
      <c r="AD112" s="129"/>
      <c r="AE112" s="129"/>
    </row>
    <row r="113" spans="1:31" s="122" customFormat="1" ht="14.25" customHeight="1">
      <c r="A113" s="131"/>
      <c r="B113" s="131"/>
      <c r="J113" s="131"/>
      <c r="K113" s="131"/>
      <c r="S113" s="131"/>
      <c r="T113" s="131"/>
      <c r="AB113" s="131"/>
      <c r="AC113" s="134"/>
      <c r="AD113" s="129"/>
      <c r="AE113" s="129"/>
    </row>
    <row r="114" spans="1:31" s="122" customFormat="1" ht="14.25" customHeight="1">
      <c r="A114" s="131"/>
      <c r="B114" s="131"/>
      <c r="J114" s="131"/>
      <c r="K114" s="131"/>
      <c r="S114" s="131"/>
      <c r="T114" s="131"/>
      <c r="AB114" s="131"/>
      <c r="AC114" s="134"/>
      <c r="AD114" s="129"/>
      <c r="AE114" s="129"/>
    </row>
    <row r="115" spans="1:31" s="122" customFormat="1" ht="14.25" customHeight="1">
      <c r="A115" s="131"/>
      <c r="B115" s="131"/>
      <c r="J115" s="131"/>
      <c r="K115" s="131"/>
      <c r="S115" s="131"/>
      <c r="T115" s="131"/>
      <c r="AB115" s="131"/>
      <c r="AC115" s="134"/>
      <c r="AD115" s="129"/>
      <c r="AE115" s="129"/>
    </row>
    <row r="116" spans="1:31" s="122" customFormat="1" ht="14.25" customHeight="1">
      <c r="A116" s="131"/>
      <c r="B116" s="131"/>
      <c r="J116" s="131"/>
      <c r="K116" s="131"/>
      <c r="S116" s="131"/>
      <c r="T116" s="131"/>
      <c r="AB116" s="131"/>
      <c r="AC116" s="134"/>
      <c r="AD116" s="129"/>
      <c r="AE116" s="129"/>
    </row>
    <row r="117" spans="1:31" s="122" customFormat="1" ht="14.25" customHeight="1">
      <c r="A117" s="131"/>
      <c r="B117" s="131"/>
      <c r="J117" s="131"/>
      <c r="K117" s="131"/>
      <c r="S117" s="131"/>
      <c r="T117" s="131"/>
      <c r="AB117" s="131"/>
      <c r="AC117" s="134"/>
      <c r="AD117" s="129"/>
      <c r="AE117" s="129"/>
    </row>
    <row r="118" spans="1:31" s="122" customFormat="1" ht="14.25" customHeight="1">
      <c r="A118" s="131"/>
      <c r="B118" s="131"/>
      <c r="J118" s="131"/>
      <c r="K118" s="131"/>
      <c r="S118" s="131"/>
      <c r="T118" s="131"/>
      <c r="AB118" s="131"/>
      <c r="AC118" s="134"/>
      <c r="AD118" s="129"/>
      <c r="AE118" s="129"/>
    </row>
    <row r="119" spans="1:31" s="122" customFormat="1" ht="14.25" customHeight="1">
      <c r="A119" s="131"/>
      <c r="B119" s="131"/>
      <c r="J119" s="131"/>
      <c r="K119" s="131"/>
      <c r="S119" s="131"/>
      <c r="T119" s="131"/>
      <c r="AB119" s="131"/>
      <c r="AC119" s="134"/>
      <c r="AD119" s="129"/>
      <c r="AE119" s="129"/>
    </row>
    <row r="120" spans="1:31" s="122" customFormat="1" ht="14.25" customHeight="1">
      <c r="A120" s="131"/>
      <c r="B120" s="131"/>
      <c r="J120" s="131"/>
      <c r="K120" s="131"/>
      <c r="S120" s="131"/>
      <c r="T120" s="131"/>
      <c r="AB120" s="131"/>
      <c r="AC120" s="134"/>
      <c r="AD120" s="129"/>
      <c r="AE120" s="129"/>
    </row>
    <row r="121" spans="1:31" s="122" customFormat="1" ht="14.25" customHeight="1">
      <c r="A121" s="131"/>
      <c r="B121" s="131"/>
      <c r="J121" s="131"/>
      <c r="K121" s="131"/>
      <c r="S121" s="131"/>
      <c r="T121" s="131"/>
      <c r="AB121" s="131"/>
      <c r="AC121" s="134"/>
      <c r="AD121" s="129"/>
      <c r="AE121" s="129"/>
    </row>
  </sheetData>
  <phoneticPr fontId="8" type="noConversion"/>
  <pageMargins left="0.33" right="0.13" top="0.82" bottom="0.4" header="0.3" footer="0.3"/>
  <pageSetup paperSize="9" scale="48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7"/>
  <sheetViews>
    <sheetView workbookViewId="0">
      <selection activeCell="D3" sqref="D3"/>
    </sheetView>
  </sheetViews>
  <sheetFormatPr baseColWidth="10" defaultColWidth="8.83203125" defaultRowHeight="18" x14ac:dyDescent="0"/>
  <cols>
    <col min="1" max="1" width="12.1640625" style="113" bestFit="1" customWidth="1"/>
    <col min="2" max="2" width="39.33203125" style="113" customWidth="1"/>
    <col min="3" max="3" width="14" style="118" customWidth="1"/>
    <col min="4" max="5" width="23.6640625" style="117" customWidth="1"/>
    <col min="6" max="6" width="22.1640625" style="117" customWidth="1"/>
    <col min="7" max="16384" width="8.83203125" style="113"/>
  </cols>
  <sheetData>
    <row r="1" spans="1:6" ht="36">
      <c r="A1" s="110" t="s">
        <v>216</v>
      </c>
      <c r="B1" s="110"/>
      <c r="C1" s="111" t="s">
        <v>213</v>
      </c>
      <c r="D1" s="112" t="s">
        <v>267</v>
      </c>
      <c r="E1" s="112" t="s">
        <v>268</v>
      </c>
      <c r="F1" s="112" t="s">
        <v>269</v>
      </c>
    </row>
    <row r="2" spans="1:6">
      <c r="A2" s="114">
        <v>42741</v>
      </c>
      <c r="B2" s="115" t="s">
        <v>222</v>
      </c>
      <c r="C2" s="116" t="str">
        <f>"G14159"</f>
        <v>G14159</v>
      </c>
    </row>
    <row r="3" spans="1:6">
      <c r="A3" s="114">
        <v>42741</v>
      </c>
      <c r="B3" s="115" t="s">
        <v>222</v>
      </c>
      <c r="C3" s="116" t="str">
        <f>"G14160"</f>
        <v>G14160</v>
      </c>
    </row>
    <row r="4" spans="1:6">
      <c r="A4" s="114">
        <v>42741</v>
      </c>
      <c r="B4" s="115" t="s">
        <v>222</v>
      </c>
      <c r="C4" s="116" t="str">
        <f>"G14161"</f>
        <v>G14161</v>
      </c>
    </row>
    <row r="5" spans="1:6">
      <c r="A5" s="114">
        <v>42741</v>
      </c>
      <c r="B5" s="115" t="s">
        <v>222</v>
      </c>
      <c r="C5" s="116" t="str">
        <f>"G14162"</f>
        <v>G14162</v>
      </c>
    </row>
    <row r="6" spans="1:6">
      <c r="A6" s="114">
        <v>42741</v>
      </c>
      <c r="B6" s="115" t="s">
        <v>222</v>
      </c>
      <c r="C6" s="116" t="str">
        <f>"G14163"</f>
        <v>G14163</v>
      </c>
    </row>
    <row r="7" spans="1:6">
      <c r="A7" s="114">
        <v>42741</v>
      </c>
      <c r="B7" s="115" t="s">
        <v>222</v>
      </c>
      <c r="C7" s="116" t="str">
        <f>"G14169"</f>
        <v>G14169</v>
      </c>
    </row>
    <row r="8" spans="1:6">
      <c r="A8" s="114">
        <v>42741</v>
      </c>
      <c r="B8" s="115" t="s">
        <v>222</v>
      </c>
      <c r="C8" s="116" t="str">
        <f>"G14171"</f>
        <v>G14171</v>
      </c>
    </row>
    <row r="9" spans="1:6">
      <c r="A9" s="114">
        <v>42741</v>
      </c>
      <c r="B9" s="115" t="s">
        <v>222</v>
      </c>
      <c r="C9" s="116" t="str">
        <f>"G14172"</f>
        <v>G14172</v>
      </c>
    </row>
    <row r="10" spans="1:6">
      <c r="A10" s="114">
        <v>42741</v>
      </c>
      <c r="B10" s="115" t="s">
        <v>222</v>
      </c>
      <c r="C10" s="116" t="str">
        <f>"G14174"</f>
        <v>G14174</v>
      </c>
    </row>
    <row r="11" spans="1:6">
      <c r="A11" s="114">
        <v>42743</v>
      </c>
      <c r="B11" s="115" t="s">
        <v>226</v>
      </c>
      <c r="C11" s="116" t="str">
        <f>"G14182"</f>
        <v>G14182</v>
      </c>
    </row>
    <row r="12" spans="1:6">
      <c r="A12" s="114">
        <v>42743</v>
      </c>
      <c r="B12" s="115" t="s">
        <v>226</v>
      </c>
      <c r="C12" s="116" t="str">
        <f>"G14183"</f>
        <v>G14183</v>
      </c>
    </row>
    <row r="13" spans="1:6">
      <c r="A13" s="114">
        <v>42743</v>
      </c>
      <c r="B13" s="115" t="s">
        <v>226</v>
      </c>
      <c r="C13" s="116" t="str">
        <f>"G14184"</f>
        <v>G14184</v>
      </c>
    </row>
    <row r="14" spans="1:6">
      <c r="A14" s="114">
        <v>42743</v>
      </c>
      <c r="B14" s="115" t="s">
        <v>226</v>
      </c>
      <c r="C14" s="116" t="str">
        <f>"G14186"</f>
        <v>G14186</v>
      </c>
    </row>
    <row r="15" spans="1:6">
      <c r="A15" s="114">
        <v>42743</v>
      </c>
      <c r="B15" s="115" t="s">
        <v>226</v>
      </c>
      <c r="C15" s="116" t="str">
        <f>"G14187"</f>
        <v>G14187</v>
      </c>
    </row>
    <row r="16" spans="1:6">
      <c r="A16" s="114">
        <v>42743</v>
      </c>
      <c r="B16" s="115" t="s">
        <v>226</v>
      </c>
      <c r="C16" s="116" t="str">
        <f>"G14188"</f>
        <v>G14188</v>
      </c>
    </row>
    <row r="17" spans="1:3">
      <c r="A17" s="114">
        <v>42743</v>
      </c>
      <c r="B17" s="115" t="s">
        <v>226</v>
      </c>
      <c r="C17" s="116" t="str">
        <f>"G14190"</f>
        <v>G14190</v>
      </c>
    </row>
    <row r="18" spans="1:3">
      <c r="A18" s="114">
        <v>42743</v>
      </c>
      <c r="B18" s="115" t="s">
        <v>226</v>
      </c>
      <c r="C18" s="116" t="str">
        <f>"G14192"</f>
        <v>G14192</v>
      </c>
    </row>
    <row r="19" spans="1:3">
      <c r="A19" s="114">
        <v>42743</v>
      </c>
      <c r="B19" s="115" t="s">
        <v>226</v>
      </c>
      <c r="C19" s="116" t="str">
        <f>"G14193"</f>
        <v>G14193</v>
      </c>
    </row>
    <row r="20" spans="1:3">
      <c r="A20" s="114">
        <v>42743</v>
      </c>
      <c r="B20" s="115" t="s">
        <v>226</v>
      </c>
      <c r="C20" s="116" t="str">
        <f>"G14194"</f>
        <v>G14194</v>
      </c>
    </row>
    <row r="21" spans="1:3">
      <c r="A21" s="114">
        <v>42743</v>
      </c>
      <c r="B21" s="115" t="s">
        <v>226</v>
      </c>
      <c r="C21" s="116" t="str">
        <f>"G14195"</f>
        <v>G14195</v>
      </c>
    </row>
    <row r="22" spans="1:3">
      <c r="A22" s="114">
        <v>42744</v>
      </c>
      <c r="B22" s="115" t="s">
        <v>226</v>
      </c>
      <c r="C22" s="116" t="str">
        <f>"G14200"</f>
        <v>G14200</v>
      </c>
    </row>
    <row r="23" spans="1:3">
      <c r="A23" s="114">
        <v>42744</v>
      </c>
      <c r="B23" s="115" t="s">
        <v>226</v>
      </c>
      <c r="C23" s="116" t="str">
        <f>"G14201"</f>
        <v>G14201</v>
      </c>
    </row>
    <row r="24" spans="1:3">
      <c r="A24" s="114">
        <v>42744</v>
      </c>
      <c r="B24" s="115" t="s">
        <v>226</v>
      </c>
      <c r="C24" s="116" t="str">
        <f>"G14204"</f>
        <v>G14204</v>
      </c>
    </row>
    <row r="25" spans="1:3">
      <c r="A25" s="114">
        <v>42744</v>
      </c>
      <c r="B25" s="115" t="s">
        <v>226</v>
      </c>
      <c r="C25" s="116" t="str">
        <f>"G14205"</f>
        <v>G14205</v>
      </c>
    </row>
    <row r="26" spans="1:3">
      <c r="A26" s="114">
        <v>42744</v>
      </c>
      <c r="B26" s="115" t="s">
        <v>226</v>
      </c>
      <c r="C26" s="116" t="str">
        <f>"G14207"</f>
        <v>G14207</v>
      </c>
    </row>
    <row r="27" spans="1:3">
      <c r="A27" s="114">
        <v>42744</v>
      </c>
      <c r="B27" s="115" t="s">
        <v>226</v>
      </c>
      <c r="C27" s="116" t="str">
        <f>"G14208"</f>
        <v>G14208</v>
      </c>
    </row>
    <row r="28" spans="1:3">
      <c r="A28" s="114">
        <v>42744</v>
      </c>
      <c r="B28" s="115" t="s">
        <v>226</v>
      </c>
      <c r="C28" s="116" t="str">
        <f>"G14209"</f>
        <v>G14209</v>
      </c>
    </row>
    <row r="29" spans="1:3">
      <c r="A29" s="114">
        <v>42744</v>
      </c>
      <c r="B29" s="115" t="s">
        <v>226</v>
      </c>
      <c r="C29" s="116" t="str">
        <f>"G14231"</f>
        <v>G14231</v>
      </c>
    </row>
    <row r="30" spans="1:3">
      <c r="A30" s="114">
        <v>42744</v>
      </c>
      <c r="B30" s="115" t="s">
        <v>226</v>
      </c>
      <c r="C30" s="116" t="str">
        <f>"G14233"</f>
        <v>G14233</v>
      </c>
    </row>
    <row r="31" spans="1:3">
      <c r="A31" s="114">
        <v>42745</v>
      </c>
      <c r="B31" s="115" t="s">
        <v>226</v>
      </c>
      <c r="C31" s="116" t="str">
        <f>"G14260"</f>
        <v>G14260</v>
      </c>
    </row>
    <row r="32" spans="1:3">
      <c r="A32" s="114">
        <v>42745</v>
      </c>
      <c r="B32" s="115" t="s">
        <v>226</v>
      </c>
      <c r="C32" s="116" t="str">
        <f>"G14261"</f>
        <v>G14261</v>
      </c>
    </row>
    <row r="33" spans="1:3">
      <c r="A33" s="114">
        <v>42745</v>
      </c>
      <c r="B33" s="115" t="s">
        <v>226</v>
      </c>
      <c r="C33" s="116" t="str">
        <f>"G14262"</f>
        <v>G14262</v>
      </c>
    </row>
    <row r="34" spans="1:3">
      <c r="A34" s="114">
        <v>42745</v>
      </c>
      <c r="B34" s="115" t="s">
        <v>226</v>
      </c>
      <c r="C34" s="116" t="str">
        <f>"G14263"</f>
        <v>G14263</v>
      </c>
    </row>
    <row r="35" spans="1:3">
      <c r="A35" s="114">
        <v>42745</v>
      </c>
      <c r="B35" s="115" t="s">
        <v>226</v>
      </c>
      <c r="C35" s="116" t="str">
        <f>"G14265"</f>
        <v>G14265</v>
      </c>
    </row>
    <row r="36" spans="1:3">
      <c r="A36" s="114">
        <v>42745</v>
      </c>
      <c r="B36" s="115" t="s">
        <v>226</v>
      </c>
      <c r="C36" s="116" t="str">
        <f>"G14271"</f>
        <v>G14271</v>
      </c>
    </row>
    <row r="37" spans="1:3">
      <c r="A37" s="114">
        <v>42745</v>
      </c>
      <c r="B37" s="115" t="s">
        <v>226</v>
      </c>
      <c r="C37" s="116" t="str">
        <f>"G14273"</f>
        <v>G14273</v>
      </c>
    </row>
    <row r="38" spans="1:3">
      <c r="A38" s="114">
        <v>42745</v>
      </c>
      <c r="B38" s="115" t="s">
        <v>226</v>
      </c>
      <c r="C38" s="116" t="str">
        <f>"G14274"</f>
        <v>G14274</v>
      </c>
    </row>
    <row r="39" spans="1:3">
      <c r="A39" s="114">
        <v>42745</v>
      </c>
      <c r="B39" s="115" t="s">
        <v>226</v>
      </c>
      <c r="C39" s="116" t="str">
        <f>"G14275"</f>
        <v>G14275</v>
      </c>
    </row>
    <row r="40" spans="1:3">
      <c r="A40" s="114">
        <v>42745</v>
      </c>
      <c r="B40" s="115" t="s">
        <v>226</v>
      </c>
      <c r="C40" s="116" t="str">
        <f>"G14276"</f>
        <v>G14276</v>
      </c>
    </row>
    <row r="41" spans="1:3">
      <c r="A41" s="114">
        <v>42745</v>
      </c>
      <c r="B41" s="115" t="s">
        <v>226</v>
      </c>
      <c r="C41" s="116" t="str">
        <f>"G14277"</f>
        <v>G14277</v>
      </c>
    </row>
    <row r="42" spans="1:3">
      <c r="A42" s="114">
        <v>42746</v>
      </c>
      <c r="B42" s="115" t="s">
        <v>226</v>
      </c>
      <c r="C42" s="116" t="str">
        <f>"G14284"</f>
        <v>G14284</v>
      </c>
    </row>
    <row r="43" spans="1:3">
      <c r="A43" s="114">
        <v>42746</v>
      </c>
      <c r="B43" s="115" t="s">
        <v>226</v>
      </c>
      <c r="C43" s="116" t="str">
        <f>"G14286"</f>
        <v>G14286</v>
      </c>
    </row>
    <row r="44" spans="1:3">
      <c r="A44" s="114">
        <v>42746</v>
      </c>
      <c r="B44" s="115" t="s">
        <v>226</v>
      </c>
      <c r="C44" s="116" t="str">
        <f>"G14287"</f>
        <v>G14287</v>
      </c>
    </row>
    <row r="45" spans="1:3">
      <c r="A45" s="114">
        <v>42746</v>
      </c>
      <c r="B45" s="115" t="s">
        <v>226</v>
      </c>
      <c r="C45" s="116" t="str">
        <f>"G14288"</f>
        <v>G14288</v>
      </c>
    </row>
    <row r="46" spans="1:3">
      <c r="A46" s="114">
        <v>42746</v>
      </c>
      <c r="B46" s="115" t="s">
        <v>226</v>
      </c>
      <c r="C46" s="116" t="str">
        <f>"G14295"</f>
        <v>G14295</v>
      </c>
    </row>
    <row r="47" spans="1:3">
      <c r="A47" s="114">
        <v>42746</v>
      </c>
      <c r="B47" s="115" t="s">
        <v>226</v>
      </c>
      <c r="C47" s="116" t="str">
        <f>"G14297"</f>
        <v>G14297</v>
      </c>
    </row>
    <row r="48" spans="1:3">
      <c r="A48" s="114">
        <v>42746</v>
      </c>
      <c r="B48" s="115" t="s">
        <v>226</v>
      </c>
      <c r="C48" s="116" t="str">
        <f>"G14298"</f>
        <v>G14298</v>
      </c>
    </row>
    <row r="49" spans="1:3">
      <c r="A49" s="114">
        <v>42746</v>
      </c>
      <c r="B49" s="115" t="s">
        <v>226</v>
      </c>
      <c r="C49" s="116" t="str">
        <f>"G14305"</f>
        <v>G14305</v>
      </c>
    </row>
    <row r="50" spans="1:3">
      <c r="A50" s="114">
        <v>42746</v>
      </c>
      <c r="B50" s="115" t="s">
        <v>226</v>
      </c>
      <c r="C50" s="116" t="str">
        <f>"G14306"</f>
        <v>G14306</v>
      </c>
    </row>
    <row r="51" spans="1:3">
      <c r="A51" s="114">
        <v>42746</v>
      </c>
      <c r="B51" s="115" t="s">
        <v>226</v>
      </c>
      <c r="C51" s="116" t="str">
        <f>"G14307"</f>
        <v>G14307</v>
      </c>
    </row>
    <row r="52" spans="1:3">
      <c r="A52" s="114">
        <v>42746</v>
      </c>
      <c r="B52" s="115" t="s">
        <v>226</v>
      </c>
      <c r="C52" s="116" t="str">
        <f>"G14308"</f>
        <v>G14308</v>
      </c>
    </row>
    <row r="53" spans="1:3">
      <c r="A53" s="114">
        <v>42746</v>
      </c>
      <c r="B53" s="115" t="s">
        <v>226</v>
      </c>
      <c r="C53" s="116" t="str">
        <f>"G14315"</f>
        <v>G14315</v>
      </c>
    </row>
    <row r="54" spans="1:3">
      <c r="A54" s="114">
        <v>42746</v>
      </c>
      <c r="B54" s="115" t="s">
        <v>226</v>
      </c>
      <c r="C54" s="116" t="str">
        <f>"G14317"</f>
        <v>G14317</v>
      </c>
    </row>
    <row r="55" spans="1:3">
      <c r="A55" s="114">
        <v>42746</v>
      </c>
      <c r="B55" s="115" t="s">
        <v>226</v>
      </c>
      <c r="C55" s="116" t="str">
        <f>"G14320"</f>
        <v>G14320</v>
      </c>
    </row>
    <row r="56" spans="1:3">
      <c r="A56" s="114">
        <v>42746</v>
      </c>
      <c r="B56" s="115" t="s">
        <v>226</v>
      </c>
      <c r="C56" s="116" t="str">
        <f>"G14322"</f>
        <v>G14322</v>
      </c>
    </row>
    <row r="57" spans="1:3">
      <c r="A57" s="114">
        <v>42742</v>
      </c>
      <c r="B57" s="115" t="s">
        <v>240</v>
      </c>
      <c r="C57" s="116" t="str">
        <f>"T29631"</f>
        <v>T29631</v>
      </c>
    </row>
    <row r="58" spans="1:3">
      <c r="A58" s="114">
        <v>42742</v>
      </c>
      <c r="B58" s="115" t="s">
        <v>240</v>
      </c>
      <c r="C58" s="116" t="str">
        <f>"T29633"</f>
        <v>T29633</v>
      </c>
    </row>
    <row r="59" spans="1:3">
      <c r="A59" s="114">
        <v>42742</v>
      </c>
      <c r="B59" s="115" t="s">
        <v>241</v>
      </c>
      <c r="C59" s="116" t="str">
        <f>"T29643"</f>
        <v>T29643</v>
      </c>
    </row>
    <row r="60" spans="1:3">
      <c r="A60" s="114">
        <v>42742</v>
      </c>
      <c r="B60" s="115" t="s">
        <v>241</v>
      </c>
      <c r="C60" s="116" t="str">
        <f>"T29644"</f>
        <v>T29644</v>
      </c>
    </row>
    <row r="61" spans="1:3">
      <c r="A61" s="114">
        <v>42742</v>
      </c>
      <c r="B61" s="115" t="s">
        <v>241</v>
      </c>
      <c r="C61" s="116" t="str">
        <f>"T29645"</f>
        <v>T29645</v>
      </c>
    </row>
    <row r="62" spans="1:3">
      <c r="A62" s="114">
        <v>42742</v>
      </c>
      <c r="B62" s="115" t="s">
        <v>241</v>
      </c>
      <c r="C62" s="116" t="str">
        <f>"T29646"</f>
        <v>T29646</v>
      </c>
    </row>
    <row r="63" spans="1:3">
      <c r="A63" s="114">
        <v>42742</v>
      </c>
      <c r="B63" s="115" t="s">
        <v>241</v>
      </c>
      <c r="C63" s="116" t="str">
        <f>"T29647"</f>
        <v>T29647</v>
      </c>
    </row>
    <row r="64" spans="1:3">
      <c r="A64" s="114">
        <v>42743</v>
      </c>
      <c r="B64" s="115" t="s">
        <v>240</v>
      </c>
      <c r="C64" s="116" t="str">
        <f>"T29652"</f>
        <v>T29652</v>
      </c>
    </row>
    <row r="65" spans="1:3">
      <c r="A65" s="114">
        <v>42743</v>
      </c>
      <c r="B65" s="115" t="s">
        <v>240</v>
      </c>
      <c r="C65" s="116" t="str">
        <f>"T29653"</f>
        <v>T29653</v>
      </c>
    </row>
    <row r="66" spans="1:3">
      <c r="A66" s="114">
        <v>42743</v>
      </c>
      <c r="B66" s="115" t="s">
        <v>240</v>
      </c>
      <c r="C66" s="116" t="str">
        <f>"T29654"</f>
        <v>T29654</v>
      </c>
    </row>
    <row r="67" spans="1:3">
      <c r="A67" s="114">
        <v>42743</v>
      </c>
      <c r="B67" s="115" t="s">
        <v>240</v>
      </c>
      <c r="C67" s="116" t="str">
        <f>"T29655"</f>
        <v>T29655</v>
      </c>
    </row>
    <row r="68" spans="1:3">
      <c r="A68" s="114">
        <v>42743</v>
      </c>
      <c r="B68" s="115" t="s">
        <v>240</v>
      </c>
      <c r="C68" s="116" t="str">
        <f>"T29665"</f>
        <v>T29665</v>
      </c>
    </row>
    <row r="69" spans="1:3">
      <c r="A69" s="114">
        <v>42743</v>
      </c>
      <c r="B69" s="115" t="s">
        <v>240</v>
      </c>
      <c r="C69" s="116" t="str">
        <f>"T29666"</f>
        <v>T29666</v>
      </c>
    </row>
    <row r="70" spans="1:3">
      <c r="A70" s="114">
        <v>42743</v>
      </c>
      <c r="B70" s="115" t="s">
        <v>240</v>
      </c>
      <c r="C70" s="116" t="str">
        <f>"T29667"</f>
        <v>T29667</v>
      </c>
    </row>
    <row r="71" spans="1:3">
      <c r="A71" s="114">
        <v>42743</v>
      </c>
      <c r="B71" s="115" t="s">
        <v>240</v>
      </c>
      <c r="C71" s="116" t="str">
        <f>"T29668"</f>
        <v>T29668</v>
      </c>
    </row>
    <row r="72" spans="1:3">
      <c r="A72" s="114">
        <v>42743</v>
      </c>
      <c r="B72" s="115" t="s">
        <v>240</v>
      </c>
      <c r="C72" s="116" t="str">
        <f>"T29679"</f>
        <v>T29679</v>
      </c>
    </row>
    <row r="73" spans="1:3">
      <c r="A73" s="114">
        <v>42743</v>
      </c>
      <c r="B73" s="115" t="s">
        <v>240</v>
      </c>
      <c r="C73" s="116" t="str">
        <f>"T29691"</f>
        <v>T29691</v>
      </c>
    </row>
    <row r="74" spans="1:3">
      <c r="A74" s="114">
        <v>42743</v>
      </c>
      <c r="B74" s="115" t="s">
        <v>240</v>
      </c>
      <c r="C74" s="116" t="str">
        <f>"T29692"</f>
        <v>T29692</v>
      </c>
    </row>
    <row r="75" spans="1:3">
      <c r="A75" s="114">
        <v>42743</v>
      </c>
      <c r="B75" s="115" t="s">
        <v>240</v>
      </c>
      <c r="C75" s="116" t="str">
        <f>"T29693"</f>
        <v>T29693</v>
      </c>
    </row>
    <row r="76" spans="1:3">
      <c r="A76" s="114">
        <v>42743</v>
      </c>
      <c r="B76" s="115" t="s">
        <v>240</v>
      </c>
      <c r="C76" s="116" t="str">
        <f>"T29694"</f>
        <v>T29694</v>
      </c>
    </row>
    <row r="77" spans="1:3">
      <c r="A77" s="114">
        <v>42744</v>
      </c>
      <c r="B77" s="115" t="s">
        <v>240</v>
      </c>
      <c r="C77" s="116" t="str">
        <f>"T29700"</f>
        <v>T29700</v>
      </c>
    </row>
    <row r="78" spans="1:3">
      <c r="A78" s="114">
        <v>42744</v>
      </c>
      <c r="B78" s="115" t="s">
        <v>240</v>
      </c>
      <c r="C78" s="116" t="str">
        <f>"T29702"</f>
        <v>T29702</v>
      </c>
    </row>
    <row r="79" spans="1:3">
      <c r="A79" s="114">
        <v>42744</v>
      </c>
      <c r="B79" s="115" t="s">
        <v>240</v>
      </c>
      <c r="C79" s="116" t="str">
        <f>"T29703"</f>
        <v>T29703</v>
      </c>
    </row>
    <row r="80" spans="1:3">
      <c r="A80" s="114">
        <v>42744</v>
      </c>
      <c r="B80" s="115" t="s">
        <v>240</v>
      </c>
      <c r="C80" s="116" t="str">
        <f>"T29704"</f>
        <v>T29704</v>
      </c>
    </row>
    <row r="81" spans="1:3">
      <c r="A81" s="114">
        <v>42744</v>
      </c>
      <c r="B81" s="115" t="s">
        <v>240</v>
      </c>
      <c r="C81" s="116" t="str">
        <f>"T29705"</f>
        <v>T29705</v>
      </c>
    </row>
    <row r="82" spans="1:3">
      <c r="A82" s="114">
        <v>42744</v>
      </c>
      <c r="B82" s="115" t="s">
        <v>240</v>
      </c>
      <c r="C82" s="116" t="str">
        <f>"T29706"</f>
        <v>T29706</v>
      </c>
    </row>
    <row r="83" spans="1:3">
      <c r="A83" s="114">
        <v>42744</v>
      </c>
      <c r="B83" s="115" t="s">
        <v>240</v>
      </c>
      <c r="C83" s="116" t="str">
        <f>"T29707"</f>
        <v>T29707</v>
      </c>
    </row>
    <row r="84" spans="1:3">
      <c r="A84" s="114">
        <v>42744</v>
      </c>
      <c r="B84" s="115" t="s">
        <v>241</v>
      </c>
      <c r="C84" s="116" t="str">
        <f>"T29715"</f>
        <v>T29715</v>
      </c>
    </row>
    <row r="85" spans="1:3">
      <c r="A85" s="114">
        <v>42744</v>
      </c>
      <c r="B85" s="115" t="s">
        <v>241</v>
      </c>
      <c r="C85" s="116" t="str">
        <f>"T29718"</f>
        <v>T29718</v>
      </c>
    </row>
    <row r="86" spans="1:3">
      <c r="A86" s="114">
        <v>42744</v>
      </c>
      <c r="B86" s="115" t="s">
        <v>241</v>
      </c>
      <c r="C86" s="116" t="str">
        <f>"T29742"</f>
        <v>T29742</v>
      </c>
    </row>
    <row r="87" spans="1:3">
      <c r="A87" s="114">
        <v>42744</v>
      </c>
      <c r="B87" s="115" t="s">
        <v>241</v>
      </c>
      <c r="C87" s="116" t="str">
        <f>"T29743"</f>
        <v>T29743</v>
      </c>
    </row>
    <row r="88" spans="1:3">
      <c r="A88" s="114">
        <v>42744</v>
      </c>
      <c r="B88" s="115" t="s">
        <v>241</v>
      </c>
      <c r="C88" s="116" t="str">
        <f>"T29745"</f>
        <v>T29745</v>
      </c>
    </row>
    <row r="89" spans="1:3">
      <c r="A89" s="114">
        <v>42744</v>
      </c>
      <c r="B89" s="115" t="s">
        <v>240</v>
      </c>
      <c r="C89" s="116" t="str">
        <f>"T29752"</f>
        <v>T29752</v>
      </c>
    </row>
    <row r="90" spans="1:3">
      <c r="A90" s="114">
        <v>42744</v>
      </c>
      <c r="B90" s="115" t="s">
        <v>240</v>
      </c>
      <c r="C90" s="116" t="str">
        <f>"T29753"</f>
        <v>T29753</v>
      </c>
    </row>
    <row r="91" spans="1:3">
      <c r="A91" s="114">
        <v>42744</v>
      </c>
      <c r="B91" s="115" t="s">
        <v>240</v>
      </c>
      <c r="C91" s="116" t="str">
        <f>"T29754"</f>
        <v>T29754</v>
      </c>
    </row>
    <row r="92" spans="1:3">
      <c r="A92" s="114">
        <v>42745</v>
      </c>
      <c r="B92" s="115" t="s">
        <v>240</v>
      </c>
      <c r="C92" s="116" t="str">
        <f>"T29764"</f>
        <v>T29764</v>
      </c>
    </row>
    <row r="93" spans="1:3">
      <c r="A93" s="114">
        <v>42745</v>
      </c>
      <c r="B93" s="115" t="s">
        <v>240</v>
      </c>
      <c r="C93" s="116" t="str">
        <f>"T29765"</f>
        <v>T29765</v>
      </c>
    </row>
    <row r="94" spans="1:3">
      <c r="A94" s="114">
        <v>42745</v>
      </c>
      <c r="B94" s="115" t="s">
        <v>240</v>
      </c>
      <c r="C94" s="116" t="str">
        <f>"T29777"</f>
        <v>T29777</v>
      </c>
    </row>
    <row r="95" spans="1:3">
      <c r="A95" s="114">
        <v>42745</v>
      </c>
      <c r="B95" s="115" t="s">
        <v>240</v>
      </c>
      <c r="C95" s="116" t="str">
        <f>"T29778"</f>
        <v>T29778</v>
      </c>
    </row>
    <row r="96" spans="1:3">
      <c r="A96" s="114">
        <v>42745</v>
      </c>
      <c r="B96" s="115" t="s">
        <v>240</v>
      </c>
      <c r="C96" s="116" t="str">
        <f>"T29781"</f>
        <v>T29781</v>
      </c>
    </row>
    <row r="97" spans="1:3">
      <c r="A97" s="114">
        <v>42745</v>
      </c>
      <c r="B97" s="115" t="s">
        <v>240</v>
      </c>
      <c r="C97" s="116" t="str">
        <f>"T29792"</f>
        <v>T29792</v>
      </c>
    </row>
    <row r="98" spans="1:3">
      <c r="A98" s="114">
        <v>42745</v>
      </c>
      <c r="B98" s="115" t="s">
        <v>240</v>
      </c>
      <c r="C98" s="116" t="str">
        <f>"T29793"</f>
        <v>T29793</v>
      </c>
    </row>
    <row r="99" spans="1:3">
      <c r="A99" s="114">
        <v>42745</v>
      </c>
      <c r="B99" s="115" t="s">
        <v>240</v>
      </c>
      <c r="C99" s="116" t="str">
        <f>"T29796"</f>
        <v>T29796</v>
      </c>
    </row>
    <row r="100" spans="1:3">
      <c r="A100" s="114">
        <v>42745</v>
      </c>
      <c r="B100" s="115" t="s">
        <v>240</v>
      </c>
      <c r="C100" s="116" t="str">
        <f>"T29797"</f>
        <v>T29797</v>
      </c>
    </row>
    <row r="101" spans="1:3">
      <c r="A101" s="114">
        <v>42745</v>
      </c>
      <c r="B101" s="115" t="s">
        <v>240</v>
      </c>
      <c r="C101" s="116" t="str">
        <f>"T29804"</f>
        <v>T29804</v>
      </c>
    </row>
    <row r="102" spans="1:3">
      <c r="A102" s="114">
        <v>42745</v>
      </c>
      <c r="B102" s="115" t="s">
        <v>241</v>
      </c>
      <c r="C102" s="116" t="str">
        <f>"T29846"</f>
        <v>T29846</v>
      </c>
    </row>
    <row r="103" spans="1:3">
      <c r="A103" s="114">
        <v>42745</v>
      </c>
      <c r="B103" s="115" t="s">
        <v>241</v>
      </c>
      <c r="C103" s="116" t="str">
        <f>"T29847"</f>
        <v>T29847</v>
      </c>
    </row>
    <row r="104" spans="1:3">
      <c r="A104" s="114">
        <v>42746</v>
      </c>
      <c r="B104" s="115" t="s">
        <v>240</v>
      </c>
      <c r="C104" s="116" t="str">
        <f>"T29863"</f>
        <v>T29863</v>
      </c>
    </row>
    <row r="105" spans="1:3">
      <c r="A105" s="114">
        <v>42746</v>
      </c>
      <c r="B105" s="115" t="s">
        <v>240</v>
      </c>
      <c r="C105" s="116" t="str">
        <f>"T29864"</f>
        <v>T29864</v>
      </c>
    </row>
    <row r="106" spans="1:3">
      <c r="A106" s="114">
        <v>42746</v>
      </c>
      <c r="B106" s="115" t="s">
        <v>240</v>
      </c>
      <c r="C106" s="116" t="str">
        <f>"T29865"</f>
        <v>T29865</v>
      </c>
    </row>
    <row r="107" spans="1:3">
      <c r="A107" s="114">
        <v>42746</v>
      </c>
      <c r="B107" s="115" t="s">
        <v>240</v>
      </c>
      <c r="C107" s="116" t="str">
        <f>"T29867"</f>
        <v>T29867</v>
      </c>
    </row>
    <row r="108" spans="1:3">
      <c r="A108" s="114">
        <v>42746</v>
      </c>
      <c r="B108" s="115" t="s">
        <v>240</v>
      </c>
      <c r="C108" s="116" t="str">
        <f>"T29875"</f>
        <v>T29875</v>
      </c>
    </row>
    <row r="109" spans="1:3">
      <c r="A109" s="114">
        <v>42746</v>
      </c>
      <c r="B109" s="115" t="s">
        <v>240</v>
      </c>
      <c r="C109" s="116" t="str">
        <f>"T29876"</f>
        <v>T29876</v>
      </c>
    </row>
    <row r="110" spans="1:3">
      <c r="A110" s="114">
        <v>42746</v>
      </c>
      <c r="B110" s="115" t="s">
        <v>240</v>
      </c>
      <c r="C110" s="116" t="str">
        <f>"T29898"</f>
        <v>T29898</v>
      </c>
    </row>
    <row r="111" spans="1:3">
      <c r="A111" s="114">
        <v>42746</v>
      </c>
      <c r="B111" s="115" t="s">
        <v>240</v>
      </c>
      <c r="C111" s="116" t="str">
        <f>"T29900"</f>
        <v>T29900</v>
      </c>
    </row>
    <row r="112" spans="1:3">
      <c r="A112" s="114">
        <v>42746</v>
      </c>
      <c r="B112" s="115" t="s">
        <v>240</v>
      </c>
      <c r="C112" s="116" t="str">
        <f>"T29901"</f>
        <v>T29901</v>
      </c>
    </row>
    <row r="113" spans="1:3">
      <c r="A113" s="114">
        <v>42746</v>
      </c>
      <c r="B113" s="115" t="s">
        <v>240</v>
      </c>
      <c r="C113" s="116" t="str">
        <f>"T29912"</f>
        <v>T29912</v>
      </c>
    </row>
    <row r="114" spans="1:3">
      <c r="A114" s="114">
        <v>42746</v>
      </c>
      <c r="B114" s="115" t="s">
        <v>240</v>
      </c>
      <c r="C114" s="116" t="str">
        <f>"T29913"</f>
        <v>T29913</v>
      </c>
    </row>
    <row r="115" spans="1:3">
      <c r="A115" s="114">
        <v>42746</v>
      </c>
      <c r="B115" s="115" t="s">
        <v>240</v>
      </c>
      <c r="C115" s="116" t="str">
        <f>"T29914"</f>
        <v>T29914</v>
      </c>
    </row>
    <row r="116" spans="1:3">
      <c r="A116" s="114">
        <v>42746</v>
      </c>
      <c r="B116" s="115" t="s">
        <v>240</v>
      </c>
      <c r="C116" s="116" t="str">
        <f>"T29924"</f>
        <v>T29924</v>
      </c>
    </row>
    <row r="117" spans="1:3">
      <c r="A117" s="114">
        <v>42746</v>
      </c>
      <c r="B117" s="115" t="s">
        <v>240</v>
      </c>
      <c r="C117" s="116" t="str">
        <f>"T29931"</f>
        <v>T29931</v>
      </c>
    </row>
    <row r="118" spans="1:3">
      <c r="A118" s="114">
        <v>42746</v>
      </c>
      <c r="B118" s="115" t="s">
        <v>240</v>
      </c>
      <c r="C118" s="116" t="str">
        <f>"T29934"</f>
        <v>T29934</v>
      </c>
    </row>
    <row r="119" spans="1:3">
      <c r="A119" s="114">
        <v>42746</v>
      </c>
      <c r="B119" s="115" t="s">
        <v>240</v>
      </c>
      <c r="C119" s="116" t="str">
        <f>"T29939"</f>
        <v>T29939</v>
      </c>
    </row>
    <row r="120" spans="1:3">
      <c r="A120" s="114">
        <v>42746</v>
      </c>
      <c r="B120" s="115" t="s">
        <v>240</v>
      </c>
      <c r="C120" s="116" t="str">
        <f>"T29943"</f>
        <v>T29943</v>
      </c>
    </row>
    <row r="121" spans="1:3">
      <c r="A121" s="114">
        <v>42746</v>
      </c>
      <c r="B121" s="115" t="s">
        <v>240</v>
      </c>
      <c r="C121" s="116" t="str">
        <f>"T29945"</f>
        <v>T29945</v>
      </c>
    </row>
    <row r="122" spans="1:3">
      <c r="A122" s="114">
        <v>42746</v>
      </c>
      <c r="B122" s="115" t="s">
        <v>240</v>
      </c>
      <c r="C122" s="116" t="str">
        <f>"T29946"</f>
        <v>T29946</v>
      </c>
    </row>
    <row r="123" spans="1:3">
      <c r="A123" s="114">
        <v>42746</v>
      </c>
      <c r="B123" s="115" t="s">
        <v>240</v>
      </c>
      <c r="C123" s="116" t="str">
        <f>"T29948"</f>
        <v>T29948</v>
      </c>
    </row>
    <row r="124" spans="1:3">
      <c r="A124" s="114">
        <v>42746</v>
      </c>
      <c r="B124" s="115" t="s">
        <v>240</v>
      </c>
      <c r="C124" s="116" t="str">
        <f>"T29949"</f>
        <v>T29949</v>
      </c>
    </row>
    <row r="125" spans="1:3">
      <c r="A125" s="114">
        <v>42746</v>
      </c>
      <c r="B125" s="115" t="s">
        <v>240</v>
      </c>
      <c r="C125" s="116" t="str">
        <f>"T29951"</f>
        <v>T29951</v>
      </c>
    </row>
    <row r="126" spans="1:3">
      <c r="A126" s="114">
        <v>42746</v>
      </c>
      <c r="B126" s="115" t="s">
        <v>240</v>
      </c>
      <c r="C126" s="116" t="str">
        <f>"T29961"</f>
        <v>T29961</v>
      </c>
    </row>
    <row r="127" spans="1:3">
      <c r="A127" s="114">
        <v>42746</v>
      </c>
      <c r="B127" s="115" t="s">
        <v>240</v>
      </c>
      <c r="C127" s="116" t="str">
        <f>"T29962"</f>
        <v>T29962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3"/>
  <sheetViews>
    <sheetView workbookViewId="0">
      <selection sqref="A1:AD43"/>
    </sheetView>
  </sheetViews>
  <sheetFormatPr baseColWidth="10" defaultColWidth="11" defaultRowHeight="15" x14ac:dyDescent="0"/>
  <sheetData>
    <row r="1" spans="1:30" ht="30">
      <c r="A1" s="66" t="s">
        <v>0</v>
      </c>
      <c r="B1" s="67" t="s">
        <v>1</v>
      </c>
      <c r="C1" s="68" t="s">
        <v>74</v>
      </c>
      <c r="D1" s="67" t="s">
        <v>103</v>
      </c>
      <c r="E1" s="69" t="s">
        <v>164</v>
      </c>
      <c r="F1" s="67" t="s">
        <v>103</v>
      </c>
      <c r="G1" s="69" t="s">
        <v>165</v>
      </c>
      <c r="H1" s="67" t="s">
        <v>103</v>
      </c>
      <c r="I1" s="70" t="s">
        <v>166</v>
      </c>
      <c r="J1" s="67" t="s">
        <v>102</v>
      </c>
      <c r="K1" s="70" t="s">
        <v>167</v>
      </c>
      <c r="L1" s="67" t="s">
        <v>103</v>
      </c>
      <c r="M1" s="70" t="s">
        <v>168</v>
      </c>
      <c r="N1" s="67" t="s">
        <v>103</v>
      </c>
      <c r="O1" s="71" t="s">
        <v>169</v>
      </c>
      <c r="P1" s="67" t="s">
        <v>170</v>
      </c>
      <c r="Q1" s="68" t="s">
        <v>171</v>
      </c>
      <c r="R1" s="68" t="s">
        <v>172</v>
      </c>
      <c r="S1" s="68" t="s">
        <v>173</v>
      </c>
      <c r="T1" s="68" t="s">
        <v>72</v>
      </c>
      <c r="U1" s="68" t="s">
        <v>174</v>
      </c>
      <c r="V1" s="71" t="s">
        <v>175</v>
      </c>
      <c r="W1" s="68" t="s">
        <v>176</v>
      </c>
      <c r="X1" s="68" t="s">
        <v>177</v>
      </c>
      <c r="Y1" s="72" t="s">
        <v>178</v>
      </c>
      <c r="Z1" s="72" t="s">
        <v>179</v>
      </c>
      <c r="AA1" s="72" t="s">
        <v>33</v>
      </c>
      <c r="AB1" s="72" t="s">
        <v>34</v>
      </c>
      <c r="AC1" s="72" t="s">
        <v>180</v>
      </c>
      <c r="AD1" s="72" t="s">
        <v>181</v>
      </c>
    </row>
    <row r="2" spans="1:30">
      <c r="A2" s="73" t="s">
        <v>182</v>
      </c>
      <c r="B2" s="74">
        <v>42765</v>
      </c>
      <c r="C2" s="75"/>
      <c r="D2" s="76">
        <v>30</v>
      </c>
      <c r="E2" s="75"/>
      <c r="F2" s="76">
        <v>18</v>
      </c>
      <c r="G2" s="75"/>
      <c r="H2" s="76">
        <v>18</v>
      </c>
      <c r="I2" s="76"/>
      <c r="J2" s="76">
        <v>24</v>
      </c>
      <c r="K2" s="76"/>
      <c r="L2" s="76">
        <v>18</v>
      </c>
      <c r="M2" s="76"/>
      <c r="N2" s="76">
        <v>18</v>
      </c>
      <c r="O2" s="77">
        <v>126</v>
      </c>
      <c r="P2" s="78" t="s">
        <v>101</v>
      </c>
      <c r="Q2" s="77">
        <v>126</v>
      </c>
      <c r="R2" s="77"/>
      <c r="S2" s="77" t="s">
        <v>64</v>
      </c>
      <c r="T2" s="77"/>
      <c r="U2" s="75"/>
      <c r="V2" s="75">
        <v>126</v>
      </c>
      <c r="W2" s="75"/>
      <c r="X2" s="77"/>
      <c r="Y2" s="77" t="s">
        <v>64</v>
      </c>
      <c r="Z2" s="77" t="s">
        <v>64</v>
      </c>
      <c r="AA2" s="77" t="s">
        <v>64</v>
      </c>
      <c r="AB2" s="77" t="s">
        <v>64</v>
      </c>
      <c r="AC2" s="77" t="s">
        <v>64</v>
      </c>
      <c r="AD2" s="77" t="s">
        <v>64</v>
      </c>
    </row>
    <row r="3" spans="1:30">
      <c r="A3" s="79" t="s">
        <v>183</v>
      </c>
      <c r="B3" s="80">
        <v>42766</v>
      </c>
      <c r="C3" s="81" t="s">
        <v>184</v>
      </c>
      <c r="D3" s="82">
        <v>30</v>
      </c>
      <c r="E3" s="81" t="s">
        <v>184</v>
      </c>
      <c r="F3" s="82">
        <v>18</v>
      </c>
      <c r="G3" s="81" t="s">
        <v>184</v>
      </c>
      <c r="H3" s="82">
        <v>18</v>
      </c>
      <c r="I3" s="82" t="s">
        <v>185</v>
      </c>
      <c r="J3" s="82">
        <v>24</v>
      </c>
      <c r="K3" s="82" t="s">
        <v>185</v>
      </c>
      <c r="L3" s="82">
        <v>18</v>
      </c>
      <c r="M3" s="82" t="s">
        <v>185</v>
      </c>
      <c r="N3" s="82">
        <v>18</v>
      </c>
      <c r="O3" s="83">
        <v>126</v>
      </c>
      <c r="P3" s="82" t="s">
        <v>186</v>
      </c>
      <c r="Q3" s="84" t="s">
        <v>187</v>
      </c>
      <c r="R3" s="83" t="s">
        <v>64</v>
      </c>
      <c r="S3" s="83"/>
      <c r="T3" s="83" t="s">
        <v>64</v>
      </c>
      <c r="U3" s="83" t="s">
        <v>64</v>
      </c>
      <c r="V3" s="81">
        <v>6</v>
      </c>
      <c r="W3" s="83" t="s">
        <v>64</v>
      </c>
      <c r="X3" s="83" t="s">
        <v>64</v>
      </c>
      <c r="Y3" s="83" t="s">
        <v>64</v>
      </c>
      <c r="Z3" s="83" t="s">
        <v>64</v>
      </c>
      <c r="AA3" s="83" t="s">
        <v>64</v>
      </c>
      <c r="AB3" s="83" t="s">
        <v>64</v>
      </c>
      <c r="AC3" s="83" t="s">
        <v>64</v>
      </c>
      <c r="AD3" s="83" t="s">
        <v>64</v>
      </c>
    </row>
    <row r="4" spans="1:30">
      <c r="A4" s="73" t="s">
        <v>188</v>
      </c>
      <c r="B4" s="74">
        <v>42767</v>
      </c>
      <c r="C4" s="75" t="s">
        <v>189</v>
      </c>
      <c r="D4" s="76">
        <v>24</v>
      </c>
      <c r="E4" s="75" t="s">
        <v>189</v>
      </c>
      <c r="F4" s="76">
        <v>18</v>
      </c>
      <c r="G4" s="75" t="s">
        <v>189</v>
      </c>
      <c r="H4" s="76">
        <v>18</v>
      </c>
      <c r="I4" s="76" t="s">
        <v>185</v>
      </c>
      <c r="J4" s="76">
        <v>24</v>
      </c>
      <c r="K4" s="76" t="s">
        <v>185</v>
      </c>
      <c r="L4" s="76">
        <v>18</v>
      </c>
      <c r="M4" s="76" t="s">
        <v>185</v>
      </c>
      <c r="N4" s="76">
        <v>18</v>
      </c>
      <c r="O4" s="77">
        <v>120</v>
      </c>
      <c r="P4" s="76"/>
      <c r="Q4" s="85"/>
      <c r="R4" s="75"/>
      <c r="S4" s="75"/>
      <c r="T4" s="75"/>
      <c r="U4" s="75"/>
      <c r="V4" s="75"/>
      <c r="W4" s="75"/>
      <c r="X4" s="75"/>
      <c r="Y4" s="77" t="s">
        <v>64</v>
      </c>
      <c r="Z4" s="77" t="s">
        <v>64</v>
      </c>
      <c r="AA4" s="77" t="s">
        <v>64</v>
      </c>
      <c r="AB4" s="77"/>
      <c r="AC4" s="75"/>
      <c r="AD4" s="77" t="s">
        <v>64</v>
      </c>
    </row>
    <row r="5" spans="1:30">
      <c r="A5" s="73" t="s">
        <v>190</v>
      </c>
      <c r="B5" s="74">
        <v>42768</v>
      </c>
      <c r="C5" s="75" t="s">
        <v>191</v>
      </c>
      <c r="D5" s="76">
        <v>24</v>
      </c>
      <c r="E5" s="75" t="s">
        <v>191</v>
      </c>
      <c r="F5" s="76">
        <v>18</v>
      </c>
      <c r="G5" s="75" t="s">
        <v>191</v>
      </c>
      <c r="H5" s="76">
        <v>18</v>
      </c>
      <c r="I5" s="76" t="s">
        <v>185</v>
      </c>
      <c r="J5" s="76">
        <v>24</v>
      </c>
      <c r="K5" s="76" t="s">
        <v>185</v>
      </c>
      <c r="L5" s="76">
        <v>18</v>
      </c>
      <c r="M5" s="76" t="s">
        <v>185</v>
      </c>
      <c r="N5" s="76">
        <v>18</v>
      </c>
      <c r="O5" s="77">
        <v>120</v>
      </c>
      <c r="P5" s="76"/>
      <c r="Q5" s="85"/>
      <c r="R5" s="75"/>
      <c r="S5" s="75"/>
      <c r="T5" s="75"/>
      <c r="U5" s="75"/>
      <c r="V5" s="75"/>
      <c r="W5" s="77"/>
      <c r="X5" s="77" t="s">
        <v>64</v>
      </c>
      <c r="Y5" s="77" t="s">
        <v>64</v>
      </c>
      <c r="Z5" s="77" t="s">
        <v>64</v>
      </c>
      <c r="AA5" s="77" t="s">
        <v>64</v>
      </c>
      <c r="AB5" s="77" t="s">
        <v>64</v>
      </c>
      <c r="AC5" s="77" t="s">
        <v>64</v>
      </c>
      <c r="AD5" s="77" t="s">
        <v>64</v>
      </c>
    </row>
    <row r="6" spans="1:30">
      <c r="A6" s="73" t="s">
        <v>192</v>
      </c>
      <c r="B6" s="74">
        <v>42769</v>
      </c>
      <c r="C6" s="75" t="s">
        <v>193</v>
      </c>
      <c r="D6" s="76">
        <v>24</v>
      </c>
      <c r="E6" s="75" t="s">
        <v>193</v>
      </c>
      <c r="F6" s="76">
        <v>18</v>
      </c>
      <c r="G6" s="75" t="s">
        <v>193</v>
      </c>
      <c r="H6" s="76">
        <v>18</v>
      </c>
      <c r="I6" s="76" t="s">
        <v>185</v>
      </c>
      <c r="J6" s="76">
        <v>24</v>
      </c>
      <c r="K6" s="76" t="s">
        <v>185</v>
      </c>
      <c r="L6" s="76">
        <v>18</v>
      </c>
      <c r="M6" s="76" t="s">
        <v>185</v>
      </c>
      <c r="N6" s="76">
        <v>18</v>
      </c>
      <c r="O6" s="77">
        <v>120</v>
      </c>
      <c r="P6" s="76"/>
      <c r="Q6" s="85"/>
      <c r="R6" s="77" t="s">
        <v>64</v>
      </c>
      <c r="S6" s="77" t="s">
        <v>64</v>
      </c>
      <c r="T6" s="75"/>
      <c r="U6" s="75"/>
      <c r="V6" s="75"/>
      <c r="W6" s="75"/>
      <c r="X6" s="75"/>
      <c r="Y6" s="77" t="s">
        <v>64</v>
      </c>
      <c r="Z6" s="77" t="s">
        <v>64</v>
      </c>
      <c r="AA6" s="77" t="s">
        <v>64</v>
      </c>
      <c r="AB6" s="77" t="s">
        <v>64</v>
      </c>
      <c r="AC6" s="75"/>
      <c r="AD6" s="77" t="s">
        <v>64</v>
      </c>
    </row>
    <row r="7" spans="1:30">
      <c r="A7" s="73" t="s">
        <v>194</v>
      </c>
      <c r="B7" s="74">
        <v>42770</v>
      </c>
      <c r="C7" s="75" t="s">
        <v>195</v>
      </c>
      <c r="D7" s="76">
        <v>24</v>
      </c>
      <c r="E7" s="75" t="s">
        <v>195</v>
      </c>
      <c r="F7" s="76">
        <v>18</v>
      </c>
      <c r="G7" s="75" t="s">
        <v>195</v>
      </c>
      <c r="H7" s="76">
        <v>18</v>
      </c>
      <c r="I7" s="76" t="s">
        <v>185</v>
      </c>
      <c r="J7" s="76">
        <v>24</v>
      </c>
      <c r="K7" s="76" t="s">
        <v>185</v>
      </c>
      <c r="L7" s="76">
        <v>18</v>
      </c>
      <c r="M7" s="76" t="s">
        <v>185</v>
      </c>
      <c r="N7" s="76">
        <v>18</v>
      </c>
      <c r="O7" s="77">
        <v>120</v>
      </c>
      <c r="P7" s="76"/>
      <c r="Q7" s="85"/>
      <c r="R7" s="75"/>
      <c r="S7" s="75"/>
      <c r="T7" s="75"/>
      <c r="U7" s="75"/>
      <c r="V7" s="75"/>
      <c r="W7" s="75"/>
      <c r="X7" s="75"/>
      <c r="Y7" s="77" t="s">
        <v>64</v>
      </c>
      <c r="Z7" s="77" t="s">
        <v>64</v>
      </c>
      <c r="AA7" s="77" t="s">
        <v>64</v>
      </c>
      <c r="AB7" s="77" t="s">
        <v>64</v>
      </c>
      <c r="AC7" s="75"/>
      <c r="AD7" s="77" t="s">
        <v>64</v>
      </c>
    </row>
    <row r="8" spans="1:30">
      <c r="A8" s="73" t="s">
        <v>196</v>
      </c>
      <c r="B8" s="74">
        <v>42771</v>
      </c>
      <c r="C8" s="75" t="s">
        <v>197</v>
      </c>
      <c r="D8" s="76">
        <v>24</v>
      </c>
      <c r="E8" s="75" t="s">
        <v>197</v>
      </c>
      <c r="F8" s="76">
        <v>18</v>
      </c>
      <c r="G8" s="75" t="s">
        <v>197</v>
      </c>
      <c r="H8" s="76">
        <v>18</v>
      </c>
      <c r="I8" s="76"/>
      <c r="J8" s="76">
        <v>24</v>
      </c>
      <c r="K8" s="76"/>
      <c r="L8" s="76">
        <v>18</v>
      </c>
      <c r="M8" s="76"/>
      <c r="N8" s="76">
        <v>18</v>
      </c>
      <c r="O8" s="77">
        <v>120</v>
      </c>
      <c r="P8" s="76"/>
      <c r="Q8" s="85"/>
      <c r="R8" s="75"/>
      <c r="S8" s="75"/>
      <c r="T8" s="75"/>
      <c r="U8" s="75"/>
      <c r="V8" s="75"/>
      <c r="W8" s="75"/>
      <c r="X8" s="75"/>
      <c r="Y8" s="77" t="s">
        <v>64</v>
      </c>
      <c r="Z8" s="77" t="s">
        <v>64</v>
      </c>
      <c r="AA8" s="77" t="s">
        <v>64</v>
      </c>
      <c r="AB8" s="77" t="s">
        <v>64</v>
      </c>
      <c r="AC8" s="75"/>
      <c r="AD8" s="77" t="s">
        <v>64</v>
      </c>
    </row>
    <row r="9" spans="1:30" ht="30">
      <c r="A9" s="79" t="s">
        <v>182</v>
      </c>
      <c r="B9" s="80">
        <v>42772</v>
      </c>
      <c r="C9" s="81" t="s">
        <v>198</v>
      </c>
      <c r="D9" s="82">
        <v>18</v>
      </c>
      <c r="E9" s="81" t="s">
        <v>198</v>
      </c>
      <c r="F9" s="82">
        <v>18</v>
      </c>
      <c r="G9" s="81" t="s">
        <v>198</v>
      </c>
      <c r="H9" s="82">
        <v>18</v>
      </c>
      <c r="I9" s="82"/>
      <c r="J9" s="82">
        <v>18</v>
      </c>
      <c r="K9" s="82" t="s">
        <v>184</v>
      </c>
      <c r="L9" s="82">
        <v>18</v>
      </c>
      <c r="M9" s="82" t="s">
        <v>184</v>
      </c>
      <c r="N9" s="82">
        <v>18</v>
      </c>
      <c r="O9" s="83">
        <v>108</v>
      </c>
      <c r="P9" s="82" t="s">
        <v>199</v>
      </c>
      <c r="Q9" s="84" t="s">
        <v>200</v>
      </c>
      <c r="R9" s="81"/>
      <c r="S9" s="83" t="s">
        <v>64</v>
      </c>
      <c r="T9" s="83" t="s">
        <v>64</v>
      </c>
      <c r="U9" s="83" t="s">
        <v>64</v>
      </c>
      <c r="V9" s="81">
        <v>12</v>
      </c>
      <c r="W9" s="83" t="s">
        <v>64</v>
      </c>
      <c r="X9" s="83" t="s">
        <v>64</v>
      </c>
      <c r="Y9" s="83" t="s">
        <v>64</v>
      </c>
      <c r="Z9" s="83" t="s">
        <v>64</v>
      </c>
      <c r="AA9" s="83" t="s">
        <v>64</v>
      </c>
      <c r="AB9" s="83" t="s">
        <v>64</v>
      </c>
      <c r="AC9" s="83" t="s">
        <v>64</v>
      </c>
      <c r="AD9" s="83" t="s">
        <v>64</v>
      </c>
    </row>
    <row r="10" spans="1:30">
      <c r="A10" s="73" t="s">
        <v>183</v>
      </c>
      <c r="B10" s="74">
        <v>42773</v>
      </c>
      <c r="C10" s="75" t="s">
        <v>201</v>
      </c>
      <c r="D10" s="76">
        <v>18</v>
      </c>
      <c r="E10" s="75" t="s">
        <v>201</v>
      </c>
      <c r="F10" s="76">
        <v>18</v>
      </c>
      <c r="G10" s="75" t="s">
        <v>201</v>
      </c>
      <c r="H10" s="76">
        <v>18</v>
      </c>
      <c r="I10" s="76"/>
      <c r="J10" s="76">
        <v>18</v>
      </c>
      <c r="K10" s="76" t="s">
        <v>189</v>
      </c>
      <c r="L10" s="76">
        <v>18</v>
      </c>
      <c r="M10" s="76" t="s">
        <v>189</v>
      </c>
      <c r="N10" s="76">
        <v>18</v>
      </c>
      <c r="O10" s="77">
        <v>108</v>
      </c>
      <c r="P10" s="76"/>
      <c r="Q10" s="85"/>
      <c r="R10" s="77" t="s">
        <v>64</v>
      </c>
      <c r="S10" s="77"/>
      <c r="T10" s="75"/>
      <c r="U10" s="75"/>
      <c r="V10" s="77"/>
      <c r="W10" s="77"/>
      <c r="X10" s="77" t="s">
        <v>64</v>
      </c>
      <c r="Y10" s="77" t="s">
        <v>64</v>
      </c>
      <c r="Z10" s="77" t="s">
        <v>64</v>
      </c>
      <c r="AA10" s="77" t="s">
        <v>64</v>
      </c>
      <c r="AB10" s="77" t="s">
        <v>64</v>
      </c>
      <c r="AC10" s="77" t="s">
        <v>64</v>
      </c>
      <c r="AD10" s="77"/>
    </row>
    <row r="11" spans="1:30">
      <c r="A11" s="73" t="s">
        <v>188</v>
      </c>
      <c r="B11" s="74">
        <v>42774</v>
      </c>
      <c r="C11" s="75" t="s">
        <v>202</v>
      </c>
      <c r="D11" s="76">
        <v>18</v>
      </c>
      <c r="E11" s="75" t="s">
        <v>202</v>
      </c>
      <c r="F11" s="76">
        <v>18</v>
      </c>
      <c r="G11" s="75" t="s">
        <v>202</v>
      </c>
      <c r="H11" s="76">
        <v>18</v>
      </c>
      <c r="I11" s="76"/>
      <c r="J11" s="76">
        <v>18</v>
      </c>
      <c r="K11" s="76" t="s">
        <v>191</v>
      </c>
      <c r="L11" s="76">
        <v>18</v>
      </c>
      <c r="M11" s="76" t="s">
        <v>191</v>
      </c>
      <c r="N11" s="76">
        <v>18</v>
      </c>
      <c r="O11" s="77">
        <v>108</v>
      </c>
      <c r="P11" s="76"/>
      <c r="Q11" s="85"/>
      <c r="R11" s="75"/>
      <c r="S11" s="75"/>
      <c r="T11" s="75"/>
      <c r="U11" s="75"/>
      <c r="V11" s="75"/>
      <c r="W11" s="75"/>
      <c r="X11" s="75"/>
      <c r="Y11" s="77" t="s">
        <v>64</v>
      </c>
      <c r="Z11" s="77" t="s">
        <v>64</v>
      </c>
      <c r="AA11" s="77" t="s">
        <v>64</v>
      </c>
      <c r="AB11" s="77" t="s">
        <v>64</v>
      </c>
      <c r="AC11" s="75"/>
      <c r="AD11" s="77"/>
    </row>
    <row r="12" spans="1:30">
      <c r="A12" s="73" t="s">
        <v>190</v>
      </c>
      <c r="B12" s="74">
        <v>42775</v>
      </c>
      <c r="C12" s="75" t="s">
        <v>203</v>
      </c>
      <c r="D12" s="76">
        <v>18</v>
      </c>
      <c r="E12" s="75" t="s">
        <v>203</v>
      </c>
      <c r="F12" s="76">
        <v>18</v>
      </c>
      <c r="G12" s="75" t="s">
        <v>203</v>
      </c>
      <c r="H12" s="76">
        <v>18</v>
      </c>
      <c r="I12" s="76"/>
      <c r="J12" s="76">
        <v>18</v>
      </c>
      <c r="K12" s="76" t="s">
        <v>193</v>
      </c>
      <c r="L12" s="76">
        <v>18</v>
      </c>
      <c r="M12" s="76" t="s">
        <v>193</v>
      </c>
      <c r="N12" s="76">
        <v>18</v>
      </c>
      <c r="O12" s="77">
        <v>108</v>
      </c>
      <c r="P12" s="76"/>
      <c r="Q12" s="85"/>
      <c r="R12" s="75"/>
      <c r="S12" s="75"/>
      <c r="T12" s="75"/>
      <c r="U12" s="75"/>
      <c r="V12" s="75"/>
      <c r="W12" s="75"/>
      <c r="X12" s="75"/>
      <c r="Y12" s="77" t="s">
        <v>64</v>
      </c>
      <c r="Z12" s="77" t="s">
        <v>64</v>
      </c>
      <c r="AA12" s="77" t="s">
        <v>64</v>
      </c>
      <c r="AB12" s="77" t="s">
        <v>64</v>
      </c>
      <c r="AC12" s="75"/>
      <c r="AD12" s="77"/>
    </row>
    <row r="13" spans="1:30">
      <c r="A13" s="73" t="s">
        <v>192</v>
      </c>
      <c r="B13" s="74">
        <v>42776</v>
      </c>
      <c r="C13" s="75" t="s">
        <v>204</v>
      </c>
      <c r="D13" s="76">
        <v>18</v>
      </c>
      <c r="E13" s="75" t="s">
        <v>204</v>
      </c>
      <c r="F13" s="76">
        <v>18</v>
      </c>
      <c r="G13" s="75" t="s">
        <v>204</v>
      </c>
      <c r="H13" s="76">
        <v>18</v>
      </c>
      <c r="I13" s="76"/>
      <c r="J13" s="76">
        <v>18</v>
      </c>
      <c r="K13" s="75" t="s">
        <v>195</v>
      </c>
      <c r="L13" s="76">
        <v>18</v>
      </c>
      <c r="M13" s="75" t="s">
        <v>195</v>
      </c>
      <c r="N13" s="76">
        <v>18</v>
      </c>
      <c r="O13" s="77">
        <v>108</v>
      </c>
      <c r="P13" s="76"/>
      <c r="Q13" s="85"/>
      <c r="R13" s="77" t="s">
        <v>64</v>
      </c>
      <c r="S13" s="77" t="s">
        <v>64</v>
      </c>
      <c r="T13" s="75"/>
      <c r="U13" s="75"/>
      <c r="V13" s="75"/>
      <c r="W13" s="77"/>
      <c r="X13" s="77" t="s">
        <v>64</v>
      </c>
      <c r="Y13" s="77" t="s">
        <v>64</v>
      </c>
      <c r="Z13" s="77" t="s">
        <v>64</v>
      </c>
      <c r="AA13" s="77" t="s">
        <v>64</v>
      </c>
      <c r="AB13" s="77" t="s">
        <v>64</v>
      </c>
      <c r="AC13" s="77" t="s">
        <v>64</v>
      </c>
      <c r="AD13" s="77"/>
    </row>
    <row r="14" spans="1:30">
      <c r="A14" s="73" t="s">
        <v>194</v>
      </c>
      <c r="B14" s="74">
        <v>42777</v>
      </c>
      <c r="C14" s="75" t="s">
        <v>205</v>
      </c>
      <c r="D14" s="76">
        <v>18</v>
      </c>
      <c r="E14" s="75" t="s">
        <v>205</v>
      </c>
      <c r="F14" s="76">
        <v>18</v>
      </c>
      <c r="G14" s="75" t="s">
        <v>205</v>
      </c>
      <c r="H14" s="76">
        <v>18</v>
      </c>
      <c r="I14" s="76"/>
      <c r="J14" s="76">
        <v>18</v>
      </c>
      <c r="K14" s="75" t="s">
        <v>197</v>
      </c>
      <c r="L14" s="76">
        <v>18</v>
      </c>
      <c r="M14" s="75" t="s">
        <v>197</v>
      </c>
      <c r="N14" s="76">
        <v>18</v>
      </c>
      <c r="O14" s="77">
        <v>108</v>
      </c>
      <c r="P14" s="76"/>
      <c r="Q14" s="85"/>
      <c r="R14" s="75"/>
      <c r="S14" s="75"/>
      <c r="T14" s="75"/>
      <c r="U14" s="75"/>
      <c r="V14" s="75"/>
      <c r="W14" s="75"/>
      <c r="X14" s="75"/>
      <c r="Y14" s="77" t="s">
        <v>64</v>
      </c>
      <c r="Z14" s="77" t="s">
        <v>64</v>
      </c>
      <c r="AA14" s="77" t="s">
        <v>64</v>
      </c>
      <c r="AB14" s="77" t="s">
        <v>64</v>
      </c>
      <c r="AC14" s="75"/>
      <c r="AD14" s="77"/>
    </row>
    <row r="15" spans="1:30">
      <c r="A15" s="73" t="s">
        <v>196</v>
      </c>
      <c r="B15" s="74">
        <v>42778</v>
      </c>
      <c r="C15" s="75" t="s">
        <v>206</v>
      </c>
      <c r="D15" s="76">
        <v>18</v>
      </c>
      <c r="E15" s="75" t="s">
        <v>206</v>
      </c>
      <c r="F15" s="76">
        <v>18</v>
      </c>
      <c r="G15" s="75" t="s">
        <v>206</v>
      </c>
      <c r="H15" s="76">
        <v>18</v>
      </c>
      <c r="I15" s="76"/>
      <c r="J15" s="76">
        <v>18</v>
      </c>
      <c r="K15" s="75" t="s">
        <v>198</v>
      </c>
      <c r="L15" s="76">
        <v>18</v>
      </c>
      <c r="M15" s="75" t="s">
        <v>198</v>
      </c>
      <c r="N15" s="76">
        <v>18</v>
      </c>
      <c r="O15" s="77">
        <v>108</v>
      </c>
      <c r="P15" s="76"/>
      <c r="Q15" s="85"/>
      <c r="R15" s="75"/>
      <c r="S15" s="75"/>
      <c r="T15" s="75"/>
      <c r="U15" s="75"/>
      <c r="V15" s="75"/>
      <c r="W15" s="75"/>
      <c r="X15" s="75"/>
      <c r="Y15" s="77" t="s">
        <v>64</v>
      </c>
      <c r="Z15" s="77" t="s">
        <v>64</v>
      </c>
      <c r="AA15" s="77" t="s">
        <v>64</v>
      </c>
      <c r="AB15" s="77" t="s">
        <v>64</v>
      </c>
      <c r="AC15" s="75"/>
      <c r="AD15" s="77"/>
    </row>
    <row r="16" spans="1:30">
      <c r="A16" s="73" t="s">
        <v>182</v>
      </c>
      <c r="B16" s="74">
        <v>42779</v>
      </c>
      <c r="C16" s="75" t="s">
        <v>207</v>
      </c>
      <c r="D16" s="76">
        <v>18</v>
      </c>
      <c r="E16" s="75" t="s">
        <v>207</v>
      </c>
      <c r="F16" s="76">
        <v>18</v>
      </c>
      <c r="G16" s="75" t="s">
        <v>207</v>
      </c>
      <c r="H16" s="76">
        <v>18</v>
      </c>
      <c r="I16" s="76"/>
      <c r="J16" s="76">
        <v>18</v>
      </c>
      <c r="K16" s="75" t="s">
        <v>201</v>
      </c>
      <c r="L16" s="76">
        <v>18</v>
      </c>
      <c r="M16" s="75" t="s">
        <v>201</v>
      </c>
      <c r="N16" s="76">
        <v>18</v>
      </c>
      <c r="O16" s="77">
        <v>108</v>
      </c>
      <c r="P16" s="76"/>
      <c r="Q16" s="85"/>
      <c r="R16" s="77" t="s">
        <v>64</v>
      </c>
      <c r="S16" s="77" t="s">
        <v>64</v>
      </c>
      <c r="T16" s="75"/>
      <c r="U16" s="75"/>
      <c r="V16" s="75"/>
      <c r="W16" s="75"/>
      <c r="X16" s="77" t="s">
        <v>64</v>
      </c>
      <c r="Y16" s="77" t="s">
        <v>64</v>
      </c>
      <c r="Z16" s="77" t="s">
        <v>64</v>
      </c>
      <c r="AA16" s="77" t="s">
        <v>64</v>
      </c>
      <c r="AB16" s="77" t="s">
        <v>64</v>
      </c>
      <c r="AC16" s="77" t="s">
        <v>64</v>
      </c>
      <c r="AD16" s="77"/>
    </row>
    <row r="17" spans="1:30">
      <c r="A17" s="73" t="s">
        <v>183</v>
      </c>
      <c r="B17" s="74">
        <v>42780</v>
      </c>
      <c r="C17" s="75" t="s">
        <v>208</v>
      </c>
      <c r="D17" s="76">
        <v>18</v>
      </c>
      <c r="E17" s="75" t="s">
        <v>208</v>
      </c>
      <c r="F17" s="76">
        <v>18</v>
      </c>
      <c r="G17" s="75" t="s">
        <v>208</v>
      </c>
      <c r="H17" s="76">
        <v>18</v>
      </c>
      <c r="I17" s="76"/>
      <c r="J17" s="76">
        <v>18</v>
      </c>
      <c r="K17" s="75" t="s">
        <v>202</v>
      </c>
      <c r="L17" s="76">
        <v>18</v>
      </c>
      <c r="M17" s="75" t="s">
        <v>202</v>
      </c>
      <c r="N17" s="76">
        <v>18</v>
      </c>
      <c r="O17" s="77">
        <v>90</v>
      </c>
      <c r="P17" s="86"/>
      <c r="Q17" s="87"/>
      <c r="R17" s="88"/>
      <c r="S17" s="88"/>
      <c r="T17" s="75"/>
      <c r="U17" s="75"/>
      <c r="V17" s="75"/>
      <c r="W17" s="88"/>
      <c r="X17" s="88"/>
      <c r="Y17" s="77" t="s">
        <v>64</v>
      </c>
      <c r="Z17" s="77" t="s">
        <v>64</v>
      </c>
      <c r="AA17" s="77" t="s">
        <v>64</v>
      </c>
      <c r="AB17" s="77" t="s">
        <v>64</v>
      </c>
      <c r="AC17" s="88"/>
      <c r="AD17" s="89"/>
    </row>
    <row r="18" spans="1:30" ht="48" customHeight="1">
      <c r="A18" s="79" t="s">
        <v>188</v>
      </c>
      <c r="B18" s="80">
        <v>42781</v>
      </c>
      <c r="C18" s="83"/>
      <c r="D18" s="82">
        <v>12</v>
      </c>
      <c r="E18" s="83"/>
      <c r="F18" s="82">
        <v>12</v>
      </c>
      <c r="G18" s="83"/>
      <c r="H18" s="82">
        <v>12</v>
      </c>
      <c r="I18" s="82"/>
      <c r="J18" s="82">
        <v>12</v>
      </c>
      <c r="K18" s="81" t="s">
        <v>203</v>
      </c>
      <c r="L18" s="82">
        <v>12</v>
      </c>
      <c r="M18" s="81" t="s">
        <v>203</v>
      </c>
      <c r="N18" s="82">
        <v>12</v>
      </c>
      <c r="O18" s="83">
        <v>72</v>
      </c>
      <c r="P18" s="82" t="s">
        <v>199</v>
      </c>
      <c r="Q18" s="153" t="s">
        <v>209</v>
      </c>
      <c r="R18" s="83"/>
      <c r="S18" s="83"/>
      <c r="T18" s="83" t="s">
        <v>210</v>
      </c>
      <c r="U18" s="83" t="s">
        <v>210</v>
      </c>
      <c r="V18" s="83"/>
      <c r="W18" s="83" t="s">
        <v>64</v>
      </c>
      <c r="X18" s="83" t="s">
        <v>64</v>
      </c>
      <c r="Y18" s="83" t="s">
        <v>64</v>
      </c>
      <c r="Z18" s="83" t="s">
        <v>64</v>
      </c>
      <c r="AA18" s="83" t="s">
        <v>64</v>
      </c>
      <c r="AB18" s="83" t="s">
        <v>64</v>
      </c>
      <c r="AC18" s="83" t="s">
        <v>64</v>
      </c>
      <c r="AD18" s="83" t="s">
        <v>64</v>
      </c>
    </row>
    <row r="19" spans="1:30">
      <c r="A19" s="79" t="s">
        <v>190</v>
      </c>
      <c r="B19" s="80">
        <v>42782</v>
      </c>
      <c r="C19" s="83"/>
      <c r="D19" s="82">
        <v>12</v>
      </c>
      <c r="E19" s="83"/>
      <c r="F19" s="82">
        <v>12</v>
      </c>
      <c r="G19" s="83"/>
      <c r="H19" s="82">
        <v>12</v>
      </c>
      <c r="I19" s="82"/>
      <c r="J19" s="82">
        <v>12</v>
      </c>
      <c r="K19" s="81" t="s">
        <v>204</v>
      </c>
      <c r="L19" s="82">
        <v>12</v>
      </c>
      <c r="M19" s="81" t="s">
        <v>204</v>
      </c>
      <c r="N19" s="82">
        <v>12</v>
      </c>
      <c r="O19" s="83">
        <v>72</v>
      </c>
      <c r="P19" s="82" t="s">
        <v>199</v>
      </c>
      <c r="Q19" s="154"/>
      <c r="R19" s="83"/>
      <c r="S19" s="83"/>
      <c r="T19" s="83" t="s">
        <v>210</v>
      </c>
      <c r="U19" s="83" t="s">
        <v>210</v>
      </c>
      <c r="V19" s="83"/>
      <c r="W19" s="83" t="s">
        <v>64</v>
      </c>
      <c r="X19" s="83" t="s">
        <v>64</v>
      </c>
      <c r="Y19" s="83" t="s">
        <v>64</v>
      </c>
      <c r="Z19" s="83" t="s">
        <v>64</v>
      </c>
      <c r="AA19" s="83" t="s">
        <v>64</v>
      </c>
      <c r="AB19" s="83" t="s">
        <v>64</v>
      </c>
      <c r="AC19" s="83" t="s">
        <v>64</v>
      </c>
      <c r="AD19" s="83" t="s">
        <v>64</v>
      </c>
    </row>
    <row r="20" spans="1:30">
      <c r="A20" s="73" t="s">
        <v>192</v>
      </c>
      <c r="B20" s="74">
        <v>42783</v>
      </c>
      <c r="C20" s="75"/>
      <c r="D20" s="76">
        <v>12</v>
      </c>
      <c r="E20" s="75"/>
      <c r="F20" s="76">
        <v>12</v>
      </c>
      <c r="G20" s="75"/>
      <c r="H20" s="76">
        <v>12</v>
      </c>
      <c r="I20" s="76"/>
      <c r="J20" s="76">
        <v>12</v>
      </c>
      <c r="K20" s="75" t="s">
        <v>205</v>
      </c>
      <c r="L20" s="76">
        <v>12</v>
      </c>
      <c r="M20" s="75" t="s">
        <v>205</v>
      </c>
      <c r="N20" s="76">
        <v>12</v>
      </c>
      <c r="O20" s="77">
        <v>72</v>
      </c>
      <c r="P20" s="76"/>
      <c r="Q20" s="155"/>
      <c r="R20" s="77" t="s">
        <v>64</v>
      </c>
      <c r="S20" s="77" t="s">
        <v>64</v>
      </c>
      <c r="T20" s="75"/>
      <c r="U20" s="75"/>
      <c r="V20" s="75"/>
      <c r="W20" s="75"/>
      <c r="X20" s="77" t="s">
        <v>64</v>
      </c>
      <c r="Y20" s="77" t="s">
        <v>64</v>
      </c>
      <c r="Z20" s="77" t="s">
        <v>64</v>
      </c>
      <c r="AA20" s="77" t="s">
        <v>64</v>
      </c>
      <c r="AB20" s="77" t="s">
        <v>64</v>
      </c>
      <c r="AC20" s="77" t="s">
        <v>64</v>
      </c>
      <c r="AD20" s="77"/>
    </row>
    <row r="21" spans="1:30">
      <c r="A21" s="73" t="s">
        <v>194</v>
      </c>
      <c r="B21" s="74">
        <v>42784</v>
      </c>
      <c r="C21" s="75"/>
      <c r="D21" s="76">
        <v>12</v>
      </c>
      <c r="E21" s="75"/>
      <c r="F21" s="76">
        <v>12</v>
      </c>
      <c r="G21" s="75"/>
      <c r="H21" s="76">
        <v>12</v>
      </c>
      <c r="I21" s="76"/>
      <c r="J21" s="76">
        <v>12</v>
      </c>
      <c r="K21" s="75" t="s">
        <v>206</v>
      </c>
      <c r="L21" s="76">
        <v>12</v>
      </c>
      <c r="M21" s="75" t="s">
        <v>206</v>
      </c>
      <c r="N21" s="76">
        <v>12</v>
      </c>
      <c r="O21" s="77">
        <v>72</v>
      </c>
      <c r="P21" s="76"/>
      <c r="Q21" s="156"/>
      <c r="R21" s="75"/>
      <c r="S21" s="75"/>
      <c r="T21" s="75"/>
      <c r="U21" s="75"/>
      <c r="V21" s="75"/>
      <c r="W21" s="75"/>
      <c r="X21" s="75"/>
      <c r="Y21" s="77" t="s">
        <v>64</v>
      </c>
      <c r="Z21" s="77" t="s">
        <v>64</v>
      </c>
      <c r="AA21" s="77" t="s">
        <v>64</v>
      </c>
      <c r="AB21" s="77" t="s">
        <v>64</v>
      </c>
      <c r="AC21" s="75"/>
      <c r="AD21" s="77"/>
    </row>
    <row r="22" spans="1:30">
      <c r="A22" s="73" t="s">
        <v>196</v>
      </c>
      <c r="B22" s="74">
        <v>42785</v>
      </c>
      <c r="C22" s="75"/>
      <c r="D22" s="76">
        <v>12</v>
      </c>
      <c r="E22" s="75"/>
      <c r="F22" s="76">
        <v>12</v>
      </c>
      <c r="G22" s="75"/>
      <c r="H22" s="76">
        <v>12</v>
      </c>
      <c r="I22" s="76"/>
      <c r="J22" s="76">
        <v>12</v>
      </c>
      <c r="K22" s="75" t="s">
        <v>207</v>
      </c>
      <c r="L22" s="76">
        <v>12</v>
      </c>
      <c r="M22" s="75" t="s">
        <v>207</v>
      </c>
      <c r="N22" s="76">
        <v>12</v>
      </c>
      <c r="O22" s="77">
        <v>72</v>
      </c>
      <c r="P22" s="76"/>
      <c r="Q22" s="85"/>
      <c r="R22" s="75"/>
      <c r="S22" s="75"/>
      <c r="T22" s="75"/>
      <c r="U22" s="75"/>
      <c r="V22" s="75"/>
      <c r="W22" s="75"/>
      <c r="X22" s="75"/>
      <c r="Y22" s="77" t="s">
        <v>64</v>
      </c>
      <c r="Z22" s="77" t="s">
        <v>64</v>
      </c>
      <c r="AA22" s="77" t="s">
        <v>64</v>
      </c>
      <c r="AB22" s="77" t="s">
        <v>64</v>
      </c>
      <c r="AC22" s="75"/>
      <c r="AD22" s="90" t="s">
        <v>211</v>
      </c>
    </row>
    <row r="23" spans="1:30">
      <c r="A23" s="73" t="s">
        <v>182</v>
      </c>
      <c r="B23" s="74">
        <v>42786</v>
      </c>
      <c r="C23" s="75"/>
      <c r="D23" s="76">
        <v>12</v>
      </c>
      <c r="E23" s="75"/>
      <c r="F23" s="76">
        <v>12</v>
      </c>
      <c r="G23" s="75"/>
      <c r="H23" s="76">
        <v>12</v>
      </c>
      <c r="I23" s="76"/>
      <c r="J23" s="76">
        <v>12</v>
      </c>
      <c r="K23" s="75" t="s">
        <v>208</v>
      </c>
      <c r="L23" s="76">
        <v>12</v>
      </c>
      <c r="M23" s="75" t="s">
        <v>208</v>
      </c>
      <c r="N23" s="76">
        <v>12</v>
      </c>
      <c r="O23" s="77">
        <v>72</v>
      </c>
      <c r="P23" s="76"/>
      <c r="Q23" s="85"/>
      <c r="R23" s="77" t="s">
        <v>64</v>
      </c>
      <c r="S23" s="77" t="s">
        <v>64</v>
      </c>
      <c r="T23" s="75"/>
      <c r="U23" s="75"/>
      <c r="V23" s="75"/>
      <c r="W23" s="77"/>
      <c r="X23" s="77" t="s">
        <v>64</v>
      </c>
      <c r="Y23" s="77" t="s">
        <v>64</v>
      </c>
      <c r="Z23" s="77" t="s">
        <v>64</v>
      </c>
      <c r="AA23" s="77" t="s">
        <v>64</v>
      </c>
      <c r="AB23" s="77" t="s">
        <v>64</v>
      </c>
      <c r="AC23" s="77" t="s">
        <v>64</v>
      </c>
      <c r="AD23" s="90" t="s">
        <v>211</v>
      </c>
    </row>
    <row r="24" spans="1:30">
      <c r="A24" s="73" t="s">
        <v>183</v>
      </c>
      <c r="B24" s="74">
        <v>42787</v>
      </c>
      <c r="C24" s="75"/>
      <c r="D24" s="76">
        <v>12</v>
      </c>
      <c r="E24" s="75"/>
      <c r="F24" s="76">
        <v>12</v>
      </c>
      <c r="G24" s="75"/>
      <c r="H24" s="76">
        <v>12</v>
      </c>
      <c r="I24" s="76"/>
      <c r="J24" s="76">
        <v>12</v>
      </c>
      <c r="K24" s="76"/>
      <c r="L24" s="76">
        <v>12</v>
      </c>
      <c r="M24" s="76"/>
      <c r="N24" s="76">
        <v>12</v>
      </c>
      <c r="O24" s="77">
        <v>72</v>
      </c>
      <c r="P24" s="76"/>
      <c r="Q24" s="85"/>
      <c r="R24" s="75"/>
      <c r="S24" s="75"/>
      <c r="T24" s="75"/>
      <c r="U24" s="75"/>
      <c r="V24" s="75"/>
      <c r="W24" s="75"/>
      <c r="X24" s="75"/>
      <c r="Y24" s="77" t="s">
        <v>64</v>
      </c>
      <c r="Z24" s="77" t="s">
        <v>64</v>
      </c>
      <c r="AA24" s="77"/>
      <c r="AB24" s="77"/>
      <c r="AC24" s="75"/>
      <c r="AD24" s="90" t="s">
        <v>211</v>
      </c>
    </row>
    <row r="25" spans="1:30">
      <c r="A25" s="73" t="s">
        <v>188</v>
      </c>
      <c r="B25" s="74">
        <v>42788</v>
      </c>
      <c r="C25" s="75"/>
      <c r="D25" s="76">
        <v>12</v>
      </c>
      <c r="E25" s="75"/>
      <c r="F25" s="76">
        <v>12</v>
      </c>
      <c r="G25" s="75"/>
      <c r="H25" s="76">
        <v>12</v>
      </c>
      <c r="I25" s="76"/>
      <c r="J25" s="76">
        <v>12</v>
      </c>
      <c r="K25" s="76"/>
      <c r="L25" s="76">
        <v>12</v>
      </c>
      <c r="M25" s="76"/>
      <c r="N25" s="76">
        <v>12</v>
      </c>
      <c r="O25" s="77">
        <v>72</v>
      </c>
      <c r="P25" s="76"/>
      <c r="Q25" s="85"/>
      <c r="R25" s="75"/>
      <c r="S25" s="75"/>
      <c r="T25" s="75"/>
      <c r="U25" s="75"/>
      <c r="V25" s="75"/>
      <c r="W25" s="75"/>
      <c r="X25" s="75"/>
      <c r="Y25" s="77" t="s">
        <v>64</v>
      </c>
      <c r="Z25" s="77" t="s">
        <v>64</v>
      </c>
      <c r="AA25" s="77"/>
      <c r="AB25" s="77"/>
      <c r="AC25" s="75"/>
      <c r="AD25" s="90" t="s">
        <v>211</v>
      </c>
    </row>
    <row r="26" spans="1:30">
      <c r="A26" s="73" t="s">
        <v>190</v>
      </c>
      <c r="B26" s="74">
        <v>42789</v>
      </c>
      <c r="C26" s="75"/>
      <c r="D26" s="76">
        <v>12</v>
      </c>
      <c r="E26" s="75"/>
      <c r="F26" s="76">
        <v>12</v>
      </c>
      <c r="G26" s="75"/>
      <c r="H26" s="76">
        <v>12</v>
      </c>
      <c r="I26" s="76"/>
      <c r="J26" s="76">
        <v>12</v>
      </c>
      <c r="K26" s="76"/>
      <c r="L26" s="76">
        <v>12</v>
      </c>
      <c r="M26" s="76"/>
      <c r="N26" s="76">
        <v>12</v>
      </c>
      <c r="O26" s="77">
        <v>72</v>
      </c>
      <c r="P26" s="76"/>
      <c r="Q26" s="85"/>
      <c r="R26" s="77" t="s">
        <v>64</v>
      </c>
      <c r="S26" s="77" t="s">
        <v>64</v>
      </c>
      <c r="T26" s="75"/>
      <c r="U26" s="75"/>
      <c r="V26" s="75"/>
      <c r="W26" s="75"/>
      <c r="X26" s="77" t="s">
        <v>64</v>
      </c>
      <c r="Y26" s="77" t="s">
        <v>64</v>
      </c>
      <c r="Z26" s="77" t="s">
        <v>64</v>
      </c>
      <c r="AA26" s="77" t="s">
        <v>64</v>
      </c>
      <c r="AB26" s="77" t="s">
        <v>64</v>
      </c>
      <c r="AC26" s="77" t="s">
        <v>64</v>
      </c>
      <c r="AD26" s="90" t="s">
        <v>211</v>
      </c>
    </row>
    <row r="27" spans="1:30">
      <c r="A27" s="73" t="s">
        <v>192</v>
      </c>
      <c r="B27" s="74">
        <v>42790</v>
      </c>
      <c r="C27" s="75"/>
      <c r="D27" s="76">
        <v>12</v>
      </c>
      <c r="E27" s="75"/>
      <c r="F27" s="76">
        <v>12</v>
      </c>
      <c r="G27" s="75"/>
      <c r="H27" s="76">
        <v>12</v>
      </c>
      <c r="I27" s="76"/>
      <c r="J27" s="76">
        <v>12</v>
      </c>
      <c r="K27" s="76"/>
      <c r="L27" s="76">
        <v>12</v>
      </c>
      <c r="M27" s="76"/>
      <c r="N27" s="76">
        <v>12</v>
      </c>
      <c r="O27" s="77">
        <v>72</v>
      </c>
      <c r="P27" s="76"/>
      <c r="Q27" s="85"/>
      <c r="R27" s="75"/>
      <c r="S27" s="75"/>
      <c r="T27" s="75"/>
      <c r="U27" s="75"/>
      <c r="V27" s="75"/>
      <c r="W27" s="75"/>
      <c r="X27" s="75"/>
      <c r="Y27" s="77" t="s">
        <v>64</v>
      </c>
      <c r="Z27" s="77" t="s">
        <v>64</v>
      </c>
      <c r="AA27" s="77"/>
      <c r="AB27" s="77"/>
      <c r="AC27" s="75"/>
      <c r="AD27" s="77"/>
    </row>
    <row r="28" spans="1:30">
      <c r="A28" s="73" t="s">
        <v>194</v>
      </c>
      <c r="B28" s="74">
        <v>42791</v>
      </c>
      <c r="C28" s="75"/>
      <c r="D28" s="76">
        <v>12</v>
      </c>
      <c r="E28" s="75"/>
      <c r="F28" s="76">
        <v>12</v>
      </c>
      <c r="G28" s="75"/>
      <c r="H28" s="76">
        <v>12</v>
      </c>
      <c r="I28" s="76"/>
      <c r="J28" s="76">
        <v>12</v>
      </c>
      <c r="K28" s="76"/>
      <c r="L28" s="76">
        <v>12</v>
      </c>
      <c r="M28" s="76"/>
      <c r="N28" s="76">
        <v>12</v>
      </c>
      <c r="O28" s="77">
        <v>72</v>
      </c>
      <c r="P28" s="76"/>
      <c r="Q28" s="85"/>
      <c r="R28" s="75"/>
      <c r="S28" s="75"/>
      <c r="T28" s="75"/>
      <c r="U28" s="75"/>
      <c r="V28" s="75"/>
      <c r="W28" s="75"/>
      <c r="X28" s="75"/>
      <c r="Y28" s="77" t="s">
        <v>64</v>
      </c>
      <c r="Z28" s="77" t="s">
        <v>64</v>
      </c>
      <c r="AA28" s="77"/>
      <c r="AB28" s="77"/>
      <c r="AC28" s="75"/>
      <c r="AD28" s="77"/>
    </row>
    <row r="29" spans="1:30">
      <c r="A29" s="73" t="s">
        <v>196</v>
      </c>
      <c r="B29" s="74">
        <v>42792</v>
      </c>
      <c r="C29" s="75"/>
      <c r="D29" s="76">
        <v>12</v>
      </c>
      <c r="E29" s="75"/>
      <c r="F29" s="76">
        <v>12</v>
      </c>
      <c r="G29" s="75"/>
      <c r="H29" s="76">
        <v>12</v>
      </c>
      <c r="I29" s="76"/>
      <c r="J29" s="76">
        <v>12</v>
      </c>
      <c r="K29" s="76"/>
      <c r="L29" s="76">
        <v>12</v>
      </c>
      <c r="M29" s="76"/>
      <c r="N29" s="76">
        <v>12</v>
      </c>
      <c r="O29" s="77">
        <v>72</v>
      </c>
      <c r="P29" s="76"/>
      <c r="Q29" s="85"/>
      <c r="R29" s="75"/>
      <c r="S29" s="75"/>
      <c r="T29" s="75"/>
      <c r="U29" s="75"/>
      <c r="V29" s="75"/>
      <c r="W29" s="75"/>
      <c r="X29" s="75"/>
      <c r="Y29" s="77" t="s">
        <v>64</v>
      </c>
      <c r="Z29" s="77" t="s">
        <v>64</v>
      </c>
      <c r="AA29" s="77"/>
      <c r="AB29" s="77"/>
      <c r="AC29" s="75"/>
      <c r="AD29" s="77"/>
    </row>
    <row r="30" spans="1:30">
      <c r="A30" s="73" t="s">
        <v>182</v>
      </c>
      <c r="B30" s="74">
        <v>42793</v>
      </c>
      <c r="C30" s="75"/>
      <c r="D30" s="76">
        <v>12</v>
      </c>
      <c r="E30" s="75"/>
      <c r="F30" s="76">
        <v>12</v>
      </c>
      <c r="G30" s="75"/>
      <c r="H30" s="76">
        <v>12</v>
      </c>
      <c r="I30" s="76"/>
      <c r="J30" s="76">
        <v>12</v>
      </c>
      <c r="K30" s="76"/>
      <c r="L30" s="76">
        <v>12</v>
      </c>
      <c r="M30" s="76"/>
      <c r="N30" s="76">
        <v>12</v>
      </c>
      <c r="O30" s="77">
        <v>72</v>
      </c>
      <c r="P30" s="76"/>
      <c r="Q30" s="85"/>
      <c r="R30" s="77" t="s">
        <v>64</v>
      </c>
      <c r="S30" s="77" t="s">
        <v>64</v>
      </c>
      <c r="T30" s="75"/>
      <c r="U30" s="75"/>
      <c r="V30" s="75"/>
      <c r="W30" s="75"/>
      <c r="X30" s="77" t="s">
        <v>64</v>
      </c>
      <c r="Y30" s="77" t="s">
        <v>64</v>
      </c>
      <c r="Z30" s="77" t="s">
        <v>64</v>
      </c>
      <c r="AA30" s="77" t="s">
        <v>64</v>
      </c>
      <c r="AB30" s="77" t="s">
        <v>64</v>
      </c>
      <c r="AC30" s="77" t="s">
        <v>64</v>
      </c>
      <c r="AD30" s="77"/>
    </row>
    <row r="31" spans="1:30">
      <c r="A31" s="73" t="s">
        <v>183</v>
      </c>
      <c r="B31" s="74">
        <v>42794</v>
      </c>
      <c r="C31" s="75"/>
      <c r="D31" s="76">
        <v>12</v>
      </c>
      <c r="E31" s="75"/>
      <c r="F31" s="76">
        <v>12</v>
      </c>
      <c r="G31" s="75"/>
      <c r="H31" s="76">
        <v>12</v>
      </c>
      <c r="I31" s="76"/>
      <c r="J31" s="76">
        <v>12</v>
      </c>
      <c r="K31" s="76"/>
      <c r="L31" s="76">
        <v>12</v>
      </c>
      <c r="M31" s="76"/>
      <c r="N31" s="76">
        <v>12</v>
      </c>
      <c r="O31" s="77">
        <v>72</v>
      </c>
      <c r="P31" s="76"/>
      <c r="Q31" s="85"/>
      <c r="R31" s="75"/>
      <c r="S31" s="75"/>
      <c r="T31" s="75"/>
      <c r="U31" s="75"/>
      <c r="V31" s="75"/>
      <c r="W31" s="75"/>
      <c r="X31" s="75"/>
      <c r="Y31" s="77" t="s">
        <v>64</v>
      </c>
      <c r="Z31" s="77" t="s">
        <v>64</v>
      </c>
      <c r="AA31" s="77"/>
      <c r="AB31" s="77"/>
      <c r="AC31" s="75"/>
      <c r="AD31" s="77"/>
    </row>
    <row r="32" spans="1:30">
      <c r="A32" s="73" t="s">
        <v>188</v>
      </c>
      <c r="B32" s="74">
        <v>42795</v>
      </c>
      <c r="C32" s="75"/>
      <c r="D32" s="76">
        <v>12</v>
      </c>
      <c r="E32" s="75"/>
      <c r="F32" s="76">
        <v>12</v>
      </c>
      <c r="G32" s="75"/>
      <c r="H32" s="76">
        <v>12</v>
      </c>
      <c r="I32" s="76"/>
      <c r="J32" s="76">
        <v>12</v>
      </c>
      <c r="K32" s="76"/>
      <c r="L32" s="76">
        <v>12</v>
      </c>
      <c r="M32" s="76"/>
      <c r="N32" s="76">
        <v>12</v>
      </c>
      <c r="O32" s="77">
        <v>72</v>
      </c>
      <c r="P32" s="76"/>
      <c r="Q32" s="85"/>
      <c r="R32" s="75"/>
      <c r="S32" s="75"/>
      <c r="T32" s="75"/>
      <c r="U32" s="75"/>
      <c r="V32" s="75"/>
      <c r="W32" s="75"/>
      <c r="X32" s="75"/>
      <c r="Y32" s="77" t="s">
        <v>64</v>
      </c>
      <c r="Z32" s="77" t="s">
        <v>64</v>
      </c>
      <c r="AA32" s="77"/>
      <c r="AB32" s="77"/>
      <c r="AC32" s="75"/>
      <c r="AD32" s="77"/>
    </row>
    <row r="33" spans="1:30">
      <c r="A33" s="73" t="s">
        <v>190</v>
      </c>
      <c r="B33" s="74">
        <v>42796</v>
      </c>
      <c r="C33" s="75"/>
      <c r="D33" s="76">
        <v>12</v>
      </c>
      <c r="E33" s="75"/>
      <c r="F33" s="76">
        <v>12</v>
      </c>
      <c r="G33" s="75"/>
      <c r="H33" s="76">
        <v>12</v>
      </c>
      <c r="I33" s="76"/>
      <c r="J33" s="76">
        <v>12</v>
      </c>
      <c r="K33" s="76"/>
      <c r="L33" s="76">
        <v>12</v>
      </c>
      <c r="M33" s="76"/>
      <c r="N33" s="76">
        <v>12</v>
      </c>
      <c r="O33" s="77">
        <v>72</v>
      </c>
      <c r="P33" s="76"/>
      <c r="Q33" s="85"/>
      <c r="R33" s="75"/>
      <c r="S33" s="75"/>
      <c r="T33" s="75"/>
      <c r="U33" s="75"/>
      <c r="V33" s="75"/>
      <c r="W33" s="75"/>
      <c r="X33" s="77" t="s">
        <v>64</v>
      </c>
      <c r="Y33" s="77" t="s">
        <v>64</v>
      </c>
      <c r="Z33" s="77" t="s">
        <v>64</v>
      </c>
      <c r="AA33" s="77" t="s">
        <v>64</v>
      </c>
      <c r="AB33" s="77" t="s">
        <v>64</v>
      </c>
      <c r="AC33" s="77" t="s">
        <v>64</v>
      </c>
      <c r="AD33" s="77"/>
    </row>
    <row r="34" spans="1:30">
      <c r="A34" s="73" t="s">
        <v>192</v>
      </c>
      <c r="B34" s="74">
        <v>42797</v>
      </c>
      <c r="C34" s="75"/>
      <c r="D34" s="76">
        <v>12</v>
      </c>
      <c r="E34" s="75"/>
      <c r="F34" s="76">
        <v>12</v>
      </c>
      <c r="G34" s="75"/>
      <c r="H34" s="76">
        <v>12</v>
      </c>
      <c r="I34" s="76"/>
      <c r="J34" s="76">
        <v>12</v>
      </c>
      <c r="K34" s="76"/>
      <c r="L34" s="76">
        <v>12</v>
      </c>
      <c r="M34" s="76"/>
      <c r="N34" s="76">
        <v>12</v>
      </c>
      <c r="O34" s="77">
        <v>72</v>
      </c>
      <c r="P34" s="76"/>
      <c r="Q34" s="85"/>
      <c r="R34" s="77" t="s">
        <v>64</v>
      </c>
      <c r="S34" s="77" t="s">
        <v>64</v>
      </c>
      <c r="T34" s="75"/>
      <c r="U34" s="75"/>
      <c r="V34" s="75"/>
      <c r="W34" s="75"/>
      <c r="X34" s="75"/>
      <c r="Y34" s="77" t="s">
        <v>64</v>
      </c>
      <c r="Z34" s="77" t="s">
        <v>64</v>
      </c>
      <c r="AA34" s="77"/>
      <c r="AB34" s="77"/>
      <c r="AC34" s="75"/>
      <c r="AD34" s="77"/>
    </row>
    <row r="35" spans="1:30">
      <c r="A35" s="73" t="s">
        <v>194</v>
      </c>
      <c r="B35" s="74">
        <v>42798</v>
      </c>
      <c r="C35" s="75"/>
      <c r="D35" s="76">
        <v>12</v>
      </c>
      <c r="E35" s="75"/>
      <c r="F35" s="76">
        <v>12</v>
      </c>
      <c r="G35" s="75"/>
      <c r="H35" s="76">
        <v>12</v>
      </c>
      <c r="I35" s="76"/>
      <c r="J35" s="76">
        <v>12</v>
      </c>
      <c r="K35" s="76"/>
      <c r="L35" s="76">
        <v>12</v>
      </c>
      <c r="M35" s="76"/>
      <c r="N35" s="76">
        <v>12</v>
      </c>
      <c r="O35" s="77">
        <v>72</v>
      </c>
      <c r="P35" s="76"/>
      <c r="Q35" s="85"/>
      <c r="R35" s="75"/>
      <c r="S35" s="75"/>
      <c r="T35" s="75"/>
      <c r="U35" s="75"/>
      <c r="V35" s="75"/>
      <c r="W35" s="75"/>
      <c r="X35" s="75"/>
      <c r="Y35" s="77" t="s">
        <v>64</v>
      </c>
      <c r="Z35" s="77" t="s">
        <v>64</v>
      </c>
      <c r="AA35" s="77"/>
      <c r="AB35" s="77"/>
      <c r="AC35" s="75"/>
      <c r="AD35" s="77"/>
    </row>
    <row r="36" spans="1:30">
      <c r="A36" s="73" t="s">
        <v>196</v>
      </c>
      <c r="B36" s="74">
        <v>42799</v>
      </c>
      <c r="C36" s="75"/>
      <c r="D36" s="76">
        <v>12</v>
      </c>
      <c r="E36" s="75"/>
      <c r="F36" s="76">
        <v>12</v>
      </c>
      <c r="G36" s="75"/>
      <c r="H36" s="76">
        <v>12</v>
      </c>
      <c r="I36" s="76"/>
      <c r="J36" s="76">
        <v>12</v>
      </c>
      <c r="K36" s="76"/>
      <c r="L36" s="76">
        <v>12</v>
      </c>
      <c r="M36" s="76"/>
      <c r="N36" s="76">
        <v>12</v>
      </c>
      <c r="O36" s="77">
        <v>72</v>
      </c>
      <c r="P36" s="76"/>
      <c r="Q36" s="85"/>
      <c r="R36" s="75"/>
      <c r="S36" s="77"/>
      <c r="T36" s="75"/>
      <c r="U36" s="75"/>
      <c r="V36" s="75"/>
      <c r="W36" s="75"/>
      <c r="X36" s="77"/>
      <c r="Y36" s="77" t="s">
        <v>64</v>
      </c>
      <c r="Z36" s="77" t="s">
        <v>64</v>
      </c>
      <c r="AA36" s="77"/>
      <c r="AB36" s="77"/>
      <c r="AC36" s="77"/>
      <c r="AD36" s="77"/>
    </row>
    <row r="37" spans="1:30">
      <c r="A37" s="79" t="s">
        <v>182</v>
      </c>
      <c r="B37" s="80">
        <v>42800</v>
      </c>
      <c r="C37" s="82"/>
      <c r="D37" s="82">
        <v>12</v>
      </c>
      <c r="E37" s="82"/>
      <c r="F37" s="82">
        <v>12</v>
      </c>
      <c r="G37" s="82"/>
      <c r="H37" s="82">
        <v>12</v>
      </c>
      <c r="I37" s="82"/>
      <c r="J37" s="82">
        <v>12</v>
      </c>
      <c r="K37" s="82"/>
      <c r="L37" s="82">
        <v>12</v>
      </c>
      <c r="M37" s="82"/>
      <c r="N37" s="82">
        <v>12</v>
      </c>
      <c r="O37" s="83">
        <v>60</v>
      </c>
      <c r="P37" s="82" t="s">
        <v>199</v>
      </c>
      <c r="Q37" s="91" t="s">
        <v>106</v>
      </c>
      <c r="R37" s="83"/>
      <c r="S37" s="83" t="s">
        <v>64</v>
      </c>
      <c r="T37" s="83" t="s">
        <v>210</v>
      </c>
      <c r="U37" s="83" t="s">
        <v>210</v>
      </c>
      <c r="V37" s="83"/>
      <c r="W37" s="83"/>
      <c r="X37" s="83" t="s">
        <v>64</v>
      </c>
      <c r="Y37" s="83" t="s">
        <v>64</v>
      </c>
      <c r="Z37" s="83" t="s">
        <v>64</v>
      </c>
      <c r="AA37" s="83" t="s">
        <v>64</v>
      </c>
      <c r="AB37" s="83" t="s">
        <v>64</v>
      </c>
      <c r="AC37" s="83" t="s">
        <v>64</v>
      </c>
      <c r="AD37" s="83" t="s">
        <v>64</v>
      </c>
    </row>
    <row r="38" spans="1:30">
      <c r="A38" s="79" t="s">
        <v>183</v>
      </c>
      <c r="B38" s="80">
        <v>42801</v>
      </c>
      <c r="C38" s="82"/>
      <c r="D38" s="82">
        <v>12</v>
      </c>
      <c r="E38" s="82"/>
      <c r="F38" s="82">
        <v>12</v>
      </c>
      <c r="G38" s="82"/>
      <c r="H38" s="82">
        <v>12</v>
      </c>
      <c r="I38" s="82"/>
      <c r="J38" s="82">
        <v>12</v>
      </c>
      <c r="K38" s="82"/>
      <c r="L38" s="82">
        <v>12</v>
      </c>
      <c r="M38" s="82"/>
      <c r="N38" s="82">
        <v>12</v>
      </c>
      <c r="O38" s="83">
        <v>48</v>
      </c>
      <c r="P38" s="82" t="s">
        <v>199</v>
      </c>
      <c r="Q38" s="91" t="s">
        <v>106</v>
      </c>
      <c r="R38" s="83"/>
      <c r="S38" s="83" t="s">
        <v>64</v>
      </c>
      <c r="T38" s="83" t="s">
        <v>210</v>
      </c>
      <c r="U38" s="83" t="s">
        <v>210</v>
      </c>
      <c r="V38" s="83"/>
      <c r="W38" s="83"/>
      <c r="X38" s="83" t="s">
        <v>64</v>
      </c>
      <c r="Y38" s="83" t="s">
        <v>64</v>
      </c>
      <c r="Z38" s="83" t="s">
        <v>64</v>
      </c>
      <c r="AA38" s="83" t="s">
        <v>64</v>
      </c>
      <c r="AB38" s="83" t="s">
        <v>64</v>
      </c>
      <c r="AC38" s="83" t="s">
        <v>64</v>
      </c>
      <c r="AD38" s="83" t="s">
        <v>64</v>
      </c>
    </row>
    <row r="39" spans="1:30">
      <c r="A39" s="79" t="s">
        <v>188</v>
      </c>
      <c r="B39" s="80">
        <v>42802</v>
      </c>
      <c r="C39" s="82"/>
      <c r="D39" s="82">
        <v>12</v>
      </c>
      <c r="E39" s="82"/>
      <c r="F39" s="82">
        <v>12</v>
      </c>
      <c r="G39" s="82"/>
      <c r="H39" s="82">
        <v>12</v>
      </c>
      <c r="I39" s="82"/>
      <c r="J39" s="82">
        <v>12</v>
      </c>
      <c r="K39" s="82"/>
      <c r="L39" s="82">
        <v>12</v>
      </c>
      <c r="M39" s="82"/>
      <c r="N39" s="82">
        <v>12</v>
      </c>
      <c r="O39" s="83">
        <v>36</v>
      </c>
      <c r="P39" s="82" t="s">
        <v>199</v>
      </c>
      <c r="Q39" s="91" t="s">
        <v>106</v>
      </c>
      <c r="R39" s="83"/>
      <c r="S39" s="83" t="s">
        <v>64</v>
      </c>
      <c r="T39" s="83" t="s">
        <v>210</v>
      </c>
      <c r="U39" s="83" t="s">
        <v>210</v>
      </c>
      <c r="V39" s="83"/>
      <c r="W39" s="83"/>
      <c r="X39" s="83" t="s">
        <v>64</v>
      </c>
      <c r="Y39" s="83" t="s">
        <v>64</v>
      </c>
      <c r="Z39" s="83" t="s">
        <v>64</v>
      </c>
      <c r="AA39" s="83" t="s">
        <v>64</v>
      </c>
      <c r="AB39" s="83" t="s">
        <v>64</v>
      </c>
      <c r="AC39" s="83" t="s">
        <v>64</v>
      </c>
      <c r="AD39" s="83" t="s">
        <v>64</v>
      </c>
    </row>
    <row r="40" spans="1:30">
      <c r="A40" s="79" t="s">
        <v>190</v>
      </c>
      <c r="B40" s="80">
        <v>42803</v>
      </c>
      <c r="C40" s="82"/>
      <c r="D40" s="82">
        <v>12</v>
      </c>
      <c r="E40" s="82"/>
      <c r="F40" s="82">
        <v>12</v>
      </c>
      <c r="G40" s="82"/>
      <c r="H40" s="82">
        <v>12</v>
      </c>
      <c r="I40" s="82"/>
      <c r="J40" s="82">
        <v>12</v>
      </c>
      <c r="K40" s="82"/>
      <c r="L40" s="82">
        <v>12</v>
      </c>
      <c r="M40" s="82"/>
      <c r="N40" s="82">
        <v>12</v>
      </c>
      <c r="O40" s="83">
        <v>24</v>
      </c>
      <c r="P40" s="82" t="s">
        <v>199</v>
      </c>
      <c r="Q40" s="91" t="s">
        <v>106</v>
      </c>
      <c r="R40" s="83"/>
      <c r="S40" s="83" t="s">
        <v>64</v>
      </c>
      <c r="T40" s="83" t="s">
        <v>210</v>
      </c>
      <c r="U40" s="83" t="s">
        <v>210</v>
      </c>
      <c r="V40" s="83"/>
      <c r="W40" s="83"/>
      <c r="X40" s="83" t="s">
        <v>64</v>
      </c>
      <c r="Y40" s="83" t="s">
        <v>64</v>
      </c>
      <c r="Z40" s="83" t="s">
        <v>64</v>
      </c>
      <c r="AA40" s="83" t="s">
        <v>64</v>
      </c>
      <c r="AB40" s="83" t="s">
        <v>64</v>
      </c>
      <c r="AC40" s="83" t="s">
        <v>64</v>
      </c>
      <c r="AD40" s="83" t="s">
        <v>64</v>
      </c>
    </row>
    <row r="41" spans="1:30">
      <c r="A41" s="79" t="s">
        <v>192</v>
      </c>
      <c r="B41" s="80">
        <v>42804</v>
      </c>
      <c r="C41" s="82" t="s">
        <v>92</v>
      </c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3">
        <v>12</v>
      </c>
      <c r="P41" s="82" t="s">
        <v>199</v>
      </c>
      <c r="Q41" s="91" t="s">
        <v>106</v>
      </c>
      <c r="R41" s="83"/>
      <c r="S41" s="83" t="s">
        <v>64</v>
      </c>
      <c r="T41" s="83" t="s">
        <v>210</v>
      </c>
      <c r="U41" s="83" t="s">
        <v>210</v>
      </c>
      <c r="V41" s="83"/>
      <c r="W41" s="83"/>
      <c r="X41" s="83" t="s">
        <v>64</v>
      </c>
      <c r="Y41" s="83" t="s">
        <v>64</v>
      </c>
      <c r="Z41" s="83" t="s">
        <v>64</v>
      </c>
      <c r="AA41" s="83" t="s">
        <v>64</v>
      </c>
      <c r="AB41" s="83" t="s">
        <v>64</v>
      </c>
      <c r="AC41" s="83" t="s">
        <v>64</v>
      </c>
      <c r="AD41" s="83" t="s">
        <v>64</v>
      </c>
    </row>
    <row r="42" spans="1:30">
      <c r="A42" s="92"/>
      <c r="B42" s="92"/>
      <c r="C42" s="92"/>
      <c r="D42" s="92"/>
      <c r="E42" s="92"/>
      <c r="F42" s="92"/>
      <c r="G42" s="92"/>
      <c r="H42" s="92"/>
      <c r="I42" s="92"/>
      <c r="J42" s="92"/>
      <c r="K42" s="92"/>
      <c r="L42" s="92"/>
      <c r="M42" s="92"/>
      <c r="N42" s="92"/>
      <c r="O42" s="92"/>
      <c r="P42" s="92"/>
      <c r="Q42" s="92"/>
      <c r="R42" s="27"/>
      <c r="S42" s="27"/>
      <c r="T42" s="27"/>
      <c r="U42" s="27"/>
      <c r="V42" s="27"/>
      <c r="W42" s="27"/>
      <c r="X42" s="27"/>
      <c r="Y42" s="30"/>
      <c r="Z42" s="30"/>
      <c r="AA42" s="30"/>
      <c r="AB42" s="30"/>
      <c r="AC42" s="27"/>
      <c r="AD42" s="30"/>
    </row>
    <row r="43" spans="1:30">
      <c r="A43" s="92"/>
      <c r="B43" s="92"/>
      <c r="C43" s="27"/>
      <c r="D43" s="92"/>
      <c r="E43" s="27"/>
      <c r="F43" s="92"/>
      <c r="G43" s="27"/>
      <c r="H43" s="92"/>
      <c r="I43" s="92"/>
      <c r="J43" s="92"/>
      <c r="K43" s="92"/>
      <c r="L43" s="92"/>
      <c r="M43" s="92"/>
      <c r="N43" s="92"/>
      <c r="O43" s="93"/>
      <c r="P43" s="92"/>
      <c r="Q43" s="27"/>
      <c r="R43" s="27"/>
      <c r="S43" s="27"/>
      <c r="T43" s="27"/>
      <c r="U43" s="27"/>
      <c r="V43" s="27"/>
      <c r="W43" s="27"/>
      <c r="X43" s="27"/>
      <c r="Y43" s="30"/>
      <c r="Z43" s="30"/>
      <c r="AA43" s="30"/>
      <c r="AB43" s="30"/>
      <c r="AC43" s="27"/>
      <c r="AD43" s="30"/>
    </row>
  </sheetData>
  <mergeCells count="2">
    <mergeCell ref="Q18:Q19"/>
    <mergeCell ref="Q20:Q2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"/>
  <sheetViews>
    <sheetView workbookViewId="0">
      <selection activeCell="A5" sqref="A5"/>
    </sheetView>
  </sheetViews>
  <sheetFormatPr baseColWidth="10" defaultColWidth="11" defaultRowHeight="15" x14ac:dyDescent="0"/>
  <sheetData>
    <row r="1" spans="2:5">
      <c r="B1" t="s">
        <v>149</v>
      </c>
      <c r="C1" t="s">
        <v>162</v>
      </c>
      <c r="D1" t="s">
        <v>163</v>
      </c>
      <c r="E1" t="s">
        <v>73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Timetable</vt:lpstr>
      <vt:lpstr>Pen layout</vt:lpstr>
      <vt:lpstr>Piglet details</vt:lpstr>
      <vt:lpstr>Sheet2</vt:lpstr>
      <vt:lpstr>Sheet6</vt:lpstr>
      <vt:lpstr>Sheet5</vt:lpstr>
      <vt:lpstr>Sheet1</vt:lpstr>
      <vt:lpstr>Sheet4</vt:lpstr>
      <vt:lpstr>Week 1 Weigh</vt:lpstr>
      <vt:lpstr>Sheet3</vt:lpstr>
      <vt:lpstr>week1</vt:lpstr>
      <vt:lpstr>week 2</vt:lpstr>
      <vt:lpstr>week 3</vt:lpstr>
      <vt:lpstr>week 4</vt:lpstr>
      <vt:lpstr>week 5</vt:lpstr>
      <vt:lpstr>week 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Daniela Gaio</cp:lastModifiedBy>
  <cp:lastPrinted>2017-01-30T10:23:20Z</cp:lastPrinted>
  <dcterms:created xsi:type="dcterms:W3CDTF">2016-12-02T03:52:18Z</dcterms:created>
  <dcterms:modified xsi:type="dcterms:W3CDTF">2019-05-06T05:14:16Z</dcterms:modified>
</cp:coreProperties>
</file>