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Ex2.xml" ContentType="application/vnd.ms-office.chartex+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https://d.docs.live.net/1e9998f904854875/Desktop/"/>
    </mc:Choice>
  </mc:AlternateContent>
  <xr:revisionPtr revIDLastSave="0" documentId="13_ncr:1_{17672F23-0669-424E-9743-7BDF19D32C39}" xr6:coauthVersionLast="47" xr6:coauthVersionMax="47" xr10:uidLastSave="{00000000-0000-0000-0000-000000000000}"/>
  <bookViews>
    <workbookView xWindow="20" yWindow="20" windowWidth="19180" windowHeight="10060" firstSheet="2" activeTab="6" xr2:uid="{00000000-000D-0000-FFFF-FFFF00000000}"/>
  </bookViews>
  <sheets>
    <sheet name="combo" sheetId="4" r:id="rId1"/>
    <sheet name="waterfall chart" sheetId="7" r:id="rId2"/>
    <sheet name="donot" sheetId="8" r:id="rId3"/>
    <sheet name="top 10 states" sheetId="10" r:id="rId4"/>
    <sheet name="sub category" sheetId="11" r:id="rId5"/>
    <sheet name="KPI" sheetId="13" r:id="rId6"/>
    <sheet name="DASHBOARD" sheetId="16" r:id="rId7"/>
    <sheet name=" KPI YOY" sheetId="15" r:id="rId8"/>
    <sheet name="Data" sheetId="1" r:id="rId9"/>
  </sheets>
  <definedNames>
    <definedName name="_xlchart.v1.0" hidden="1">'waterfall chart'!$D$4:$D$6</definedName>
    <definedName name="_xlchart.v1.1" hidden="1">'waterfall chart'!$E$3</definedName>
    <definedName name="_xlchart.v1.2" hidden="1">'waterfall chart'!$E$4:$E$6</definedName>
    <definedName name="_xlchart.v1.3" hidden="1">'waterfall chart'!$D$4:$D$6</definedName>
    <definedName name="_xlchart.v1.4" hidden="1">'waterfall chart'!$E$3</definedName>
    <definedName name="_xlchart.v1.5" hidden="1">'waterfall chart'!$E$4:$E$6</definedName>
    <definedName name="Slicer_Region">#N/A</definedName>
    <definedName name="Slicer_Segment">#N/A</definedName>
    <definedName name="Slicer_Year1">#N/A</definedName>
  </definedNames>
  <calcPr calcId="18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7" l="1"/>
  <c r="D6" i="7"/>
  <c r="D4" i="7"/>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18" i="13"/>
  <c r="E5" i="7"/>
  <c r="B18" i="13"/>
  <c r="E6" i="7"/>
  <c r="E10" i="15"/>
  <c r="N18" i="13"/>
  <c r="E18" i="13"/>
  <c r="D10" i="15"/>
  <c r="C10" i="15"/>
  <c r="B10" i="15"/>
  <c r="F10" i="15"/>
  <c r="K18" i="13"/>
  <c r="E4" i="7"/>
</calcChain>
</file>

<file path=xl/sharedStrings.xml><?xml version="1.0" encoding="utf-8"?>
<sst xmlns="http://schemas.openxmlformats.org/spreadsheetml/2006/main" count="130069" uniqueCount="10958">
  <si>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</si>
  <si>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</si>
  <si>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</si>
  <si>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</si>
  <si>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</si>
  <si>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</si>
  <si>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</si>
  <si>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</si>
  <si>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</si>
  <si>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</si>
  <si>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</si>
  <si>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</si>
  <si>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</si>
  <si>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</si>
  <si>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</si>
  <si>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</si>
  <si>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</si>
  <si>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</si>
  <si>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</si>
  <si>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</si>
  <si>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</si>
  <si>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</si>
  <si>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</si>
  <si>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</si>
  <si>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</si>
  <si>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</si>
  <si>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</si>
  <si>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</si>
  <si>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</si>
  <si>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</si>
  <si>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</si>
  <si>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</si>
  <si>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</si>
  <si>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</si>
  <si>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</si>
  <si>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</si>
  <si>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</si>
  <si>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</si>
  <si>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</si>
  <si>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</si>
  <si>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</si>
  <si>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</si>
  <si>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</si>
  <si>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</si>
  <si>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</si>
  <si>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</si>
  <si>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</si>
  <si>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</si>
  <si>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</si>
  <si>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</si>
  <si>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</si>
  <si>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</si>
  <si>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</si>
  <si>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</si>
  <si>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</si>
  <si>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</si>
  <si>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</si>
  <si>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</si>
  <si>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</si>
  <si>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</si>
  <si>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</si>
  <si>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</si>
  <si>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</si>
  <si>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</si>
  <si>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</si>
  <si>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</si>
  <si>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</si>
  <si>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</si>
  <si>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</si>
  <si>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</si>
  <si>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</si>
  <si>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</si>
  <si>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</si>
  <si>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</si>
  <si>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</si>
  <si>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</si>
  <si>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</si>
  <si>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</si>
  <si>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</si>
  <si>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</si>
  <si>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</si>
  <si>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</si>
  <si>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</si>
  <si>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</si>
  <si>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</si>
  <si>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</si>
  <si>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</si>
  <si>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</si>
  <si>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</si>
  <si>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</si>
  <si>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</si>
  <si>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</si>
  <si>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</si>
  <si>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</si>
  <si>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</si>
  <si>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</si>
  <si>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</si>
  <si>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</si>
  <si>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</si>
  <si>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</si>
  <si>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</si>
  <si>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</si>
  <si>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</si>
  <si>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</si>
  <si>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</si>
  <si>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</si>
  <si>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</si>
  <si>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</si>
  <si>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</si>
  <si>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</si>
  <si>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</si>
  <si>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</si>
  <si>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</si>
  <si>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</si>
  <si>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</si>
  <si>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</si>
  <si>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</si>
  <si>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</si>
  <si>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</si>
  <si>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</si>
  <si>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</si>
  <si>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</si>
  <si>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</si>
  <si>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</si>
  <si>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</si>
  <si>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</si>
  <si>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</si>
  <si>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</si>
  <si>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</si>
  <si>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</si>
  <si>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</si>
  <si>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</si>
  <si>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</si>
  <si>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</si>
  <si>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</si>
  <si>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</si>
  <si>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</si>
  <si>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</si>
  <si>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</si>
  <si>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</si>
  <si>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</si>
  <si>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</si>
  <si>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</si>
  <si>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</si>
  <si>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</si>
  <si>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</si>
  <si>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</si>
  <si>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</si>
  <si>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</si>
  <si>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</si>
  <si>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</si>
  <si>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</si>
  <si>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</si>
  <si>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</si>
  <si>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</si>
  <si>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</si>
  <si>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</si>
  <si>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</si>
  <si>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</si>
  <si>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</si>
  <si>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</si>
  <si>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</si>
  <si>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</si>
  <si>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</si>
  <si>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</si>
  <si>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</si>
  <si>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</si>
  <si>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</si>
  <si>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</si>
  <si>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</si>
  <si>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</si>
  <si>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</si>
  <si>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</si>
  <si>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</si>
  <si>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</si>
  <si>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</si>
  <si>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</si>
  <si>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</si>
  <si>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</si>
  <si>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</si>
  <si>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</si>
  <si>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</si>
  <si>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</si>
  <si>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</si>
  <si>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</si>
  <si>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</si>
  <si>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</si>
  <si>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</si>
  <si>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</si>
  <si>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</si>
  <si>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</si>
  <si>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</si>
  <si>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</si>
  <si>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</si>
  <si>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</si>
  <si>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</si>
  <si>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</si>
  <si>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</si>
  <si>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</si>
  <si>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</si>
  <si>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</si>
  <si>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</si>
  <si>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</si>
  <si>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</si>
  <si>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</si>
  <si>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</si>
  <si>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</si>
  <si>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</si>
  <si>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</si>
  <si>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</si>
  <si>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</si>
  <si>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</si>
  <si>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</si>
  <si>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</si>
  <si>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</si>
  <si>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</si>
  <si>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</si>
  <si>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</si>
  <si>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</si>
  <si>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</si>
  <si>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</si>
  <si>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</si>
  <si>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</si>
  <si>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</si>
  <si>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</si>
  <si>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</si>
  <si>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</si>
  <si>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</si>
  <si>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</si>
  <si>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</si>
  <si>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</si>
  <si>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</si>
  <si>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</si>
  <si>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</si>
  <si>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</si>
  <si>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</si>
  <si>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</si>
  <si>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</si>
  <si>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</si>
  <si>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</si>
  <si>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</si>
  <si>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</si>
  <si>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</si>
  <si>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</si>
  <si>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</si>
  <si>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</si>
  <si>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</si>
  <si>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</si>
  <si>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</si>
  <si>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</si>
  <si>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</si>
  <si>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</si>
  <si>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</si>
  <si>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</si>
  <si>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</si>
  <si>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</si>
  <si>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</si>
  <si>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</si>
  <si>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</si>
  <si>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</si>
  <si>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</si>
  <si>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</si>
  <si>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</si>
  <si>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</si>
  <si>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</si>
  <si>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</si>
  <si>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</si>
  <si>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</si>
  <si>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</si>
  <si>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</si>
  <si>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</si>
  <si>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</si>
  <si>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</si>
  <si>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</si>
  <si>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</si>
  <si>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</si>
  <si>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</si>
  <si>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</si>
  <si>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</si>
  <si>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</si>
  <si>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</si>
  <si>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</si>
  <si>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</si>
  <si>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</si>
  <si>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</si>
  <si>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</si>
  <si>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</si>
  <si>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</si>
  <si>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</si>
  <si>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</si>
  <si>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</si>
  <si>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</si>
  <si>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</si>
  <si>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</si>
  <si>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</si>
  <si>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</si>
  <si>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</si>
  <si>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</si>
  <si>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</si>
  <si>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</si>
  <si>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</si>
  <si>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</si>
  <si>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</si>
  <si>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</si>
  <si>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</si>
  <si>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</si>
  <si>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</si>
  <si>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</si>
  <si>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</si>
  <si>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</si>
  <si>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</si>
  <si>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</si>
  <si>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</si>
  <si>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</si>
  <si>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</si>
  <si>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</si>
  <si>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</si>
  <si>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</si>
  <si>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</si>
  <si>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</si>
  <si>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</si>
  <si>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</si>
  <si>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</si>
  <si>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</si>
  <si>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</si>
  <si>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</si>
  <si>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</si>
  <si>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</si>
  <si>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</si>
  <si>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</si>
  <si>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</si>
  <si>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</si>
  <si>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</si>
  <si>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</si>
  <si>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</si>
  <si>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</si>
  <si>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</si>
  <si>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</si>
  <si>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</si>
  <si>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</si>
  <si>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</si>
  <si>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</si>
  <si>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</si>
  <si>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</si>
  <si>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</si>
  <si>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</si>
  <si>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</si>
  <si>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</si>
  <si>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</si>
  <si>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</si>
  <si>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</si>
  <si>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</si>
  <si>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</si>
  <si>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</si>
  <si>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</si>
  <si>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</si>
  <si>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</si>
  <si>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</si>
  <si>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</si>
  <si>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</si>
  <si>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</si>
  <si>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</si>
  <si>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</si>
  <si>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</si>
  <si>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</si>
  <si>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</si>
  <si>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</si>
  <si>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</si>
  <si>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</si>
  <si>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</si>
  <si>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</si>
  <si>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</si>
  <si>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</si>
  <si>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</si>
  <si>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</si>
  <si>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</si>
  <si>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</si>
  <si>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</si>
  <si>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</si>
  <si>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</si>
  <si>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</si>
  <si>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</si>
  <si>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</si>
  <si>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</si>
  <si>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</si>
  <si>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</si>
  <si>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</si>
  <si>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</si>
  <si>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</si>
  <si>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</si>
  <si>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</si>
  <si>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</si>
  <si>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</si>
  <si>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</si>
  <si>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</si>
  <si>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</si>
  <si>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</si>
  <si>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</si>
  <si>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</si>
  <si>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</si>
  <si>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</si>
  <si>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</si>
  <si>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</si>
  <si>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</si>
  <si>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</si>
  <si>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</si>
  <si>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</si>
  <si>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</si>
  <si>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</si>
  <si>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</si>
  <si>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</si>
  <si>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</si>
  <si>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</si>
  <si>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</si>
  <si>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</si>
  <si>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</si>
  <si>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</si>
  <si>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</si>
  <si>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</si>
  <si>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</si>
  <si>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</si>
  <si>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</si>
  <si>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</si>
  <si>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</si>
  <si>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</si>
  <si>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</si>
  <si>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</si>
  <si>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</si>
  <si>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</si>
  <si>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</si>
  <si>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</si>
  <si>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</si>
  <si>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</si>
  <si>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</si>
  <si>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</si>
  <si>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</si>
  <si>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</si>
  <si>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</si>
  <si>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</si>
  <si>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</si>
  <si>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</si>
  <si>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</si>
  <si>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</si>
  <si>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</si>
  <si>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</si>
  <si>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</si>
  <si>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</si>
  <si>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</si>
  <si>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</si>
  <si>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</si>
  <si>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</si>
  <si>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</si>
  <si>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</si>
  <si>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</si>
  <si>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</si>
  <si>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</si>
  <si>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</si>
  <si>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</si>
  <si>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</si>
  <si>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</si>
  <si>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</si>
  <si>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</si>
  <si>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</si>
  <si>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</si>
  <si>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</si>
  <si>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</si>
  <si>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</si>
  <si>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</si>
  <si>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</si>
  <si>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</si>
  <si>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</si>
  <si>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</si>
  <si>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</si>
  <si>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</si>
  <si>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</si>
  <si>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</si>
  <si>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</si>
  <si>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</si>
  <si>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</si>
  <si>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</si>
  <si>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</si>
  <si>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</si>
  <si>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</si>
  <si>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</si>
  <si>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</si>
  <si>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</si>
  <si>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</si>
  <si>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</si>
  <si>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</si>
  <si>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</si>
  <si>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</si>
  <si>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</si>
  <si>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</si>
  <si>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</si>
  <si>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</si>
  <si>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</si>
  <si>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</si>
  <si>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</si>
  <si>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</si>
  <si>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</si>
  <si>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</si>
  <si>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</si>
  <si>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</si>
  <si>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</si>
  <si>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</si>
  <si>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</si>
  <si>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</si>
  <si>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</si>
  <si>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</si>
  <si>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</si>
  <si>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</si>
  <si>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</si>
  <si>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</si>
  <si>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</si>
  <si>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</si>
  <si>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</si>
  <si>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</si>
  <si>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</si>
  <si>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</si>
  <si>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</si>
  <si>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</si>
  <si>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</si>
  <si>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</si>
  <si>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</si>
  <si>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</si>
  <si>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</si>
  <si>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</si>
  <si>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</si>
  <si>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</si>
  <si>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</si>
  <si>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</si>
  <si>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</si>
  <si>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</si>
  <si>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</si>
  <si>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</si>
  <si>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</si>
  <si>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</si>
  <si>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</si>
  <si>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</si>
  <si>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</si>
  <si>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</si>
  <si>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</si>
  <si>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</si>
  <si>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</si>
  <si>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</si>
  <si>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</si>
  <si>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</si>
  <si>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</si>
  <si>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</si>
  <si>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</si>
  <si>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</si>
  <si>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</si>
  <si>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</si>
  <si>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</si>
  <si>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</si>
  <si>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</si>
  <si>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</si>
  <si>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</si>
  <si>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</si>
  <si>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</si>
  <si>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</si>
  <si>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</si>
  <si>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</si>
  <si>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</si>
  <si>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</si>
  <si>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</si>
  <si>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</si>
  <si>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</si>
  <si>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</si>
  <si>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</si>
  <si>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</si>
  <si>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</si>
  <si>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</si>
  <si>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</si>
  <si>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</si>
  <si>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</si>
  <si>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</si>
  <si>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</si>
  <si>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</si>
  <si>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</si>
  <si>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</si>
  <si>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</si>
  <si>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</si>
  <si>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</si>
  <si>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</si>
  <si>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</si>
  <si>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</si>
  <si>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</si>
  <si>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</si>
  <si>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</si>
  <si>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</si>
  <si>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</si>
  <si>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</si>
  <si>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</si>
  <si>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</si>
  <si>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</si>
  <si>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</si>
  <si>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</si>
  <si>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</si>
  <si>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</si>
  <si>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</si>
  <si>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</si>
  <si>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</si>
  <si>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</si>
  <si>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</si>
  <si>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</si>
  <si>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</si>
  <si>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</si>
  <si>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</si>
  <si>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</si>
  <si>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</si>
  <si>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</si>
  <si>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</si>
  <si>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</si>
  <si>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</si>
  <si>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</si>
  <si>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</si>
  <si>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</si>
  <si>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</si>
  <si>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</si>
  <si>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</si>
  <si>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</si>
  <si>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</si>
  <si>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</si>
  <si>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</si>
  <si>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</si>
  <si>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</si>
  <si>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</si>
  <si>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</si>
  <si>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</si>
  <si>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</si>
  <si>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</si>
  <si>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</si>
  <si>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</si>
  <si>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</si>
  <si>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</si>
  <si>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</si>
  <si>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</si>
  <si>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</si>
  <si>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</si>
  <si>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</si>
  <si>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</si>
  <si>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</si>
  <si>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</si>
  <si>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</si>
  <si>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</si>
  <si>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</si>
  <si>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</si>
  <si>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</si>
  <si>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</si>
  <si>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</si>
  <si>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</si>
  <si>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</si>
  <si>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</si>
  <si>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</si>
  <si>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</si>
  <si>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</si>
  <si>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</si>
  <si>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</si>
  <si>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</si>
  <si>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</si>
  <si>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</si>
  <si>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</si>
  <si>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</si>
  <si>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</si>
  <si>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</si>
  <si>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</si>
  <si>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</si>
  <si>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</si>
  <si>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</si>
  <si>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</si>
  <si>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</si>
  <si>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</si>
  <si>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</si>
  <si>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</si>
  <si>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</si>
  <si>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</si>
  <si>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</si>
  <si>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</si>
  <si>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</si>
  <si>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</si>
  <si>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</si>
  <si>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</si>
  <si>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</si>
  <si>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</si>
  <si>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</si>
  <si>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</si>
  <si>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</si>
  <si>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</si>
  <si>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</si>
  <si>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</si>
  <si>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</si>
  <si>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</si>
  <si>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</si>
  <si>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</si>
  <si>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</si>
  <si>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</si>
  <si>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</si>
  <si>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</si>
  <si>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</si>
  <si>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</si>
  <si>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</si>
  <si>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</si>
  <si>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</si>
  <si>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</si>
  <si>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</si>
  <si>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</si>
  <si>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</si>
  <si>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</si>
  <si>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</si>
  <si>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</si>
  <si>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</si>
  <si>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</si>
  <si>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</si>
  <si>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</si>
  <si>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</si>
  <si>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</si>
  <si>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</si>
  <si>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</si>
  <si>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</si>
  <si>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</si>
  <si>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</si>
  <si>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</si>
  <si>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</si>
  <si>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</si>
  <si>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</si>
  <si>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</si>
  <si>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</si>
  <si>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</si>
  <si>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</si>
  <si>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</si>
  <si>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</si>
  <si>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</si>
  <si>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</si>
  <si>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</si>
  <si>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</si>
  <si>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</si>
  <si>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</si>
  <si>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</si>
  <si>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</si>
  <si>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</si>
  <si>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</si>
  <si>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</si>
  <si>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</si>
  <si>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</si>
  <si>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</si>
  <si>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</si>
  <si>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</si>
  <si>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</si>
  <si>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</si>
  <si>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</si>
  <si>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</si>
  <si>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</si>
  <si>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</si>
  <si>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</si>
  <si>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</si>
  <si>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</si>
  <si>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</si>
  <si>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</si>
  <si>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</si>
  <si>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</si>
  <si>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</si>
  <si>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</si>
  <si>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</si>
  <si>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</si>
  <si>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</si>
  <si>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</si>
  <si>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</si>
  <si>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</si>
  <si>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</si>
  <si>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</si>
  <si>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</si>
  <si>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</si>
  <si>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</si>
  <si>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</si>
  <si>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</si>
  <si>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</si>
  <si>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</si>
  <si>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</si>
  <si>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</si>
  <si>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</si>
  <si>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</si>
  <si>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</si>
  <si>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</si>
  <si>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</si>
  <si>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</si>
  <si>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</si>
  <si>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</si>
  <si>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</si>
  <si>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</si>
  <si>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</si>
  <si>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</si>
  <si>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</si>
  <si>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</si>
  <si>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</si>
  <si>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</si>
  <si>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</si>
  <si>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</si>
  <si>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</si>
  <si>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</si>
  <si>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</si>
  <si>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</si>
  <si>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</si>
  <si>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</si>
  <si>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</si>
  <si>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</si>
  <si>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</si>
  <si>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</si>
  <si>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</si>
  <si>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</si>
  <si>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</si>
  <si>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</si>
  <si>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</si>
  <si>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</si>
  <si>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</si>
  <si>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</si>
  <si>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</si>
  <si>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</si>
  <si>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</si>
  <si>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</si>
  <si>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</si>
  <si>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</si>
  <si>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</si>
  <si>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</si>
  <si>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</si>
  <si>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</si>
  <si>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</si>
  <si>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</si>
  <si>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</si>
  <si>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</si>
  <si>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</si>
  <si>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</si>
  <si>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</si>
  <si>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</si>
  <si>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</si>
  <si>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</si>
  <si>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</si>
  <si>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</si>
  <si>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</si>
  <si>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</si>
  <si>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</si>
  <si>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</si>
  <si>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</si>
  <si>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</si>
  <si>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</si>
  <si>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</si>
  <si>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</si>
  <si>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</si>
  <si>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</si>
  <si>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</si>
  <si>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</si>
  <si>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</si>
  <si>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</si>
  <si>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</si>
  <si>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</si>
  <si>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</si>
  <si>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</si>
  <si>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</si>
  <si>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</si>
  <si>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</si>
  <si>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</si>
  <si>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</si>
  <si>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</si>
  <si>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</si>
  <si>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</si>
  <si>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</si>
  <si>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</si>
  <si>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</si>
  <si>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</si>
  <si>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</si>
  <si>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</si>
  <si>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</si>
  <si>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</si>
  <si>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</si>
  <si>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</si>
  <si>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</si>
  <si>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</si>
  <si>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</si>
  <si>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</si>
  <si>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</si>
  <si>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</si>
  <si>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</si>
  <si>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</si>
  <si>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</si>
  <si>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</si>
  <si>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</si>
  <si>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</si>
  <si>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</si>
  <si>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</si>
  <si>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</si>
  <si>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</si>
  <si>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</si>
  <si>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</si>
  <si>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</si>
  <si>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</si>
  <si>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</si>
  <si>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</si>
  <si>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</si>
  <si>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</si>
  <si>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</si>
  <si>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</si>
  <si>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</si>
  <si>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</si>
  <si>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</si>
  <si>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</si>
  <si>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</si>
  <si>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</si>
  <si>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</si>
  <si>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</si>
  <si>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</si>
  <si>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</si>
  <si>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</si>
  <si>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</si>
  <si>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</si>
  <si>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</si>
  <si>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</si>
  <si>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</si>
  <si>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</si>
  <si>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</si>
  <si>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</si>
  <si>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</si>
  <si>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</si>
  <si>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</si>
  <si>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</si>
  <si>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</si>
  <si>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</si>
  <si>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</si>
  <si>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</si>
  <si>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</si>
  <si>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</si>
  <si>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</si>
  <si>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</si>
  <si>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</si>
  <si>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</si>
  <si>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</si>
  <si>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</si>
  <si>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</si>
  <si>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</si>
  <si>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</si>
  <si>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</si>
  <si>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</si>
  <si>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</si>
  <si>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</si>
  <si>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</si>
  <si>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</si>
  <si>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</si>
  <si>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</si>
  <si>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</si>
  <si>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</si>
  <si>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</si>
  <si>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</si>
  <si>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</si>
  <si>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</si>
  <si>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</si>
  <si>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</si>
  <si>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</si>
  <si>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</si>
  <si>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</si>
  <si>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</si>
  <si>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</si>
  <si>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</si>
  <si>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</si>
  <si>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</si>
  <si>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</si>
  <si>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</si>
  <si>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</si>
  <si>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</si>
  <si>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</si>
  <si>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</si>
  <si>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</si>
  <si>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</si>
  <si>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</si>
  <si>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</si>
  <si>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</si>
  <si>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</si>
  <si>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</si>
  <si>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</si>
  <si>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</si>
  <si>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</si>
  <si>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</si>
  <si>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</si>
  <si>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</si>
  <si>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</si>
  <si>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</si>
  <si>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</si>
  <si>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</si>
  <si>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</si>
  <si>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</si>
  <si>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</si>
  <si>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</si>
  <si>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</si>
  <si>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</si>
  <si>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</si>
  <si>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</si>
  <si>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</si>
  <si>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</si>
  <si>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</si>
  <si>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</si>
  <si>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</si>
  <si>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</si>
  <si>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</si>
  <si>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</si>
  <si>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</si>
  <si>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</si>
  <si>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</si>
  <si>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</si>
  <si>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</si>
  <si>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</si>
  <si>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</si>
  <si>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</si>
  <si>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</si>
  <si>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</si>
  <si>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</si>
  <si>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</si>
  <si>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</si>
  <si>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</si>
  <si>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</si>
  <si>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</si>
  <si>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</si>
  <si>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</si>
  <si>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</si>
  <si>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</si>
  <si>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</si>
  <si>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</si>
  <si>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</si>
  <si>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</si>
  <si>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</si>
  <si>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</si>
  <si>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</si>
  <si>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</si>
  <si>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</si>
  <si>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</si>
  <si>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</si>
  <si>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</si>
  <si>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</si>
  <si>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</si>
  <si>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</si>
  <si>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</si>
  <si>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</si>
  <si>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</si>
  <si>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</si>
  <si>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</si>
  <si>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</si>
  <si>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</si>
  <si>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</si>
  <si>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</si>
  <si>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</si>
  <si>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</si>
  <si>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</si>
  <si>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</si>
  <si>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</si>
  <si>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</si>
  <si>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</si>
  <si>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</si>
  <si>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</si>
  <si>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</si>
  <si>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</si>
  <si>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</si>
  <si>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</si>
  <si>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</si>
  <si>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</si>
  <si>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</si>
  <si>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</si>
  <si>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</si>
  <si>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</si>
  <si>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</si>
  <si>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</si>
  <si>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</si>
  <si>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</si>
  <si>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</si>
  <si>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</si>
  <si>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</si>
  <si>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</si>
  <si>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</si>
  <si>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</si>
  <si>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</si>
  <si>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</si>
  <si>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</si>
  <si>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</si>
  <si>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</si>
  <si>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</si>
  <si>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</si>
  <si>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</si>
  <si>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</si>
  <si>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</si>
  <si>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</si>
  <si>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</si>
  <si>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</si>
  <si>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</si>
  <si>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</si>
  <si>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</si>
  <si>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</si>
  <si>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</si>
  <si>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</si>
  <si>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</si>
  <si>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</si>
  <si>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</si>
  <si>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</si>
  <si>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</si>
  <si>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</si>
  <si>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</si>
  <si>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</si>
  <si>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</si>
  <si>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</si>
  <si>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</si>
  <si>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</si>
  <si>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</si>
  <si>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</si>
  <si>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</si>
  <si>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</si>
  <si>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</si>
  <si>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</si>
  <si>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</si>
  <si>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</si>
  <si>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</si>
  <si>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</si>
  <si>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</si>
  <si>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</si>
  <si>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</si>
  <si>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</si>
  <si>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</si>
  <si>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</si>
  <si>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</si>
  <si>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</si>
  <si>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</si>
  <si>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</si>
  <si>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</si>
  <si>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</si>
  <si>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</si>
  <si>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</si>
  <si>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</si>
  <si>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</si>
  <si>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</si>
  <si>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</si>
  <si>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</si>
  <si>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</si>
  <si>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</si>
  <si>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</si>
  <si>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</si>
  <si>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</si>
  <si>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</si>
  <si>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</si>
  <si>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</si>
  <si>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</si>
  <si>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</si>
  <si>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</si>
  <si>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</si>
  <si>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</si>
  <si>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</si>
  <si>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</si>
  <si>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</si>
  <si>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</si>
  <si>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</si>
  <si>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</si>
  <si>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</si>
  <si>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</si>
  <si>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</si>
  <si>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</si>
  <si>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</si>
  <si>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</si>
  <si>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</si>
  <si>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</si>
  <si>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</si>
  <si>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</si>
  <si>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</si>
  <si>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</si>
  <si>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</si>
  <si>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</si>
  <si>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</si>
  <si>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</si>
  <si>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</si>
  <si>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</si>
  <si>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</si>
  <si>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</si>
  <si>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</si>
  <si>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</si>
  <si>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</si>
  <si>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</si>
  <si>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</si>
  <si>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</si>
  <si>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</si>
  <si>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</si>
  <si>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</si>
  <si>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</si>
  <si>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</si>
  <si>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</si>
  <si>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</si>
  <si>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</si>
  <si>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</si>
  <si>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</si>
  <si>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</si>
  <si>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</si>
  <si>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</si>
  <si>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</si>
  <si>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</si>
  <si>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</si>
  <si>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</si>
  <si>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</si>
  <si>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</si>
  <si>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</si>
  <si>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</si>
  <si>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</si>
  <si>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</si>
  <si>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</si>
  <si>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</si>
  <si>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</si>
  <si>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</si>
  <si>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</si>
  <si>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</si>
  <si>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</si>
  <si>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</si>
  <si>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</si>
  <si>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</si>
  <si>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</si>
  <si>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</si>
  <si>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</si>
  <si>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</si>
  <si>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</si>
  <si>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</si>
  <si>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</si>
  <si>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</si>
  <si>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</si>
  <si>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</si>
  <si>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</si>
  <si>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</si>
  <si>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</si>
  <si>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</si>
  <si>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</si>
  <si>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</si>
  <si>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</si>
  <si>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</si>
  <si>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</si>
  <si>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</si>
  <si>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</si>
  <si>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</si>
  <si>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</si>
  <si>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</si>
  <si>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</si>
  <si>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</si>
  <si>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</si>
  <si>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</si>
  <si>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</si>
  <si>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</si>
  <si>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</si>
  <si>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</si>
  <si>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</si>
  <si>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</si>
  <si>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</si>
  <si>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</si>
  <si>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</si>
  <si>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</si>
  <si>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</si>
  <si>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</si>
  <si>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</si>
  <si>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</si>
  <si>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</si>
  <si>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</si>
  <si>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</si>
  <si>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</si>
  <si>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</si>
  <si>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</si>
  <si>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</si>
  <si>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</si>
  <si>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</si>
  <si>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</si>
  <si>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</si>
  <si>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</si>
  <si>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</si>
  <si>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</si>
  <si>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</si>
  <si>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</si>
  <si>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</si>
  <si>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</si>
  <si>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</si>
  <si>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</si>
  <si>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</si>
  <si>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</si>
  <si>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</si>
  <si>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</si>
  <si>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</si>
  <si>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</si>
  <si>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</si>
  <si>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</si>
  <si>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</si>
  <si>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</si>
  <si>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</si>
  <si>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</si>
  <si>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</si>
  <si>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</si>
  <si>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</si>
  <si>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</si>
  <si>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</si>
  <si>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</si>
  <si>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</si>
  <si>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</si>
  <si>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</si>
  <si>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</si>
  <si>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</si>
  <si>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</si>
  <si>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</si>
  <si>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</si>
  <si>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</si>
  <si>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</si>
  <si>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</si>
  <si>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</si>
  <si>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</si>
  <si>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</si>
  <si>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</si>
  <si>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</si>
  <si>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</si>
  <si>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</si>
  <si>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</si>
  <si>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</si>
  <si>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</si>
  <si>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</si>
  <si>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</si>
  <si>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</si>
  <si>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</si>
  <si>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</si>
  <si>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</si>
  <si>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</si>
  <si>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</si>
  <si>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</si>
  <si>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</si>
  <si>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</si>
  <si>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</si>
  <si>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</si>
  <si>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</si>
  <si>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</si>
  <si>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</si>
  <si>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</si>
  <si>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</si>
  <si>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</si>
  <si>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</si>
  <si>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</si>
  <si>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</si>
  <si>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</si>
  <si>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</si>
  <si>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</si>
  <si>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</si>
  <si>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</si>
  <si>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</si>
  <si>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</si>
  <si>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</si>
  <si>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</si>
  <si>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</si>
  <si>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</si>
  <si>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</si>
  <si>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</si>
  <si>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</si>
  <si>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</si>
  <si>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</si>
  <si>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</si>
  <si>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</si>
  <si>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</si>
  <si>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</si>
  <si>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</si>
  <si>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</si>
  <si>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</si>
  <si>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</si>
  <si>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</si>
  <si>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</si>
  <si>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</si>
  <si>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</si>
  <si>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</si>
  <si>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</si>
  <si>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</si>
  <si>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</si>
  <si>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</si>
  <si>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</si>
  <si>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</si>
  <si>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</si>
  <si>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</si>
  <si>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</si>
  <si>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</si>
  <si>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</si>
  <si>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</si>
  <si>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</si>
  <si>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</si>
  <si>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</si>
  <si>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</si>
  <si>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</si>
  <si>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</si>
  <si>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</si>
  <si>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</si>
  <si>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</si>
  <si>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</si>
  <si>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</si>
  <si>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</si>
  <si>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</si>
  <si>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</si>
  <si>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</si>
  <si>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</si>
  <si>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</si>
  <si>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</si>
  <si>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</si>
  <si>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</si>
  <si>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</si>
  <si>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</si>
  <si>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</si>
  <si>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</si>
  <si>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</si>
  <si>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</si>
  <si>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</si>
  <si>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</si>
  <si>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</si>
  <si>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</si>
  <si>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</si>
  <si>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</si>
  <si>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</si>
  <si>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</si>
  <si>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</si>
  <si>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</si>
  <si>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</si>
  <si>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</si>
  <si>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</si>
  <si>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</si>
  <si>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</si>
  <si>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</si>
  <si>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</si>
  <si>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</si>
  <si>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</si>
  <si>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</si>
  <si>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</si>
  <si>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</si>
  <si>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</si>
  <si>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</si>
  <si>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</si>
  <si>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</si>
  <si>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</si>
  <si>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</si>
  <si>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</si>
  <si>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</si>
  <si>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</si>
  <si>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</si>
  <si>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</si>
  <si>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</si>
  <si>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</si>
  <si>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</si>
  <si>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</si>
  <si>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</si>
  <si>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</si>
  <si>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</si>
  <si>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</si>
  <si>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</si>
  <si>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</si>
  <si>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</si>
  <si>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</si>
  <si>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</si>
  <si>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</si>
  <si>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</si>
  <si>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</si>
  <si>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</si>
  <si>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</si>
  <si>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</si>
  <si>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</si>
  <si>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</si>
  <si>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</si>
  <si>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</si>
  <si>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</si>
  <si>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</si>
  <si>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</si>
  <si>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</si>
  <si>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</si>
  <si>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</si>
  <si>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</si>
  <si>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</si>
  <si>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</si>
  <si>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</si>
  <si>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</si>
  <si>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</si>
  <si>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</si>
  <si>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</si>
  <si>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</si>
  <si>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</si>
  <si>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</si>
  <si>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</si>
  <si>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</si>
  <si>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</si>
  <si>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</si>
  <si>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</si>
  <si>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</si>
  <si>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</si>
  <si>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</si>
  <si>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</si>
  <si>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</si>
  <si>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</si>
  <si>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</si>
  <si>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</si>
  <si>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</si>
  <si>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</si>
  <si>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</si>
  <si>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</si>
  <si>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</si>
  <si>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</si>
  <si>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</si>
  <si>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</si>
  <si>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</si>
  <si>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</si>
  <si>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</si>
  <si>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</si>
  <si>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</si>
  <si>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</si>
  <si>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</si>
  <si>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</si>
  <si>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</si>
  <si>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</si>
  <si>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</si>
  <si>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</si>
  <si>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</si>
  <si>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</si>
  <si>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</si>
  <si>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</si>
  <si>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</si>
  <si>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</si>
  <si>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</si>
  <si>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</si>
  <si>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</si>
  <si>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</si>
  <si>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</si>
  <si>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</si>
  <si>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</si>
  <si>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</si>
  <si>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</si>
  <si>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</si>
  <si>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</si>
  <si>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</si>
  <si>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</si>
  <si>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</si>
  <si>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</si>
  <si>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</si>
  <si>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</si>
  <si>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</si>
  <si>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</si>
  <si>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</si>
  <si>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</si>
  <si>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</si>
  <si>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</si>
  <si>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</si>
  <si>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</si>
  <si>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</si>
  <si>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</si>
  <si>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</si>
  <si>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</si>
  <si>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</si>
  <si>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</si>
  <si>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</si>
  <si>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</si>
  <si>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</si>
  <si>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</si>
  <si>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</si>
  <si>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</si>
  <si>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</si>
  <si>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</si>
  <si>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</si>
  <si>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</si>
  <si>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</si>
  <si>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</si>
  <si>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</si>
  <si>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</si>
  <si>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</si>
  <si>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</si>
  <si>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</si>
  <si>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</si>
  <si>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</si>
  <si>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</si>
  <si>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</si>
  <si>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</si>
  <si>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</si>
  <si>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</si>
  <si>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</si>
  <si>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</si>
  <si>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</si>
  <si>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</si>
  <si>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</si>
  <si>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</si>
  <si>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</si>
  <si>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</si>
  <si>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</si>
  <si>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</si>
  <si>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</si>
  <si>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</si>
  <si>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</si>
  <si>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</si>
  <si>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</si>
  <si>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</si>
  <si>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</si>
  <si>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</si>
  <si>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</si>
  <si>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</si>
  <si>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</si>
  <si>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</si>
  <si>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</si>
  <si>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</si>
  <si>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</si>
  <si>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</si>
  <si>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</si>
  <si>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</si>
  <si>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</si>
  <si>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</si>
  <si>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</si>
  <si>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</si>
  <si>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</si>
  <si>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</si>
  <si>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</si>
  <si>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</si>
  <si>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</si>
  <si>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</si>
  <si>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</si>
  <si>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</si>
  <si>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</si>
  <si>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</si>
  <si>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</si>
  <si>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</si>
  <si>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</si>
  <si>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</si>
  <si>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</si>
  <si>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</si>
  <si>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</si>
  <si>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</si>
  <si>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</si>
  <si>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</si>
  <si>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</si>
  <si>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</si>
  <si>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</si>
  <si>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</si>
  <si>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</si>
  <si>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</si>
  <si>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</si>
  <si>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</si>
  <si>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</si>
  <si>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</si>
  <si>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</si>
  <si>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</si>
  <si>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</si>
  <si>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</si>
  <si>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</si>
  <si>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</si>
  <si>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</si>
  <si>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</si>
  <si>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</si>
  <si>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</si>
  <si>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</si>
  <si>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</si>
  <si>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</si>
  <si>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</si>
  <si>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</si>
  <si>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</si>
  <si>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</si>
  <si>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</si>
  <si>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</si>
  <si>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</si>
  <si>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</si>
  <si>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</si>
  <si>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</si>
  <si>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</si>
  <si>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</si>
  <si>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</si>
  <si>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</si>
  <si>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</si>
  <si>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</si>
  <si>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</si>
  <si>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</si>
  <si>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</si>
  <si>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</si>
  <si>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</si>
  <si>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</si>
  <si>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</si>
  <si>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</si>
  <si>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</si>
  <si>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</si>
  <si>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</si>
  <si>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</si>
  <si>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</si>
  <si>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</si>
  <si>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</si>
  <si>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</si>
  <si>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</si>
  <si>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</si>
  <si>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</si>
  <si>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</si>
  <si>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</si>
  <si>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</si>
  <si>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</si>
  <si>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</si>
  <si>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</si>
  <si>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</si>
  <si>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</si>
  <si>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</si>
  <si>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</si>
  <si>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</si>
  <si>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</si>
  <si>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</si>
  <si>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</si>
  <si>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</si>
  <si>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</si>
  <si>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</si>
  <si>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</si>
  <si>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</si>
  <si>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</si>
  <si>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</si>
  <si>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</si>
  <si>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</si>
  <si>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</si>
  <si>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</si>
  <si>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</si>
  <si>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</si>
  <si>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</si>
  <si>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</si>
  <si>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</si>
  <si>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</si>
  <si>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</si>
  <si>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</si>
  <si>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</si>
  <si>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</si>
  <si>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</si>
  <si>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</si>
  <si>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</si>
  <si>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</si>
  <si>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</si>
  <si>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</si>
  <si>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</si>
  <si>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</si>
  <si>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</si>
  <si>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</si>
  <si>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</si>
  <si>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</si>
  <si>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</si>
  <si>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</si>
  <si>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</si>
  <si>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</si>
  <si>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</si>
  <si>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</si>
  <si>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</si>
  <si>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</si>
  <si>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</si>
  <si>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</si>
  <si>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</si>
  <si>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</si>
  <si>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</si>
  <si>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</si>
  <si>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</si>
  <si>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</si>
  <si>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</si>
  <si>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</si>
  <si>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</si>
  <si>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</si>
  <si>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</si>
  <si>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</si>
  <si>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</si>
  <si>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</si>
  <si>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</si>
  <si>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</si>
  <si>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</si>
  <si>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</si>
  <si>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</si>
  <si>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</si>
  <si>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</si>
  <si>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</si>
  <si>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</si>
  <si>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</si>
  <si>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</si>
  <si>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</si>
  <si>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</si>
  <si>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</si>
  <si>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</si>
  <si>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</si>
  <si>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</si>
  <si>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</si>
  <si>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</si>
  <si>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</si>
  <si>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</si>
  <si>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</si>
  <si>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</si>
  <si>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</si>
  <si>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</si>
  <si>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</si>
  <si>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</si>
  <si>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</si>
  <si>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</si>
  <si>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</si>
  <si>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</si>
  <si>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</si>
  <si>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</si>
  <si>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</si>
  <si>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</si>
  <si>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</si>
  <si>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</si>
  <si>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</si>
  <si>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</si>
  <si>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</si>
  <si>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</si>
  <si>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</si>
  <si>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</si>
  <si>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</si>
  <si>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</si>
  <si>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</si>
  <si>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</si>
  <si>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</si>
  <si>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</si>
  <si>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</si>
  <si>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</si>
  <si>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</si>
  <si>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</si>
  <si>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</si>
  <si>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</si>
  <si>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</si>
  <si>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</si>
  <si>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</si>
  <si>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</si>
  <si>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</si>
  <si>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</si>
  <si>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</si>
  <si>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</si>
  <si>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</si>
  <si>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</si>
  <si>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</si>
  <si>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</si>
  <si>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</si>
  <si>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</si>
  <si>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</si>
  <si>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</si>
  <si>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</si>
  <si>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</si>
  <si>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</si>
  <si>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</si>
  <si>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</si>
  <si>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</si>
  <si>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</si>
  <si>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</si>
  <si>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</si>
  <si>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</si>
  <si>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</si>
  <si>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</si>
  <si>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</si>
  <si>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</si>
  <si>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</si>
  <si>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</si>
  <si>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</si>
  <si>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</si>
  <si>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</si>
  <si>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</si>
  <si>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</si>
  <si>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</si>
  <si>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</si>
  <si>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</si>
  <si>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</si>
  <si>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</si>
  <si>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</si>
  <si>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</si>
  <si>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</si>
  <si>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</si>
  <si>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</si>
  <si>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</si>
  <si>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</si>
  <si>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</si>
  <si>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</si>
  <si>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</si>
  <si>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</si>
  <si>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</si>
  <si>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</si>
  <si>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</si>
  <si>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</si>
  <si>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</si>
  <si>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</si>
  <si>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</si>
  <si>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</si>
  <si>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</si>
  <si>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</si>
  <si>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</si>
  <si>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</si>
  <si>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</si>
  <si>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</si>
  <si>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</si>
  <si>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</si>
  <si>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</si>
  <si>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</si>
  <si>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</si>
  <si>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</si>
  <si>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</si>
  <si>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</si>
  <si>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</si>
  <si>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</si>
  <si>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</si>
  <si>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</si>
  <si>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</si>
  <si>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</si>
  <si>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</si>
  <si>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</si>
  <si>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</si>
  <si>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</si>
  <si>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</si>
  <si>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</si>
  <si>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</si>
  <si>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</si>
  <si>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</si>
  <si>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</si>
  <si>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</si>
  <si>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</si>
  <si>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</si>
  <si>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</si>
  <si>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</si>
  <si>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</si>
  <si>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</si>
  <si>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</si>
  <si>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</si>
  <si>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</si>
  <si>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</si>
  <si>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</si>
  <si>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</si>
  <si>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</si>
  <si>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</si>
  <si>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</si>
  <si>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</si>
  <si>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</si>
  <si>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</si>
  <si>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</si>
  <si>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</si>
  <si>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</si>
  <si>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</si>
  <si>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</si>
  <si>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</si>
  <si>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</si>
  <si>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</si>
  <si>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</si>
  <si>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</si>
  <si>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</si>
  <si>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</si>
  <si>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</si>
  <si>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</si>
  <si>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</si>
  <si>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</si>
  <si>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</si>
  <si>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</si>
  <si>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</si>
  <si>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</si>
  <si>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</si>
  <si>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</si>
  <si>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</si>
  <si>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</si>
  <si>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</si>
  <si>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</si>
  <si>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</si>
  <si>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</si>
  <si>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</si>
  <si>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</si>
  <si>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</si>
  <si>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</si>
  <si>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</si>
  <si>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</si>
  <si>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</si>
  <si>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</si>
  <si>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</si>
  <si>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</si>
  <si>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</si>
  <si>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</si>
  <si>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</si>
  <si>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</si>
  <si>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</si>
  <si>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</si>
  <si>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</si>
  <si>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</si>
  <si>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</si>
  <si>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</si>
  <si>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</si>
  <si>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</si>
  <si>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</si>
  <si>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</si>
  <si>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</si>
  <si>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</si>
  <si>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</si>
  <si>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</si>
  <si>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</si>
  <si>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</si>
  <si>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</si>
  <si>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</si>
  <si>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</si>
  <si>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</si>
  <si>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</si>
  <si>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</si>
  <si>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</si>
  <si>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</si>
  <si>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</si>
  <si>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</si>
  <si>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</si>
  <si>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</si>
  <si>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</si>
  <si>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</si>
  <si>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</si>
  <si>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</si>
  <si>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</si>
  <si>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</si>
  <si>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</si>
  <si>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</si>
  <si>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</si>
  <si>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</si>
  <si>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</si>
  <si>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</si>
  <si>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</si>
  <si>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</si>
  <si>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</si>
  <si>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</si>
  <si>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</si>
  <si>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</si>
  <si>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</si>
  <si>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</si>
  <si>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</si>
  <si>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</si>
  <si>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</si>
  <si>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</si>
  <si>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</si>
  <si>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</si>
  <si>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</si>
  <si>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</si>
  <si>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</si>
  <si>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</si>
  <si>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</si>
  <si>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</si>
  <si>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</si>
  <si>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</si>
  <si>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</si>
  <si>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</si>
  <si>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</si>
  <si>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</si>
  <si>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</si>
  <si>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</si>
  <si>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</si>
  <si>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</si>
  <si>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</si>
  <si>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</si>
  <si>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</si>
  <si>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</si>
  <si>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</si>
  <si>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</si>
  <si>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</si>
  <si>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</si>
  <si>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</si>
  <si>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</si>
  <si>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</si>
  <si>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</si>
  <si>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</si>
  <si>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</si>
  <si>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</si>
  <si>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</si>
  <si>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</si>
  <si>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</si>
  <si>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</si>
  <si>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</si>
  <si>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</si>
  <si>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</si>
  <si>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</si>
  <si>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</si>
  <si>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</si>
  <si>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</si>
  <si>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</si>
  <si>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</si>
  <si>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</si>
  <si>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</si>
  <si>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</si>
  <si>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</si>
  <si>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</si>
  <si>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</si>
  <si>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</si>
  <si>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</si>
  <si>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</si>
  <si>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</si>
  <si>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</si>
  <si>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</si>
  <si>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</si>
  <si>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</si>
  <si>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</si>
  <si>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</si>
  <si>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</si>
  <si>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</si>
  <si>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</si>
  <si>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</si>
  <si>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</si>
  <si>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</si>
  <si>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</si>
  <si>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</si>
  <si>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</si>
  <si>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</si>
  <si>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</si>
  <si>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</si>
  <si>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</si>
  <si>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</si>
  <si>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</si>
  <si>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</si>
  <si>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</si>
  <si>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</si>
  <si>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</si>
  <si>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</si>
  <si>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</si>
  <si>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</si>
  <si>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</si>
  <si>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</si>
  <si>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</si>
  <si>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</si>
  <si>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</si>
  <si>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</si>
  <si>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</si>
  <si>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</si>
  <si>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</si>
  <si>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</si>
  <si>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</si>
  <si>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</si>
  <si>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</si>
  <si>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</si>
  <si>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</si>
  <si>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</si>
  <si>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</si>
  <si>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</si>
  <si>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</si>
  <si>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</si>
  <si>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</si>
  <si>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</si>
  <si>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</si>
  <si>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</si>
  <si>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</si>
  <si>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</si>
  <si>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</si>
  <si>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</si>
  <si>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</si>
  <si>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</si>
  <si>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</si>
  <si>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</si>
  <si>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</si>
  <si>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</si>
  <si>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</si>
  <si>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</si>
  <si>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</si>
  <si>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</si>
  <si>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</si>
  <si>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</si>
  <si>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</si>
  <si>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</si>
  <si>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</si>
  <si>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</si>
  <si>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</si>
  <si>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</si>
  <si>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</si>
  <si>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</si>
  <si>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</si>
  <si>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</si>
  <si>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</si>
  <si>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</si>
  <si>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</si>
  <si>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</si>
  <si>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</si>
  <si>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</si>
  <si>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</si>
  <si>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</si>
  <si>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</si>
  <si>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</si>
  <si>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</si>
  <si>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</si>
  <si>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</si>
  <si>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</si>
  <si>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</si>
  <si>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</si>
  <si>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</si>
  <si>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</si>
  <si>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</si>
  <si>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</si>
  <si>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</si>
  <si>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</si>
  <si>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</si>
  <si>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</si>
  <si>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</si>
  <si>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</si>
  <si>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</si>
  <si>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</si>
  <si>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</si>
  <si>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</si>
  <si>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</si>
  <si>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</si>
  <si>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</si>
  <si>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</si>
  <si>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</si>
  <si>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</si>
  <si>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</si>
  <si>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</si>
  <si>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</si>
  <si>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</si>
  <si>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</si>
  <si>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</si>
  <si>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</si>
  <si>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</si>
  <si>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</si>
  <si>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</si>
  <si>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</si>
  <si>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</si>
  <si>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</si>
  <si>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</si>
  <si>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</si>
  <si>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</si>
  <si>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</si>
  <si>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</si>
  <si>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</si>
  <si>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</si>
  <si>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</si>
  <si>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</si>
  <si>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</si>
  <si>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</si>
  <si>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</si>
  <si>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</si>
  <si>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</si>
  <si>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</si>
  <si>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</si>
  <si>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</si>
  <si>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</si>
  <si>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</si>
  <si>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</si>
  <si>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</si>
  <si>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</si>
  <si>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</si>
  <si>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</si>
  <si>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</si>
  <si>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</si>
  <si>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</si>
  <si>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</si>
  <si>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</si>
  <si>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</si>
  <si>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</si>
  <si>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</si>
  <si>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</si>
  <si>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</si>
  <si>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</si>
  <si>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</si>
  <si>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</si>
  <si>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</si>
  <si>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</si>
  <si>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</si>
  <si>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</si>
  <si>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</si>
  <si>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</si>
  <si>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</si>
  <si>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</si>
  <si>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</si>
  <si>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</si>
  <si>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</si>
  <si>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</si>
  <si>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</si>
  <si>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</si>
  <si>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</si>
  <si>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</si>
  <si>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</si>
  <si>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</si>
  <si>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</si>
  <si>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</si>
  <si>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</si>
  <si>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</si>
  <si>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</si>
  <si>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</si>
  <si>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</si>
  <si>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</si>
  <si>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</si>
  <si>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</si>
  <si>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</si>
  <si>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</si>
  <si>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</si>
  <si>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</si>
  <si>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</si>
  <si>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</si>
  <si>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</si>
  <si>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</si>
  <si>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</si>
  <si>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</si>
  <si>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</si>
  <si>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</si>
  <si>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</si>
  <si>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</si>
  <si>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</si>
  <si>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</si>
  <si>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</si>
  <si>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</si>
  <si>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</si>
  <si>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</si>
  <si>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</si>
  <si>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</si>
  <si>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</si>
  <si>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</si>
  <si>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</si>
  <si>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</si>
  <si>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</si>
  <si>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</si>
  <si>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</si>
  <si>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</si>
  <si>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</si>
  <si>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</si>
  <si>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</si>
  <si>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</si>
  <si>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</si>
  <si>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</si>
  <si>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</si>
  <si>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</si>
  <si>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</si>
  <si>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</si>
  <si>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</si>
  <si>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</si>
  <si>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</si>
  <si>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</si>
  <si>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</si>
  <si>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</si>
  <si>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</si>
  <si>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</si>
  <si>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</si>
  <si>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</si>
  <si>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</si>
  <si>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</si>
  <si>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</si>
  <si>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</si>
  <si>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</si>
  <si>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</si>
  <si>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</si>
  <si>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</si>
  <si>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</si>
  <si>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</si>
  <si>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</si>
  <si>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</si>
  <si>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</si>
  <si>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</si>
  <si>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</si>
  <si>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</si>
  <si>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</si>
  <si>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</si>
  <si>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</si>
  <si>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</si>
  <si>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</si>
  <si>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</si>
  <si>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</si>
  <si>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</si>
  <si>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</si>
  <si>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</si>
  <si>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</si>
  <si>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</si>
  <si>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</si>
  <si>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</si>
  <si>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</si>
  <si>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</si>
  <si>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</si>
  <si>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</si>
  <si>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</si>
  <si>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</si>
  <si>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</si>
  <si>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</si>
  <si>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</si>
  <si>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</si>
  <si>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</si>
  <si>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</si>
  <si>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</si>
  <si>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</si>
  <si>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</si>
  <si>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</si>
  <si>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</si>
  <si>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</si>
  <si>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</si>
  <si>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</si>
  <si>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</si>
  <si>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</si>
  <si>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</si>
  <si>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</si>
  <si>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</si>
  <si>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</si>
  <si>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</si>
  <si>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</si>
  <si>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</si>
  <si>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</si>
  <si>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</si>
  <si>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</si>
  <si>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</si>
  <si>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</si>
  <si>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</si>
  <si>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</si>
  <si>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</si>
  <si>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</si>
  <si>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</si>
  <si>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</si>
  <si>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</si>
  <si>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</si>
  <si>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</si>
  <si>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</si>
  <si>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</si>
  <si>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</si>
  <si>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</si>
  <si>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</si>
  <si>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</si>
  <si>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</si>
  <si>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</si>
  <si>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</si>
  <si>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</si>
  <si>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</si>
  <si>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</si>
  <si>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</si>
  <si>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</si>
  <si>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</si>
  <si>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</si>
  <si>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</si>
  <si>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</si>
  <si>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</si>
  <si>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</si>
  <si>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</si>
  <si>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</si>
  <si>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</si>
  <si>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</si>
  <si>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</si>
  <si>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</si>
  <si>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</si>
  <si>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</si>
  <si>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</si>
  <si>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</si>
  <si>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</si>
  <si>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</si>
  <si>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</si>
  <si>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</si>
  <si>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</si>
  <si>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</si>
  <si>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</si>
  <si>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</si>
  <si>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</si>
  <si>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</si>
  <si>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</si>
  <si>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</si>
  <si>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</si>
  <si>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</si>
  <si>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</si>
  <si>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</si>
  <si>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</si>
  <si>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</si>
  <si>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</si>
  <si>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</si>
  <si>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</si>
  <si>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</si>
  <si>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</si>
  <si>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</si>
  <si>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</si>
  <si>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</si>
  <si>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</si>
  <si>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</si>
  <si>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</si>
  <si>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</si>
  <si>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</si>
  <si>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</si>
  <si>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</si>
  <si>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</si>
  <si>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</si>
  <si>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</si>
  <si>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</si>
  <si>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</si>
  <si>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</si>
  <si>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</si>
  <si>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</si>
  <si>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</si>
  <si>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</si>
  <si>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</si>
  <si>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</si>
  <si>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</si>
  <si>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</si>
  <si>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</si>
  <si>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</si>
  <si>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</si>
  <si>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</si>
  <si>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</si>
  <si>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</si>
  <si>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</si>
  <si>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</si>
  <si>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</si>
  <si>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</si>
  <si>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</si>
  <si>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</si>
  <si>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</si>
  <si>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</si>
  <si>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</si>
  <si>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</si>
  <si>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</si>
  <si>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</si>
  <si>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</si>
  <si>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</si>
  <si>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</si>
  <si>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</si>
  <si>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</si>
  <si>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</si>
  <si>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</si>
  <si>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</si>
  <si>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</si>
  <si>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</si>
  <si>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</si>
  <si>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</si>
  <si>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</si>
  <si>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</si>
  <si>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</si>
  <si>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</si>
  <si>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</si>
  <si>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</si>
  <si>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</si>
  <si>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</si>
  <si>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</si>
  <si>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</si>
  <si>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</si>
  <si>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</si>
  <si>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</si>
  <si>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</si>
  <si>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</si>
  <si>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</si>
  <si>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</si>
  <si>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</si>
  <si>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</si>
  <si>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</si>
  <si>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</si>
  <si>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</si>
  <si>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</si>
  <si>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</si>
  <si>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</si>
  <si>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</si>
  <si>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</si>
  <si>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</si>
  <si>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</si>
  <si>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</si>
  <si>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</si>
  <si>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</si>
  <si>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</si>
  <si>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</si>
  <si>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</si>
  <si>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</si>
  <si>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</si>
  <si>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</si>
  <si>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</si>
  <si>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</si>
  <si>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</si>
  <si>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</si>
  <si>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</si>
  <si>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</si>
  <si>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</si>
  <si>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</si>
  <si>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</si>
  <si>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</si>
  <si>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</si>
  <si>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</si>
  <si>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</si>
  <si>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</si>
  <si>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</si>
  <si>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</si>
  <si>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</si>
  <si>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</si>
  <si>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</si>
  <si>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</si>
  <si>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</si>
  <si>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</si>
  <si>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</si>
  <si>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</si>
  <si>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</si>
  <si>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</si>
  <si>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</si>
  <si>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</si>
  <si>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</si>
  <si>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</si>
  <si>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</si>
  <si>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</si>
  <si>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</si>
  <si>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</si>
  <si>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</si>
  <si>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</si>
  <si>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</si>
  <si>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</si>
  <si>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</si>
  <si>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</si>
  <si>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</si>
  <si>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</si>
  <si>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</si>
  <si>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</si>
  <si>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</si>
  <si>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</si>
  <si>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</si>
  <si>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</si>
  <si>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</si>
  <si>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</si>
  <si>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</si>
  <si>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</si>
  <si>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</si>
  <si>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</si>
  <si>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</si>
  <si>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</si>
  <si>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</si>
  <si>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</si>
  <si>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</si>
  <si>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</si>
  <si>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</si>
  <si>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</si>
  <si>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</si>
  <si>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</si>
  <si>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</si>
  <si>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</si>
  <si>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</si>
  <si>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</si>
  <si>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</si>
  <si>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</si>
  <si>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</si>
  <si>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</si>
  <si>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</si>
  <si>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</si>
  <si>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</si>
  <si>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</si>
  <si>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</si>
  <si>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</si>
  <si>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</si>
  <si>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</si>
  <si>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</si>
  <si>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</si>
  <si>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</si>
  <si>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</si>
  <si>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</si>
  <si>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</si>
  <si>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</si>
  <si>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</si>
  <si>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</si>
  <si>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</si>
  <si>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</si>
  <si>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</si>
  <si>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</si>
  <si>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</si>
  <si>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</si>
  <si>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</si>
  <si>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</si>
  <si>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</si>
  <si>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</si>
  <si>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</si>
  <si>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</si>
  <si>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</si>
  <si>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</si>
  <si>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</si>
  <si>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</si>
  <si>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</si>
  <si>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</si>
  <si>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</si>
  <si>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</si>
  <si>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</si>
  <si>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</si>
  <si>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</si>
  <si>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</si>
  <si>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</si>
  <si>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</si>
  <si>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</si>
  <si>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</si>
  <si>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</si>
  <si>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</si>
  <si>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</si>
  <si>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</si>
  <si>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</si>
  <si>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</si>
  <si>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</si>
  <si>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</si>
  <si>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</si>
  <si>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</si>
  <si>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</si>
  <si>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</si>
  <si>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</si>
  <si>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</si>
  <si>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</si>
  <si>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</si>
  <si>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</si>
  <si>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</si>
  <si>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</si>
  <si>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</si>
  <si>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</si>
  <si>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</si>
  <si>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</si>
  <si>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</si>
  <si>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</si>
  <si>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</si>
  <si>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</si>
  <si>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</si>
  <si>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</si>
  <si>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</si>
  <si>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</si>
  <si>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</si>
  <si>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</si>
  <si>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</si>
  <si>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</si>
  <si>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</si>
  <si>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</si>
  <si>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</si>
  <si>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</si>
  <si>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</si>
  <si>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</si>
  <si>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</si>
  <si>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</si>
  <si>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</si>
  <si>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</si>
  <si>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</si>
  <si>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</si>
  <si>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</si>
  <si>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</si>
  <si>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</si>
  <si>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</si>
  <si>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</si>
  <si>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</si>
  <si>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</si>
  <si>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</si>
  <si>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</si>
  <si>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</si>
  <si>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</si>
  <si>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</si>
  <si>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</si>
  <si>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</si>
  <si>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</si>
  <si>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</si>
  <si>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</si>
  <si>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</si>
  <si>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</si>
  <si>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</si>
  <si>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</si>
  <si>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</si>
  <si>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</si>
  <si>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</si>
  <si>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</si>
  <si>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</si>
  <si>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</si>
  <si>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</si>
  <si>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</si>
  <si>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</si>
  <si>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</si>
  <si>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</si>
  <si>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</si>
  <si>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</si>
  <si>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</si>
  <si>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</si>
  <si>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</si>
  <si>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</si>
  <si>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</si>
  <si>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</si>
  <si>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</si>
  <si>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</si>
  <si>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</si>
  <si>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</si>
  <si>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</si>
  <si>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</si>
  <si>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</si>
  <si>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</si>
  <si>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</si>
  <si>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</si>
  <si>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</si>
  <si>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</si>
  <si>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</si>
  <si>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</si>
  <si>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</si>
  <si>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</si>
  <si>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</si>
  <si>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</si>
  <si>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</si>
  <si>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</si>
  <si>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</si>
  <si>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</si>
  <si>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</si>
  <si>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</si>
  <si>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</si>
  <si>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</si>
  <si>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</si>
  <si>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</si>
  <si>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</si>
  <si>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</si>
  <si>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</si>
  <si>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</si>
  <si>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</si>
  <si>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</si>
  <si>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</si>
  <si>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</si>
  <si>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</si>
  <si>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</si>
  <si>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</si>
  <si>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</si>
  <si>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</si>
  <si>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</si>
  <si>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</si>
  <si>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</si>
  <si>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</si>
  <si>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</si>
  <si>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</si>
  <si>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</si>
  <si>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</si>
  <si>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</si>
  <si>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</si>
  <si>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</si>
  <si>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</si>
  <si>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</si>
  <si>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</si>
  <si>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</si>
  <si>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</si>
  <si>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</si>
  <si>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</si>
  <si>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</si>
  <si>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</si>
  <si>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</si>
  <si>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</si>
  <si>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</si>
  <si>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</si>
  <si>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</si>
  <si>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</si>
  <si>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</si>
  <si>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</si>
  <si>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</si>
  <si>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</si>
  <si>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</si>
  <si>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</si>
  <si>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</si>
  <si>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</si>
  <si>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</si>
  <si>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</si>
  <si>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</si>
  <si>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</si>
  <si>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</si>
  <si>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</si>
  <si>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</si>
  <si>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</si>
  <si>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</si>
  <si>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</si>
  <si>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</si>
  <si>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</si>
  <si>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</si>
  <si>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</si>
  <si>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</si>
  <si>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</si>
  <si>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</si>
  <si>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</si>
  <si>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</si>
  <si>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</si>
  <si>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</si>
  <si>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</si>
  <si>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</si>
  <si>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</si>
  <si>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</si>
  <si>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</si>
  <si>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</si>
  <si>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</si>
  <si>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</si>
  <si>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</si>
  <si>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</si>
  <si>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</si>
  <si>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</si>
  <si>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</si>
  <si>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</si>
  <si>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</si>
  <si>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</si>
  <si>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</si>
  <si>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</si>
  <si>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</si>
  <si>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</si>
  <si>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</si>
  <si>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</si>
  <si>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</si>
  <si>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</si>
  <si>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</si>
  <si>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</si>
  <si>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</si>
  <si>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</si>
  <si>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</si>
  <si>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</si>
  <si>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</si>
  <si>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</si>
  <si>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</si>
  <si>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</si>
  <si>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</si>
  <si>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</si>
  <si>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</si>
  <si>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</si>
  <si>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</si>
  <si>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</si>
  <si>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</si>
  <si>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</si>
  <si>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</si>
  <si>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</si>
  <si>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</si>
  <si>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</si>
  <si>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</si>
  <si>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</si>
  <si>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</si>
  <si>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</si>
  <si>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</si>
  <si>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</si>
  <si>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</si>
  <si>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</si>
  <si>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</si>
  <si>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</si>
  <si>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</si>
  <si>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</si>
  <si>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</si>
  <si>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</si>
  <si>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</si>
  <si>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</si>
  <si>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</si>
  <si>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</si>
  <si>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</si>
  <si>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</si>
  <si>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</si>
  <si>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</si>
  <si>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</si>
  <si>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</si>
  <si>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</si>
  <si>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</si>
  <si>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</si>
  <si>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</si>
  <si>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</si>
  <si>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</si>
  <si>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</si>
  <si>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</si>
  <si>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</si>
  <si>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</si>
  <si>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</si>
  <si>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</si>
  <si>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</si>
  <si>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</si>
  <si>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</si>
  <si>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</si>
  <si>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</si>
  <si>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</si>
  <si>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</si>
  <si>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</si>
  <si>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</si>
  <si>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</si>
  <si>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</si>
  <si>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</si>
  <si>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</si>
  <si>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</si>
  <si>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</si>
  <si>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</si>
  <si>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</si>
  <si>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</si>
  <si>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</si>
  <si>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</si>
  <si>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</si>
  <si>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</si>
  <si>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</si>
  <si>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</si>
  <si>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</si>
  <si>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</si>
  <si>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</si>
  <si>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</si>
  <si>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</si>
  <si>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</si>
  <si>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</si>
  <si>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</si>
  <si>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</si>
  <si>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</si>
  <si>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</si>
  <si>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</si>
  <si>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</si>
  <si>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</si>
  <si>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</si>
  <si>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</si>
  <si>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</si>
  <si>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</si>
  <si>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</si>
  <si>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</si>
  <si>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</si>
  <si>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</si>
  <si>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</si>
  <si>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</si>
  <si>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</si>
  <si>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</si>
  <si>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</si>
  <si>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</si>
  <si>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</si>
  <si>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</si>
  <si>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</si>
  <si>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</si>
  <si>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</si>
  <si>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</si>
  <si>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</si>
  <si>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</si>
  <si>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</si>
  <si>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</si>
  <si>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</si>
  <si>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</si>
  <si>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</si>
  <si>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</si>
  <si>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</si>
  <si>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</si>
  <si>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</si>
  <si>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</si>
  <si>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</si>
  <si>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</si>
  <si>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</si>
  <si>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</si>
  <si>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</si>
  <si>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</si>
  <si>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</si>
  <si>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</si>
  <si>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</si>
  <si>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</si>
  <si>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</si>
  <si>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</si>
  <si>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</si>
  <si>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</si>
  <si>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</si>
  <si>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</si>
  <si>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</si>
  <si>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</si>
  <si>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</si>
  <si>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</si>
  <si>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</si>
  <si>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</si>
  <si>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</si>
  <si>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</si>
  <si>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</si>
  <si>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</si>
  <si>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</si>
  <si>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</si>
  <si>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</si>
  <si>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</si>
  <si>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</si>
  <si>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</si>
  <si>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</si>
  <si>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</si>
  <si>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</si>
  <si>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</si>
  <si>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</si>
  <si>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</si>
  <si>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</si>
  <si>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</si>
  <si>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</si>
  <si>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</si>
  <si>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</si>
  <si>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</si>
  <si>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</si>
  <si>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</si>
  <si>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</si>
  <si>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</si>
  <si>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</si>
  <si>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</si>
  <si>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</si>
  <si>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</si>
  <si>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</si>
  <si>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</si>
  <si>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</si>
  <si>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</si>
  <si>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</si>
  <si>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</si>
  <si>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</si>
  <si>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</si>
  <si>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</si>
  <si>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</si>
  <si>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</si>
  <si>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</si>
  <si>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</si>
  <si>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</si>
  <si>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</si>
  <si>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</si>
  <si>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</si>
  <si>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</si>
  <si>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</si>
  <si>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</si>
  <si>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</si>
  <si>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</si>
  <si>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</si>
  <si>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</si>
  <si>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</si>
  <si>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</si>
  <si>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</si>
  <si>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</si>
  <si>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</si>
  <si>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</si>
  <si>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</si>
  <si>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</si>
  <si>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</si>
  <si>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</si>
  <si>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</si>
  <si>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</si>
  <si>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</si>
  <si>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</si>
  <si>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</si>
  <si>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</si>
  <si>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</si>
  <si>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</si>
  <si>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</si>
  <si>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</si>
  <si>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</si>
  <si>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</si>
  <si>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</si>
  <si>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</si>
  <si>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</si>
  <si>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</si>
  <si>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</si>
  <si>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</si>
  <si>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</si>
  <si>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</si>
  <si>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</si>
  <si>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</si>
  <si>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</si>
  <si>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</si>
  <si>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</si>
  <si>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</si>
  <si>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</si>
  <si>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</si>
  <si>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</si>
  <si>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</si>
  <si>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</si>
  <si>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</si>
  <si>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</si>
  <si>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</si>
  <si>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</si>
  <si>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</si>
  <si>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</si>
  <si>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</si>
  <si>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</si>
  <si>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</si>
  <si>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</si>
  <si>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</si>
  <si>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</si>
  <si>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</si>
  <si>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</si>
  <si>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</si>
  <si>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</si>
  <si>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</si>
  <si>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</si>
  <si>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</si>
  <si>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</si>
  <si>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</si>
  <si>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</si>
  <si>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</si>
  <si>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</si>
  <si>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</si>
  <si>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</si>
  <si>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</si>
  <si>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</si>
  <si>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</si>
  <si>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</si>
  <si>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</si>
  <si>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</si>
  <si>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</si>
  <si>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</si>
  <si>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</si>
  <si>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</si>
  <si>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</si>
  <si>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</si>
  <si>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</si>
  <si>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</si>
  <si>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</si>
  <si>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</si>
  <si>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</si>
  <si>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</si>
  <si>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</si>
  <si>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</si>
  <si>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</si>
  <si>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</si>
  <si>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</si>
  <si>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</si>
  <si>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</si>
  <si>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</si>
  <si>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</si>
  <si>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</si>
  <si>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</si>
  <si>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</si>
  <si>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</si>
  <si>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</si>
  <si>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</si>
  <si>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</si>
  <si>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</si>
  <si>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</si>
  <si>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</si>
  <si>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</si>
  <si>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</si>
  <si>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</si>
  <si>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</si>
  <si>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</si>
  <si>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</si>
  <si>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</si>
  <si>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</si>
  <si>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</si>
  <si>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</si>
  <si>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</si>
  <si>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</si>
  <si>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</si>
  <si>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</si>
  <si>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</si>
  <si>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</si>
  <si>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</si>
  <si>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</si>
  <si>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</si>
  <si>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</si>
  <si>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</si>
  <si>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</si>
  <si>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</si>
  <si>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</si>
  <si>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</si>
  <si>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</si>
  <si>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</si>
  <si>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</si>
  <si>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</si>
  <si>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</si>
  <si>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</si>
  <si>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</si>
  <si>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</si>
  <si>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</si>
  <si>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</si>
  <si>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</si>
  <si>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</si>
  <si>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</si>
  <si>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</si>
  <si>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</si>
  <si>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</si>
  <si>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</si>
  <si>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</si>
  <si>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</si>
  <si>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</si>
  <si>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</si>
  <si>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</si>
  <si>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</si>
  <si>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</si>
  <si>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</si>
  <si>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</si>
  <si>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</si>
  <si>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</si>
  <si>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</si>
  <si>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</si>
  <si>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</si>
  <si>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</si>
  <si>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</si>
  <si>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</si>
  <si>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</si>
  <si>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</si>
  <si>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</si>
  <si>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</si>
  <si>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</si>
  <si>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</si>
  <si>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</si>
  <si>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</si>
  <si>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</si>
  <si>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</si>
  <si>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</si>
  <si>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</si>
  <si>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</si>
  <si>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</si>
  <si>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</si>
  <si>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</si>
  <si>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</si>
  <si>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</si>
  <si>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</si>
  <si>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</si>
  <si>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</si>
  <si>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</si>
  <si>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</si>
  <si>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</si>
  <si>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</si>
  <si>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</si>
  <si>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</si>
  <si>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</si>
  <si>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</si>
  <si>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</si>
  <si>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</si>
  <si>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</si>
  <si>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</si>
  <si>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</si>
  <si>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</si>
  <si>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</si>
  <si>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</si>
  <si>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</si>
  <si>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</si>
  <si>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</si>
  <si>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</si>
  <si>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</si>
  <si>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</si>
  <si>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</si>
  <si>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</si>
  <si>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</si>
  <si>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</si>
  <si>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</si>
  <si>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</si>
  <si>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</si>
  <si>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</si>
  <si>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</si>
  <si>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</si>
  <si>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</si>
  <si>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</si>
  <si>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</si>
  <si>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</si>
  <si>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</si>
  <si>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</si>
  <si>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</si>
  <si>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</si>
  <si>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</si>
  <si>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</si>
  <si>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</si>
  <si>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</si>
  <si>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</si>
  <si>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</si>
  <si>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</si>
  <si>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</si>
  <si>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</si>
  <si>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</si>
  <si>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</si>
  <si>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</si>
  <si>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</si>
  <si>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</si>
  <si>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</si>
  <si>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</si>
  <si>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</si>
  <si>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</si>
  <si>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</si>
  <si>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</si>
  <si>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</si>
  <si>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</si>
  <si>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</si>
  <si>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</si>
  <si>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</si>
  <si>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</si>
  <si>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</si>
  <si>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</si>
  <si>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</si>
  <si>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</si>
  <si>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</si>
  <si>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</si>
  <si>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</si>
  <si>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</si>
  <si>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</si>
  <si>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</si>
  <si>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</si>
  <si>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</si>
  <si>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</si>
  <si>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</si>
  <si>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</si>
  <si>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</si>
  <si>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</si>
  <si>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</si>
  <si>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</si>
  <si>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</si>
  <si>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</si>
  <si>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</si>
  <si>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</si>
  <si>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</si>
  <si>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</si>
  <si>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</si>
  <si>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</si>
  <si>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</si>
  <si>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</si>
  <si>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</si>
  <si>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</si>
  <si>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</si>
  <si>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</si>
  <si>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</si>
  <si>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</si>
  <si>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</si>
  <si>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</si>
  <si>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</si>
  <si>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</si>
  <si>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</si>
  <si>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</si>
  <si>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</si>
  <si>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</si>
  <si>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</si>
  <si>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</si>
  <si>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</si>
  <si>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</si>
  <si>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</si>
  <si>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</si>
  <si>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</si>
  <si>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</si>
  <si>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</si>
  <si>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</si>
  <si>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</si>
  <si>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</si>
  <si>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</si>
  <si>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</si>
  <si>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</si>
  <si>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</si>
  <si>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</si>
  <si>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</si>
  <si>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</si>
  <si>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</si>
  <si>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</si>
  <si>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</si>
  <si>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</si>
  <si>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</si>
  <si>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</si>
  <si>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</si>
  <si>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</si>
  <si>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</si>
  <si>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</si>
  <si>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</si>
  <si>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</si>
  <si>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</si>
  <si>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</si>
  <si>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</si>
  <si>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</si>
  <si>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</si>
  <si>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</si>
  <si>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</si>
  <si>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</si>
  <si>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</si>
  <si>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</si>
  <si>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</si>
  <si>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</si>
  <si>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</si>
  <si>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</si>
  <si>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</si>
  <si>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</si>
  <si>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</si>
  <si>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</si>
  <si>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</si>
  <si>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</si>
  <si>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</si>
  <si>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</si>
  <si>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</si>
  <si>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</si>
  <si>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</si>
  <si>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</si>
  <si>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</si>
  <si>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</si>
  <si>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</si>
  <si>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</si>
  <si>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</si>
  <si>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</si>
  <si>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</si>
  <si>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</si>
  <si>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</si>
  <si>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</si>
  <si>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</si>
  <si>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</si>
  <si>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</si>
  <si>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</si>
  <si>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</si>
  <si>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</si>
  <si>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</si>
  <si>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</si>
  <si>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</si>
  <si>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</si>
  <si>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</si>
  <si>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</si>
  <si>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</si>
  <si>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</si>
  <si>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</si>
  <si>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</si>
  <si>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</si>
  <si>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</si>
  <si>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</si>
  <si>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</si>
  <si>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</si>
  <si>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</si>
  <si>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</si>
  <si>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</si>
  <si>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</si>
  <si>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</si>
  <si>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</si>
  <si>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</si>
  <si>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</si>
  <si>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</si>
  <si>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</si>
  <si>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</si>
  <si>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</si>
  <si>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</si>
  <si>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</si>
  <si>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</si>
  <si>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</si>
  <si>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</si>
  <si>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</si>
  <si>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</si>
  <si>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</si>
  <si>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</si>
  <si>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</si>
  <si>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</si>
  <si>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</si>
  <si>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</si>
  <si>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</si>
  <si>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</si>
  <si>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</si>
  <si>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</si>
  <si>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</si>
  <si>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</si>
  <si>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</si>
  <si>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</si>
  <si>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</si>
  <si>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</si>
  <si>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</si>
  <si>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</si>
  <si>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</si>
  <si>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</si>
  <si>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</si>
  <si>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</si>
  <si>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</si>
  <si>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</si>
  <si>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</si>
  <si>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</si>
  <si>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</si>
  <si>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</si>
  <si>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</si>
  <si>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</si>
  <si>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</si>
  <si>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</si>
  <si>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</si>
  <si>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</si>
  <si>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</si>
  <si>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</si>
  <si>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</si>
  <si>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</si>
  <si>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</si>
  <si>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</si>
  <si>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</si>
  <si>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</si>
  <si>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</si>
  <si>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</si>
  <si>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</si>
  <si>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</si>
  <si>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</si>
  <si>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</si>
  <si>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</si>
  <si>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</si>
  <si>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</si>
  <si>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</si>
  <si>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</si>
  <si>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</si>
  <si>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</si>
  <si>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</si>
  <si>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</si>
  <si>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</si>
  <si>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</si>
  <si>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</si>
  <si>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</si>
  <si>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</si>
  <si>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</si>
  <si>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</si>
  <si>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</si>
  <si>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</si>
  <si>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</si>
  <si>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</si>
  <si>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</si>
  <si>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</si>
  <si>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</si>
  <si>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</si>
  <si>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</si>
  <si>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</si>
  <si>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</si>
  <si>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</si>
  <si>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</si>
  <si>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</si>
  <si>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</si>
  <si>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</si>
  <si>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</si>
  <si>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</si>
  <si>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</si>
  <si>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</si>
  <si>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</si>
  <si>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</si>
  <si>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</si>
  <si>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</si>
  <si>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</si>
  <si>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</si>
  <si>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</si>
  <si>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</si>
  <si>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</si>
  <si>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</si>
  <si>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</si>
  <si>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</si>
  <si>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</si>
  <si>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</si>
  <si>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</si>
  <si>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</si>
  <si>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</si>
  <si>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</si>
  <si>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</si>
  <si>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</si>
  <si>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</si>
  <si>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</si>
  <si>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</si>
  <si>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</si>
  <si>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</si>
  <si>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</si>
  <si>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</si>
  <si>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</si>
  <si>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</si>
  <si>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</si>
  <si>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</si>
  <si>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</si>
  <si>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</si>
  <si>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</si>
  <si>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</si>
  <si>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</si>
  <si>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</si>
  <si>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</si>
  <si>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</si>
  <si>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</si>
  <si>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</si>
  <si>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</si>
  <si>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</si>
  <si>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</si>
  <si>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</si>
  <si>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</si>
  <si>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</si>
  <si>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</si>
  <si>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</si>
  <si>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</si>
  <si>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</si>
  <si>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</si>
  <si>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</si>
  <si>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</si>
  <si>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</si>
  <si>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</si>
  <si>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</si>
  <si>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</si>
  <si>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</si>
  <si>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</si>
  <si>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</si>
  <si>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</si>
  <si>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</si>
  <si>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</si>
  <si>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</si>
  <si>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</si>
  <si>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</si>
  <si>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</si>
  <si>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</si>
  <si>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</si>
  <si>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</si>
  <si>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</si>
  <si>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</si>
  <si>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</si>
  <si>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</si>
  <si>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</si>
  <si>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</si>
  <si>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</si>
  <si>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</si>
  <si>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</si>
  <si>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</si>
  <si>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</si>
  <si>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</si>
  <si>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</si>
  <si>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</si>
  <si>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</si>
  <si>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</si>
  <si>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</si>
  <si>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</si>
  <si>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</si>
  <si>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</si>
  <si>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</si>
  <si>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</si>
  <si>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</si>
  <si>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</si>
  <si>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</si>
  <si>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</si>
  <si>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</si>
  <si>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</si>
  <si>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</si>
  <si>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</si>
  <si>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</si>
  <si>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</si>
  <si>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</si>
  <si>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</si>
  <si>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</si>
  <si>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</si>
  <si>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</si>
  <si>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</si>
  <si>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</si>
  <si>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</si>
  <si>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</si>
  <si>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</si>
  <si>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</si>
  <si>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</si>
  <si>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</si>
  <si>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</si>
  <si>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</si>
  <si>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</si>
  <si>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</si>
  <si>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</si>
  <si>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</si>
  <si>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</si>
  <si>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</si>
  <si>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</si>
  <si>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</si>
  <si>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</si>
  <si>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</si>
  <si>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</si>
  <si>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</si>
  <si>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</si>
  <si>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</si>
  <si>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</si>
  <si>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</si>
  <si>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</si>
  <si>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</si>
  <si>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</si>
  <si>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</si>
  <si>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</si>
  <si>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</si>
  <si>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</si>
  <si>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</si>
  <si>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</si>
  <si>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</si>
  <si>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</si>
  <si>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</si>
  <si>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</si>
  <si>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</si>
  <si>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</si>
  <si>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</si>
  <si>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</si>
  <si>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</si>
  <si>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</si>
  <si>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</si>
  <si>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</si>
  <si>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</si>
  <si>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</si>
  <si>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</si>
  <si>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</si>
  <si>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</si>
  <si>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</si>
  <si>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</si>
  <si>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</si>
  <si>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</si>
  <si>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</si>
  <si>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</si>
  <si>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</si>
  <si>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</si>
  <si>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</si>
  <si>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</si>
  <si>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</si>
  <si>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</si>
  <si>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</si>
  <si>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</si>
  <si>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</si>
  <si>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</si>
  <si>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</si>
  <si>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</si>
  <si>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</si>
  <si>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</si>
  <si>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</si>
  <si>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</si>
  <si>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</si>
  <si>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</si>
  <si>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</si>
  <si>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</si>
  <si>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</si>
  <si>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</si>
  <si>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</si>
  <si>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</si>
  <si>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</si>
  <si>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</si>
  <si>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</si>
  <si>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</si>
  <si>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</si>
  <si>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</si>
  <si>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</si>
  <si>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</si>
  <si>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</si>
  <si>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</si>
  <si>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</si>
  <si>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</si>
  <si>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</si>
  <si>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</si>
  <si>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</si>
  <si>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</si>
  <si>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</si>
  <si>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</si>
  <si>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</si>
  <si>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</si>
  <si>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</si>
  <si>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</si>
  <si>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</si>
  <si>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</si>
  <si>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</si>
  <si>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</si>
  <si>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</si>
  <si>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</si>
  <si>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</si>
  <si>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</si>
  <si>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</si>
  <si>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</si>
  <si>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</si>
  <si>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</si>
  <si>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</si>
  <si>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</si>
  <si>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</si>
  <si>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</si>
  <si>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</si>
  <si>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</si>
  <si>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</si>
  <si>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</si>
  <si>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</si>
  <si>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</si>
  <si>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</si>
  <si>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</si>
  <si>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</si>
  <si>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</si>
  <si>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</si>
  <si>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</si>
  <si>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</si>
  <si>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</si>
  <si>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</si>
  <si>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</si>
  <si>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</si>
  <si>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</si>
  <si>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</si>
  <si>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</si>
  <si>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</si>
  <si>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</si>
  <si>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</si>
  <si>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</si>
  <si>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</si>
  <si>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</si>
  <si>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</si>
  <si>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</si>
  <si>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</si>
  <si>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</si>
  <si>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</si>
  <si>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</si>
  <si>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</si>
  <si>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</si>
  <si>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</si>
  <si>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</si>
  <si>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</si>
  <si>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</si>
  <si>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</si>
  <si>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</si>
  <si>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</si>
  <si>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</si>
  <si>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</si>
  <si>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</si>
  <si>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</si>
  <si>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</si>
  <si>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</si>
  <si>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</si>
  <si>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</si>
  <si>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</si>
  <si>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</si>
  <si>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</si>
  <si>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</si>
  <si>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</si>
  <si>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</si>
  <si>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</si>
  <si>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</si>
  <si>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</si>
  <si>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</si>
  <si>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</si>
  <si>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</si>
  <si>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</si>
  <si>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</si>
  <si>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</si>
  <si>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</si>
  <si>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</si>
  <si>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</si>
  <si>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</si>
  <si>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</si>
  <si>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</si>
  <si>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</si>
  <si>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</si>
  <si>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</si>
  <si>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</si>
  <si>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</si>
  <si>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</si>
  <si>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</si>
  <si>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</si>
  <si>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</si>
  <si>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</si>
  <si>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</si>
  <si>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</si>
  <si>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</si>
  <si>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</si>
  <si>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</si>
  <si>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</si>
  <si>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</si>
  <si>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</si>
  <si>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</si>
  <si>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</si>
  <si>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</si>
  <si>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</si>
  <si>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</si>
  <si>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</si>
  <si>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</si>
  <si>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</si>
  <si>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</si>
  <si>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</si>
  <si>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</si>
  <si>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</si>
  <si>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</si>
  <si>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</si>
  <si>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</si>
  <si>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</si>
  <si>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</si>
  <si>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</si>
  <si>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</si>
  <si>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</si>
  <si>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</si>
  <si>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</si>
  <si>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</si>
  <si>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</si>
  <si>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</si>
  <si>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</si>
  <si>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</si>
  <si>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</si>
  <si>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</si>
  <si>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</si>
  <si>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</si>
  <si>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</si>
  <si>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</si>
  <si>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</si>
  <si>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</si>
  <si>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</si>
  <si>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</si>
  <si>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</si>
  <si>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</si>
  <si>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</si>
  <si>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</si>
  <si>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</si>
  <si>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</si>
  <si>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</si>
  <si>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</si>
  <si>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</si>
  <si>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</si>
  <si>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</si>
  <si>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</si>
  <si>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</si>
  <si>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</si>
  <si>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</si>
  <si>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</si>
  <si>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</si>
  <si>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</si>
  <si>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</si>
  <si>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</si>
  <si>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</si>
  <si>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</si>
  <si>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</si>
  <si>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</si>
  <si>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</si>
  <si>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</si>
  <si>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</si>
  <si>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</si>
  <si>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</si>
  <si>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</si>
  <si>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</si>
  <si>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</si>
  <si>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</si>
  <si>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</si>
  <si>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</si>
  <si>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</si>
  <si>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</si>
  <si>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</si>
  <si>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</si>
  <si>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</si>
  <si>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</si>
  <si>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</si>
  <si>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</si>
  <si>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</si>
  <si>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</si>
  <si>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</si>
  <si>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</si>
  <si>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</si>
  <si>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</si>
  <si>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</si>
  <si>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</si>
  <si>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</si>
  <si>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</si>
  <si>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</si>
  <si>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</si>
  <si>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</si>
  <si>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</si>
  <si>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</si>
  <si>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</si>
  <si>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</si>
  <si>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</si>
  <si>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</si>
  <si>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</si>
  <si>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</si>
  <si>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</si>
  <si>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</si>
  <si>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</si>
  <si>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</si>
  <si>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</si>
  <si>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</si>
  <si>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</si>
  <si>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</si>
  <si>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</si>
  <si>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</si>
  <si>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</si>
  <si>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</si>
  <si>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</si>
  <si>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</si>
  <si>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</si>
  <si>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</si>
  <si>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</si>
  <si>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</si>
  <si>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</si>
  <si>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</si>
  <si>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</si>
  <si>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</si>
  <si>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</si>
  <si>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</si>
  <si>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</si>
  <si>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</si>
  <si>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</si>
  <si>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</si>
  <si>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</si>
  <si>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</si>
  <si>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</si>
  <si>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</si>
  <si>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</si>
  <si>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</si>
  <si>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</si>
  <si>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</si>
  <si>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</si>
  <si>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</si>
  <si>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</si>
  <si>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</si>
  <si>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</si>
  <si>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</si>
  <si>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</si>
  <si>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</si>
  <si>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</si>
  <si>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</si>
  <si>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</si>
  <si>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</si>
  <si>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</si>
  <si>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</si>
  <si>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</si>
  <si>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</si>
  <si>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</si>
  <si>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</si>
  <si>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</si>
  <si>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</si>
  <si>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</si>
  <si>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</si>
  <si>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</si>
  <si>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</si>
  <si>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</si>
  <si>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</si>
  <si>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</si>
  <si>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</si>
  <si>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</si>
  <si>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</si>
  <si>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</si>
  <si>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</si>
  <si>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</si>
  <si>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</si>
  <si>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</si>
  <si>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</si>
  <si>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</si>
  <si>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</si>
  <si>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</si>
  <si>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</si>
  <si>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</si>
  <si>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</si>
  <si>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</si>
  <si>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</si>
  <si>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</si>
  <si>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</si>
  <si>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</si>
  <si>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</si>
  <si>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</si>
  <si>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</si>
  <si>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</si>
  <si>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</si>
  <si>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</si>
  <si>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</si>
  <si>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</si>
  <si>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</si>
  <si>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</si>
  <si>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</si>
  <si>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</si>
  <si>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</si>
  <si>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</si>
  <si>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</si>
  <si>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</si>
  <si>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</si>
  <si>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</si>
  <si>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</si>
  <si>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</si>
  <si>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</si>
  <si>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</si>
  <si>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</si>
  <si>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</si>
  <si>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</si>
  <si>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</si>
  <si>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</si>
  <si>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</si>
  <si>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</si>
  <si>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</si>
  <si>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</si>
  <si>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</si>
  <si>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</si>
  <si>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</si>
  <si>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</si>
  <si>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</si>
  <si>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</si>
  <si>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</si>
  <si>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</si>
  <si>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</si>
  <si>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</si>
  <si>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</si>
  <si>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</si>
  <si>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</si>
  <si>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</si>
  <si>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</si>
  <si>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</si>
  <si>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</si>
  <si>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</si>
  <si>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</si>
  <si>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</si>
  <si>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</si>
  <si>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</si>
  <si>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</si>
  <si>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</si>
  <si>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</si>
  <si>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</si>
  <si>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</si>
  <si>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</si>
  <si>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</si>
  <si>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</si>
  <si>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</si>
  <si>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</si>
  <si>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</si>
  <si>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</si>
  <si>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</si>
  <si>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</si>
  <si>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</si>
  <si>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</si>
  <si>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</si>
  <si>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</si>
  <si>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</si>
  <si>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</si>
  <si>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</si>
  <si>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</si>
  <si>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</si>
  <si>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</si>
  <si>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</si>
  <si>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</si>
  <si>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</si>
  <si>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</si>
  <si>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</si>
  <si>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</si>
  <si>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</si>
  <si>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</si>
  <si>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</si>
  <si>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</si>
  <si>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</si>
  <si>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</si>
  <si>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</si>
  <si>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</si>
  <si>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</si>
  <si>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</si>
  <si>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</si>
  <si>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</si>
  <si>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</si>
  <si>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</si>
  <si>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</si>
  <si>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</si>
  <si>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</si>
  <si>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</si>
  <si>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</si>
  <si>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</si>
  <si>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</si>
  <si>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</si>
  <si>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</si>
  <si>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</si>
  <si>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</si>
  <si>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</si>
  <si>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</si>
  <si>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</si>
  <si>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</si>
  <si>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</si>
  <si>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</si>
  <si>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</si>
  <si>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</si>
  <si>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</si>
  <si>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</si>
  <si>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</si>
  <si>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</si>
  <si>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</si>
  <si>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</si>
  <si>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</si>
  <si>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</si>
  <si>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</si>
  <si>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</si>
  <si>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</si>
  <si>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</si>
  <si>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</si>
  <si>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</si>
  <si>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</si>
  <si>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</si>
  <si>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</si>
  <si>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</si>
  <si>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</si>
  <si>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</si>
  <si>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</si>
  <si>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</si>
  <si>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</si>
  <si>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</si>
  <si>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</si>
  <si>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</si>
  <si>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</si>
  <si>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</si>
  <si>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</si>
  <si>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</si>
  <si>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</si>
  <si>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</si>
  <si>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</si>
  <si>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</si>
  <si>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</si>
  <si>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</si>
  <si>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</si>
  <si>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</si>
  <si>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</si>
  <si>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</si>
  <si>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</si>
  <si>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</si>
  <si>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</si>
  <si>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</si>
  <si>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</si>
  <si>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</si>
  <si>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</si>
  <si>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</si>
  <si>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</si>
  <si>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</si>
  <si>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</si>
  <si>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</si>
  <si>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</si>
  <si>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</si>
  <si>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</si>
  <si>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</si>
  <si>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</si>
  <si>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</si>
  <si>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</si>
  <si>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</si>
  <si>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</si>
  <si>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</si>
  <si>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</si>
  <si>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</si>
  <si>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</si>
  <si>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</si>
  <si>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</si>
  <si>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</si>
  <si>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</si>
  <si>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</si>
  <si>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</si>
  <si>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</si>
  <si>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</si>
  <si>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</si>
  <si>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</si>
  <si>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</si>
  <si>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</si>
  <si>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</si>
  <si>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</si>
  <si>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</si>
  <si>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</si>
  <si>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</si>
  <si>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</si>
  <si>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</si>
  <si>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</si>
  <si>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</si>
  <si>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</si>
  <si>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</si>
  <si>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</si>
  <si>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</si>
  <si>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</si>
  <si>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</si>
  <si>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</si>
  <si>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</si>
  <si>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</si>
  <si>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</si>
  <si>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</si>
  <si>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</si>
  <si>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</si>
  <si>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</si>
  <si>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</si>
  <si>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</si>
  <si>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</si>
  <si>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</si>
  <si>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</si>
  <si>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</si>
  <si>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</si>
  <si>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</si>
  <si>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</si>
  <si>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</si>
  <si>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</si>
  <si>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</si>
  <si>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</si>
  <si>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</si>
  <si>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</si>
  <si>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</si>
  <si>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</si>
  <si>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</si>
  <si>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</si>
  <si>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</si>
  <si>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</si>
  <si>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</si>
  <si>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</si>
  <si>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</si>
  <si>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</si>
  <si>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</si>
  <si>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</si>
  <si>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</si>
  <si>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</si>
  <si>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</si>
  <si>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</si>
  <si>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</si>
  <si>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</si>
  <si>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</si>
  <si>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</si>
  <si>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</si>
  <si>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</si>
  <si>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</si>
  <si>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</si>
  <si>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</si>
  <si>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</si>
  <si>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</si>
  <si>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</si>
  <si>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</si>
  <si>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</si>
  <si>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</si>
  <si>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</si>
  <si>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</si>
  <si>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</si>
  <si>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</si>
  <si>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</si>
  <si>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</si>
  <si>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</si>
  <si>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</si>
  <si>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</si>
  <si>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</si>
  <si>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</si>
  <si>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</si>
  <si>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</si>
  <si>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</si>
  <si>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</si>
  <si>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</si>
  <si>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</si>
  <si>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</si>
  <si>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</si>
  <si>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</si>
  <si>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</si>
  <si>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</si>
  <si>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</si>
  <si>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</si>
  <si>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</si>
  <si>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</si>
  <si>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</si>
  <si>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</si>
  <si>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</si>
  <si>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</si>
  <si>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</si>
  <si>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</si>
  <si>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</si>
  <si>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</si>
  <si>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</si>
  <si>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</si>
  <si>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</si>
  <si>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</si>
  <si>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</si>
  <si>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</si>
  <si>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</si>
  <si>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</si>
  <si>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</si>
  <si>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</si>
  <si>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</si>
  <si>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</si>
  <si>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</si>
  <si>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</si>
  <si>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</si>
  <si>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</si>
  <si>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</si>
  <si>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</si>
  <si>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</si>
  <si>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</si>
  <si>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</si>
  <si>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</si>
  <si>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</si>
  <si>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</si>
  <si>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</si>
  <si>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</si>
  <si>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</si>
  <si>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</si>
  <si>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</si>
  <si>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</si>
  <si>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</si>
  <si>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</si>
  <si>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</si>
  <si>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</si>
  <si>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</si>
  <si>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</si>
  <si>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</si>
  <si>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</si>
  <si>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</si>
  <si>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</si>
  <si>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</si>
  <si>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</si>
  <si>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</si>
  <si>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</si>
  <si>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</si>
  <si>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</si>
  <si>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</si>
  <si>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</si>
  <si>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</si>
  <si>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</si>
  <si>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</si>
  <si>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</si>
  <si>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</si>
  <si>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</si>
  <si>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</si>
  <si>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</si>
  <si>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</si>
  <si>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</si>
  <si>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</si>
  <si>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</si>
  <si>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</si>
  <si>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</si>
  <si>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</si>
  <si>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</si>
  <si>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</si>
  <si>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</si>
  <si>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</si>
  <si>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</si>
  <si>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</si>
  <si>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</si>
  <si>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</si>
  <si>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</si>
  <si>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</si>
  <si>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</si>
  <si>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</si>
  <si>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</si>
  <si>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</si>
  <si>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</si>
  <si>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</si>
  <si>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</si>
  <si>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</si>
  <si>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</si>
  <si>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</si>
  <si>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</si>
  <si>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</si>
  <si>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</si>
  <si>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</si>
  <si>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</si>
  <si>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</si>
  <si>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</si>
  <si>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</si>
  <si>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</si>
  <si>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</si>
  <si>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</si>
  <si>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</si>
  <si>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</si>
  <si>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</si>
  <si>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</si>
  <si>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</si>
  <si>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</si>
  <si>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</si>
  <si>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</si>
  <si>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</si>
  <si>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</si>
  <si>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</si>
  <si>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</si>
  <si>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</si>
  <si>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</si>
  <si>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</si>
  <si>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</si>
  <si>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</si>
  <si>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</si>
  <si>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</si>
  <si>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</si>
  <si>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</si>
  <si>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</si>
  <si>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</si>
  <si>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</si>
  <si>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</si>
  <si>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</si>
  <si>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</si>
  <si>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</si>
  <si>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</si>
  <si>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</si>
  <si>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</si>
  <si>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</si>
  <si>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</si>
  <si>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</si>
  <si>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</si>
  <si>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</si>
  <si>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</si>
  <si>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</si>
  <si>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</si>
  <si>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</si>
  <si>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</si>
  <si>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</si>
  <si>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</si>
  <si>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</si>
  <si>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</si>
  <si>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</si>
  <si>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</si>
  <si>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</si>
  <si>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</si>
  <si>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</si>
  <si>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</si>
  <si>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</si>
  <si>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</si>
  <si>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</si>
  <si>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</si>
  <si>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</si>
  <si>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</si>
  <si>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</si>
  <si>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</si>
  <si>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</si>
  <si>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</si>
  <si>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</si>
  <si>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</si>
  <si>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</si>
  <si>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</si>
  <si>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</si>
  <si>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</si>
  <si>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</si>
  <si>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</si>
  <si>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</si>
  <si>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</si>
  <si>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</si>
  <si>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</si>
  <si>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</si>
  <si>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</si>
  <si>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</si>
  <si>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</si>
  <si>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</si>
  <si>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</si>
  <si>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</si>
  <si>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</si>
  <si>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</si>
  <si>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</si>
  <si>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</si>
  <si>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</si>
  <si>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</si>
  <si>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</si>
  <si>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</si>
  <si>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</si>
  <si>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</si>
  <si>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</si>
  <si>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</si>
  <si>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</si>
  <si>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</si>
  <si>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</si>
  <si>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</si>
  <si>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</si>
  <si>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</si>
  <si>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</si>
  <si>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</si>
  <si>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</si>
  <si>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</si>
  <si>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</si>
  <si>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</si>
  <si>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</si>
  <si>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</si>
  <si>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</si>
  <si>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</si>
  <si>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</si>
  <si>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</si>
  <si>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</si>
  <si>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</si>
  <si>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</si>
  <si>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</si>
  <si>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</si>
  <si>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</si>
  <si>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</si>
  <si>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</si>
  <si>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</si>
  <si>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</si>
  <si>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</si>
  <si>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</si>
  <si>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</si>
  <si>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</si>
  <si>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</si>
  <si>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</si>
  <si>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</si>
  <si>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</si>
  <si>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</si>
  <si>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</si>
  <si>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</si>
  <si>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</si>
  <si>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</si>
  <si>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</si>
  <si>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</si>
  <si>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</si>
  <si>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</si>
  <si>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</si>
  <si>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</si>
  <si>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</si>
  <si>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</si>
  <si>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</si>
  <si>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</si>
  <si>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</si>
  <si>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</si>
  <si>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</si>
  <si>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</si>
  <si>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</si>
  <si>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</si>
  <si>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</si>
  <si>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</si>
  <si>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</si>
  <si>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</si>
  <si>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</si>
  <si>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</si>
  <si>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</si>
  <si>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</si>
  <si>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</si>
  <si>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</si>
  <si>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</si>
  <si>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</si>
  <si>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</si>
  <si>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</si>
  <si>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</si>
  <si>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</si>
  <si>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</si>
  <si>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</si>
  <si>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</si>
  <si>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</si>
  <si>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</si>
  <si>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</si>
  <si>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</si>
  <si>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</si>
  <si>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</si>
  <si>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</si>
  <si>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</si>
  <si>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</si>
  <si>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</si>
  <si>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</si>
  <si>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</si>
  <si>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</si>
  <si>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</si>
  <si>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</si>
  <si>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</si>
  <si>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</si>
  <si>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</si>
  <si>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</si>
  <si>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</si>
  <si>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</si>
  <si>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</si>
  <si>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</si>
  <si>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</si>
  <si>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</si>
  <si>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</si>
  <si>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</si>
  <si>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</si>
  <si>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</si>
  <si>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</si>
  <si>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</si>
  <si>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</si>
  <si>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</si>
  <si>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</si>
  <si>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</si>
  <si>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</si>
  <si>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</si>
  <si>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</si>
  <si>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</si>
  <si>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</si>
  <si>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</si>
  <si>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</si>
  <si>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</si>
  <si>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</si>
  <si>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</si>
  <si>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</si>
  <si>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</si>
  <si>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</si>
  <si>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</si>
  <si>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</si>
  <si>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</si>
  <si>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</si>
  <si>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</si>
  <si>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</si>
  <si>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</si>
  <si>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</si>
  <si>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</si>
  <si>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</si>
  <si>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</si>
  <si>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</si>
  <si>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</si>
  <si>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</si>
  <si>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</si>
  <si>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</si>
  <si>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</si>
  <si>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</si>
  <si>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</si>
  <si>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</si>
  <si>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</si>
  <si>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</si>
  <si>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</si>
  <si>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</si>
  <si>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</si>
  <si>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</si>
  <si>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</si>
  <si>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</si>
  <si>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</si>
  <si>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</si>
  <si>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</si>
  <si>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</si>
  <si>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</si>
  <si>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</si>
  <si>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</si>
  <si>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</si>
  <si>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</si>
  <si>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</si>
  <si>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</si>
  <si>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</si>
  <si>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</si>
  <si>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</si>
  <si>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</si>
  <si>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</si>
  <si>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</si>
  <si>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</si>
  <si>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</si>
  <si>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</si>
  <si>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</si>
  <si>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</si>
  <si>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</si>
  <si>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</si>
  <si>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</si>
  <si>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</si>
  <si>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</si>
  <si>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</si>
  <si>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</si>
  <si>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</si>
  <si>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</si>
  <si>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</si>
  <si>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</si>
  <si>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</si>
  <si>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</si>
  <si>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</si>
  <si>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</si>
  <si>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</si>
  <si>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</si>
  <si>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</si>
  <si>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</si>
  <si>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</si>
  <si>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</si>
  <si>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</si>
  <si>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</si>
  <si>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</si>
  <si>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</si>
  <si>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</si>
  <si>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</si>
  <si>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</si>
  <si>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</si>
  <si>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</si>
  <si>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</si>
  <si>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</si>
  <si>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</si>
  <si>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</si>
  <si>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</si>
  <si>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</si>
  <si>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</si>
  <si>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</si>
  <si>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</si>
  <si>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</si>
  <si>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</si>
  <si>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</si>
  <si>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</si>
  <si>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</si>
  <si>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</si>
  <si>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</si>
  <si>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</si>
  <si>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</si>
  <si>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</si>
  <si>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</si>
  <si>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</si>
  <si>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</si>
  <si>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</si>
  <si>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</si>
  <si>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</si>
  <si>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</si>
  <si>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</si>
  <si>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</si>
  <si>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</si>
  <si>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</si>
  <si>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</si>
  <si>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</si>
  <si>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</si>
  <si>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</si>
  <si>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</si>
  <si>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</si>
  <si>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</si>
  <si>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</si>
  <si>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</si>
  <si>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</si>
  <si>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</si>
  <si>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</si>
  <si>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</si>
  <si>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</si>
  <si>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</si>
  <si>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</si>
  <si>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</si>
  <si>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</si>
  <si>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</si>
  <si>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</si>
  <si>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</si>
  <si>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</si>
  <si>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</si>
  <si>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</si>
  <si>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</si>
  <si>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</si>
  <si>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</si>
  <si>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</si>
  <si>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</si>
  <si>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</si>
  <si>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</si>
  <si>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</si>
  <si>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</si>
  <si>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</si>
  <si>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</si>
  <si>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</si>
  <si>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</si>
  <si>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</si>
  <si>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</si>
  <si>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</si>
  <si>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</si>
  <si>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</si>
  <si>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</si>
  <si>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</si>
  <si>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</si>
  <si>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</si>
  <si>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</si>
  <si>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</si>
  <si>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</si>
  <si>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</si>
  <si>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</si>
  <si>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</si>
  <si>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</si>
  <si>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</si>
  <si>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</si>
  <si>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</si>
  <si>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</si>
  <si>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</si>
  <si>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</si>
  <si>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</si>
  <si>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</si>
  <si>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</si>
  <si>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</si>
  <si>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</si>
  <si>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</si>
  <si>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</si>
  <si>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</si>
  <si>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</si>
  <si>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</si>
  <si>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</si>
  <si>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</si>
  <si>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</si>
  <si>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</si>
  <si>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</si>
  <si>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</si>
  <si>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</si>
  <si>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</si>
  <si>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</si>
  <si>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</si>
  <si>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</si>
  <si>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</si>
  <si>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</si>
  <si>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</si>
  <si>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</si>
  <si>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</si>
  <si>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</si>
  <si>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</si>
  <si>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</si>
  <si>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</si>
  <si>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</si>
  <si>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</si>
  <si>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</si>
  <si>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</si>
  <si>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</si>
  <si>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</si>
  <si>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</si>
  <si>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</si>
  <si>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</si>
  <si>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</si>
  <si>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</si>
  <si>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</si>
  <si>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</si>
  <si>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</si>
  <si>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</si>
  <si>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</si>
  <si>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</si>
  <si>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</si>
  <si>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</si>
  <si>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</si>
  <si>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</si>
  <si>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</si>
  <si>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</si>
  <si>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</si>
  <si>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</si>
  <si>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</si>
  <si>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</si>
  <si>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</si>
  <si>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</si>
  <si>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</si>
  <si>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</si>
  <si>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</si>
  <si>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</si>
  <si>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</si>
  <si>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</si>
  <si>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</si>
  <si>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</si>
  <si>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</si>
  <si>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</si>
  <si>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</si>
  <si>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</si>
  <si>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</si>
  <si>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</si>
  <si>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</si>
  <si>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</si>
  <si>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</si>
  <si>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</si>
  <si>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</si>
  <si>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</si>
  <si>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</si>
  <si>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</si>
  <si>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</si>
  <si>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</si>
  <si>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</si>
  <si>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</si>
  <si>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</si>
  <si>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</si>
  <si>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</si>
  <si>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</si>
  <si>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</si>
  <si>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</si>
  <si>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</si>
  <si>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</si>
  <si>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</si>
  <si>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</si>
  <si>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</si>
  <si>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</si>
  <si>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</si>
  <si>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</si>
  <si>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</si>
  <si>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</si>
  <si>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</si>
  <si>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</si>
  <si>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</si>
  <si>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</si>
  <si>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</si>
  <si>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</si>
  <si>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</si>
  <si>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</si>
  <si>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</si>
  <si>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</si>
  <si>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</si>
  <si>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</si>
  <si>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</si>
  <si>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</si>
  <si>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</si>
  <si>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</si>
  <si>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</si>
  <si>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</si>
  <si>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</si>
  <si>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</si>
  <si>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</si>
  <si>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</si>
  <si>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</si>
  <si>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</si>
  <si>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</si>
  <si>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</si>
  <si>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</si>
  <si>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</si>
  <si>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</si>
  <si>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</si>
  <si>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</si>
  <si>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</si>
  <si>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</si>
  <si>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</si>
  <si>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</si>
  <si>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</si>
  <si>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</si>
  <si>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</si>
  <si>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</si>
  <si>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</si>
  <si>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</si>
  <si>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</si>
  <si>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</si>
  <si>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</si>
  <si>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</si>
  <si>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</si>
  <si>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</si>
  <si>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</si>
  <si>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</si>
  <si>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</si>
  <si>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</si>
  <si>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</si>
  <si>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</si>
  <si>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</si>
  <si>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</si>
  <si>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</si>
  <si>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</si>
  <si>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</si>
  <si>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</si>
  <si>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</si>
  <si>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</si>
  <si>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</si>
  <si>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</si>
  <si>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</si>
  <si>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</si>
  <si>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</si>
  <si>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</si>
  <si>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</si>
  <si>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</si>
  <si>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</si>
  <si>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</si>
  <si>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</si>
  <si>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</si>
  <si>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</si>
  <si>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</si>
  <si>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</si>
  <si>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</si>
  <si>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</si>
  <si>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</si>
  <si>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</si>
  <si>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</si>
  <si>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</si>
  <si>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</si>
  <si>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</si>
  <si>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</si>
  <si>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</si>
  <si>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</si>
  <si>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</si>
  <si>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</si>
  <si>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</si>
  <si>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</si>
  <si>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</si>
  <si>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</si>
  <si>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</si>
  <si>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</si>
  <si>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</si>
  <si>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</si>
  <si>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</si>
  <si>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</si>
  <si>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</si>
  <si>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</si>
  <si>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</si>
  <si>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</si>
  <si>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</si>
  <si>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</si>
  <si>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</si>
  <si>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</si>
  <si>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</si>
  <si>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</si>
  <si>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</si>
  <si>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</si>
  <si>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</si>
  <si>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</si>
  <si>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</si>
  <si>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</si>
  <si>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</si>
  <si>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</si>
  <si>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</si>
  <si>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</si>
  <si>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</si>
  <si>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</si>
  <si>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</si>
  <si>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</si>
  <si>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</si>
  <si>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</si>
  <si>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</si>
  <si>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</si>
  <si>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</si>
  <si>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</si>
  <si>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</si>
  <si>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</si>
  <si>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</si>
  <si>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</si>
  <si>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</si>
  <si>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</si>
  <si>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</si>
  <si>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</si>
  <si>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</si>
  <si>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</si>
  <si>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</si>
  <si>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</si>
  <si>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</si>
  <si>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</si>
  <si>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</si>
  <si>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</si>
  <si>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</si>
  <si>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</si>
  <si>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</si>
  <si>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</si>
  <si>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</si>
  <si>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</si>
  <si>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</si>
  <si>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</si>
  <si>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</si>
  <si>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</si>
  <si>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</si>
  <si>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</si>
  <si>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</si>
  <si>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</si>
  <si>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</si>
  <si>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</si>
  <si>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</si>
  <si>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</si>
  <si>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</si>
  <si>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</si>
  <si>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</si>
  <si>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</si>
  <si>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</si>
  <si>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</si>
  <si>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</si>
  <si>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</si>
  <si>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</si>
  <si>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</si>
  <si>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</si>
  <si>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</si>
  <si>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</si>
  <si>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</si>
  <si>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</si>
  <si>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</si>
  <si>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</si>
  <si>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</si>
  <si>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</si>
  <si>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</si>
  <si>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</si>
  <si>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</si>
  <si>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</si>
  <si>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</si>
  <si>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</si>
  <si>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</si>
  <si>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</si>
  <si>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</si>
  <si>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</si>
  <si>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</si>
  <si>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</si>
  <si>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</si>
  <si>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</si>
  <si>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</si>
  <si>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</si>
  <si>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</si>
  <si>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</si>
  <si>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</si>
  <si>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</si>
  <si>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</si>
  <si>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</si>
  <si>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</si>
  <si>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</si>
  <si>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</si>
  <si>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</si>
  <si>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</si>
  <si>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</si>
  <si>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</si>
  <si>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</si>
  <si>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</si>
  <si>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</si>
  <si>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</si>
  <si>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</si>
  <si>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</si>
  <si>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</si>
  <si>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</si>
  <si>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</si>
  <si>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</si>
  <si>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</si>
  <si>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</si>
  <si>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</si>
  <si>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</si>
  <si>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</si>
  <si>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</si>
  <si>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</si>
  <si>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</si>
  <si>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</si>
  <si>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</si>
  <si>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</si>
  <si>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</si>
  <si>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</si>
  <si>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</si>
  <si>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</si>
  <si>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</si>
  <si>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</si>
  <si>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</si>
  <si>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</si>
  <si>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</si>
  <si>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</si>
  <si>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</si>
  <si>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</si>
  <si>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</si>
  <si>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</si>
  <si>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</si>
  <si>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</si>
  <si>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</si>
  <si>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</si>
  <si>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</si>
  <si>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</si>
  <si>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</si>
  <si>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</si>
  <si>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</si>
  <si>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</si>
  <si>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</si>
  <si>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</si>
  <si>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</si>
  <si>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</si>
  <si>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</si>
  <si>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</si>
  <si>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</si>
  <si>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</si>
  <si>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</si>
  <si>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</si>
  <si>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</si>
  <si>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</si>
  <si>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</si>
  <si>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</si>
  <si>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</si>
  <si>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</si>
  <si>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</si>
  <si>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</si>
  <si>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</si>
  <si>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</si>
  <si>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</si>
  <si>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</si>
  <si>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</si>
  <si>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</si>
  <si>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</si>
  <si>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</si>
  <si>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</si>
  <si>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</si>
  <si>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</si>
  <si>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</si>
  <si>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</si>
  <si>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</si>
  <si>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</si>
  <si>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</si>
  <si>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</si>
  <si>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</si>
  <si>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</si>
  <si>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</si>
  <si>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</si>
  <si>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</si>
  <si>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</si>
  <si>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</si>
  <si>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</si>
  <si>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</si>
  <si>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</si>
  <si>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</si>
  <si>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</si>
  <si>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</si>
  <si>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</si>
  <si>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</si>
  <si>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</si>
  <si>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</si>
  <si>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</si>
  <si>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</si>
  <si>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</si>
  <si>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</si>
  <si>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</si>
  <si>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</si>
  <si>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</si>
  <si>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</si>
  <si>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</si>
  <si>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</si>
  <si>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</si>
  <si>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</si>
  <si>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</si>
  <si>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</si>
  <si>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</si>
  <si>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</si>
  <si>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</si>
  <si>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</si>
  <si>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</si>
  <si>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</si>
  <si>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</si>
  <si>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</si>
  <si>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</si>
  <si>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</si>
  <si>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</si>
  <si>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</si>
  <si>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</si>
  <si>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</si>
  <si>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</si>
  <si>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</si>
  <si>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</si>
  <si>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</si>
  <si>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</si>
  <si>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</si>
  <si>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</si>
  <si>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</si>
  <si>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</si>
  <si>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</si>
  <si>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</si>
  <si>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</si>
  <si>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</si>
  <si>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</si>
  <si>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</si>
  <si>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</si>
  <si>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</si>
  <si>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</si>
  <si>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</si>
  <si>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</si>
  <si>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</si>
  <si>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</si>
  <si>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</si>
  <si>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</si>
  <si>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</si>
  <si>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</si>
  <si>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</si>
  <si>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</si>
  <si>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</si>
  <si>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</si>
  <si>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</si>
  <si>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</si>
  <si>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</si>
  <si>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</si>
  <si>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</si>
  <si>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</si>
  <si>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</si>
  <si>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</si>
  <si>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</si>
  <si>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</si>
  <si>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</si>
  <si>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</si>
  <si>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</si>
  <si>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</si>
  <si>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</si>
  <si>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</si>
  <si>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</si>
  <si>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</si>
  <si>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</si>
  <si>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</si>
  <si>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</si>
  <si>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</si>
  <si>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</si>
  <si>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</si>
  <si>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</si>
  <si>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</si>
  <si>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</si>
  <si>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</si>
  <si>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</si>
  <si>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</si>
  <si>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</si>
  <si>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</si>
  <si>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</si>
  <si>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</si>
  <si>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</si>
  <si>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</si>
  <si>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</si>
  <si>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</si>
  <si>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</si>
  <si>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</si>
  <si>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</si>
  <si>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</si>
  <si>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</si>
  <si>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</si>
  <si>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</si>
  <si>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</si>
  <si>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</si>
  <si>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</si>
  <si>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</si>
  <si>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</si>
  <si>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</si>
  <si>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</si>
  <si>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</si>
  <si>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</si>
  <si>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</si>
  <si>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</si>
  <si>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</si>
  <si>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</si>
  <si>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</si>
  <si>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</si>
  <si>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</si>
  <si>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</si>
  <si>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</si>
  <si>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</si>
  <si>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</si>
  <si>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</si>
  <si>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</si>
  <si>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</si>
  <si>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</si>
  <si>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</si>
  <si>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</si>
  <si>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</si>
  <si>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</si>
  <si>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</si>
  <si>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</si>
  <si>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</si>
  <si>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</si>
  <si>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</si>
  <si>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</si>
  <si>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</si>
  <si>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</si>
  <si>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</si>
  <si>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</si>
  <si>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</si>
  <si>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</si>
  <si>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</si>
  <si>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</si>
  <si>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</si>
  <si>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</si>
  <si>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</si>
  <si>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</si>
  <si>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</si>
  <si>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</si>
  <si>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</si>
  <si>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</si>
  <si>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</si>
  <si>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</si>
  <si>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</si>
  <si>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</si>
  <si>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</si>
  <si>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</si>
  <si>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</si>
  <si>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</si>
  <si>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</si>
  <si>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</si>
  <si>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</si>
  <si>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</si>
  <si>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</si>
  <si>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</si>
  <si>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</si>
  <si>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</si>
  <si>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</si>
  <si>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</si>
  <si>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</si>
  <si>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</si>
  <si>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</si>
  <si>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</si>
  <si>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</si>
  <si>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</si>
  <si>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</si>
  <si>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</si>
  <si>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</si>
  <si>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</si>
  <si>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</si>
  <si>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</si>
  <si>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</si>
  <si>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</si>
  <si>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</si>
  <si>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</si>
  <si>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</si>
  <si>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</si>
  <si>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</si>
  <si>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</si>
  <si>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</si>
  <si>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</si>
  <si>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</si>
  <si>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</si>
  <si>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</si>
  <si>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</si>
  <si>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</si>
  <si>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</si>
  <si>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</si>
  <si>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</si>
  <si>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</si>
  <si>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</si>
  <si>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</si>
  <si>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</si>
  <si>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</si>
  <si>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</si>
  <si>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</si>
  <si>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</si>
  <si>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</si>
  <si>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</si>
  <si>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</si>
  <si>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</si>
  <si>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</si>
  <si>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</si>
  <si>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</si>
  <si>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</si>
  <si>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</si>
  <si>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</si>
  <si>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</si>
  <si>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</si>
  <si>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</si>
  <si>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</si>
  <si>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</si>
  <si>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</si>
  <si>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</si>
  <si>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</si>
  <si>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</si>
  <si>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</si>
  <si>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</si>
  <si>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</si>
  <si>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</si>
  <si>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</si>
  <si>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</si>
  <si>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</si>
  <si>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</si>
  <si>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</si>
  <si>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</si>
  <si>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</si>
  <si>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</si>
  <si>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</si>
  <si>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</si>
  <si>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</si>
  <si>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</si>
  <si>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</si>
  <si>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</si>
  <si>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</si>
  <si>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</si>
  <si>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</si>
  <si>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</si>
  <si>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</si>
  <si>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</si>
  <si>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</si>
  <si>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</si>
  <si>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</si>
  <si>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</si>
  <si>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</si>
  <si>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</si>
  <si>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</si>
  <si>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</si>
  <si>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</si>
  <si>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</si>
  <si>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</si>
  <si>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</si>
  <si>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</si>
  <si>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</si>
  <si>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</si>
  <si>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</si>
  <si>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</si>
  <si>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</si>
  <si>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</si>
  <si>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</si>
  <si>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</si>
  <si>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</si>
  <si>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</si>
  <si>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</si>
  <si>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</si>
  <si>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</si>
  <si>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</si>
  <si>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</si>
  <si>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</si>
  <si>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</si>
  <si>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</si>
  <si>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</si>
  <si>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</si>
  <si>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</si>
  <si>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</si>
  <si>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</si>
  <si>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</si>
  <si>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</si>
  <si>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</si>
  <si>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</si>
  <si>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</si>
  <si>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</si>
  <si>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</si>
  <si>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</si>
  <si>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</si>
  <si>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</si>
  <si>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</si>
  <si>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</si>
  <si>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</si>
  <si>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</si>
  <si>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</si>
  <si>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</si>
  <si>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</si>
  <si>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</si>
  <si>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</si>
  <si>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</si>
  <si>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</si>
  <si>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</si>
  <si>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</si>
  <si>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</si>
  <si>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</si>
  <si>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</si>
  <si>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</si>
  <si>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</si>
  <si>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</si>
  <si>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</si>
  <si>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</si>
  <si>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</si>
  <si>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</si>
  <si>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</si>
  <si>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</si>
  <si>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</si>
  <si>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</si>
  <si>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</si>
  <si>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</si>
  <si>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</si>
  <si>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</si>
  <si>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</si>
  <si>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</si>
  <si>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</si>
  <si>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</si>
  <si>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</si>
  <si>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</si>
  <si>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</si>
  <si>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</si>
  <si>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</si>
  <si>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</si>
  <si>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</si>
  <si>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</si>
  <si>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</si>
  <si>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</si>
  <si>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</si>
  <si>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</si>
  <si>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</si>
  <si>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</si>
  <si>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</si>
  <si>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</si>
  <si>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</si>
  <si>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</si>
  <si>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</si>
  <si>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</si>
  <si>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</si>
  <si>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</si>
  <si>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</si>
  <si>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</si>
  <si>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</si>
  <si>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</si>
  <si>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</si>
  <si>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</si>
  <si>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</si>
  <si>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</si>
  <si>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</si>
  <si>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</si>
  <si>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</si>
  <si>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</si>
  <si>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</si>
  <si>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</si>
  <si>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</si>
  <si>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</si>
  <si>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</si>
  <si>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</si>
  <si>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</si>
  <si>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</si>
  <si>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</si>
  <si>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</si>
  <si>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</si>
  <si>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</si>
  <si>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</si>
  <si>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</si>
  <si>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</si>
  <si>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</si>
  <si>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</si>
  <si>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</si>
  <si>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</si>
  <si>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</si>
  <si>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</si>
  <si>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</si>
  <si>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</si>
  <si>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</si>
  <si>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</si>
  <si>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</si>
  <si>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</si>
  <si>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</si>
  <si>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</si>
  <si>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</si>
  <si>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</si>
  <si>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</si>
  <si>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</si>
  <si>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</si>
  <si>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</si>
  <si>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</si>
  <si>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</si>
  <si>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</si>
  <si>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</si>
  <si>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</si>
  <si>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</si>
  <si>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</si>
  <si>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</si>
  <si>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</si>
  <si>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</si>
  <si>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</si>
  <si>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</si>
  <si>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</si>
  <si>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</si>
  <si>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</si>
  <si>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</si>
  <si>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</si>
  <si>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</si>
  <si>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</si>
  <si>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</si>
  <si>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</si>
  <si>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</si>
  <si>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</si>
  <si>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</si>
  <si>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</si>
  <si>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</si>
  <si>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</si>
  <si>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</si>
  <si>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</si>
  <si>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</si>
  <si>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</si>
  <si>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</si>
  <si>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</si>
  <si>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</si>
  <si>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</si>
  <si>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</si>
  <si>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</si>
  <si>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</si>
  <si>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</si>
  <si>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</si>
  <si>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</si>
  <si>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</si>
  <si>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</si>
  <si>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</si>
  <si>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</si>
  <si>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</si>
  <si>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</si>
  <si>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</si>
  <si>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</si>
  <si>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</si>
  <si>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</si>
  <si>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</si>
  <si>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</si>
  <si>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</si>
  <si>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</si>
  <si>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</si>
  <si>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</si>
  <si>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</si>
  <si>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</si>
  <si>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</si>
  <si>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</si>
  <si>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</si>
  <si>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</si>
  <si>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</si>
  <si>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</si>
  <si>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</si>
  <si>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</si>
  <si>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</si>
  <si>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</si>
  <si>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</si>
  <si>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</si>
  <si>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</si>
  <si>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</si>
  <si>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</si>
  <si>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</si>
  <si>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</si>
  <si>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</si>
  <si>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</si>
  <si>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</si>
  <si>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</si>
  <si>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</si>
  <si>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</si>
  <si>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</si>
  <si>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</si>
  <si>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</si>
  <si>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</si>
  <si>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</si>
  <si>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</si>
  <si>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</si>
  <si>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</si>
  <si>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</si>
  <si>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</si>
  <si>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</si>
  <si>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</si>
  <si>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</si>
  <si>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</si>
  <si>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</si>
  <si>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</si>
  <si>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</si>
  <si>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</si>
  <si>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</si>
  <si>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</si>
  <si>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</si>
  <si>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</si>
  <si>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</si>
  <si>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</si>
  <si>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</si>
  <si>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</si>
  <si>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</si>
  <si>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</si>
  <si>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</si>
  <si>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</si>
  <si>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</si>
  <si>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</si>
  <si>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</si>
  <si>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</si>
  <si>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</si>
  <si>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</si>
  <si>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</si>
  <si>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</si>
  <si>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</si>
  <si>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</si>
  <si>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</si>
  <si>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</si>
  <si>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</si>
  <si>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</si>
  <si>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</si>
  <si>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</si>
  <si>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</si>
  <si>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</si>
  <si>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</si>
  <si>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</si>
  <si>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</si>
  <si>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</si>
  <si>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</si>
  <si>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</si>
  <si>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</si>
  <si>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</si>
  <si>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</si>
  <si>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</si>
  <si>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</si>
  <si>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</si>
  <si>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</si>
  <si>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</si>
  <si>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</si>
  <si>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</si>
  <si>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</si>
  <si>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</si>
  <si>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</si>
  <si>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</si>
  <si>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</si>
  <si>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</si>
  <si>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</si>
  <si>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</si>
  <si>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</si>
  <si>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</si>
  <si>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</si>
  <si>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</si>
  <si>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</si>
  <si>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</si>
  <si>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</si>
  <si>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</si>
  <si>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</si>
  <si>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</si>
  <si>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</si>
  <si>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</si>
  <si>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</si>
  <si>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</si>
  <si>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</si>
  <si>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</si>
  <si>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</si>
  <si>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</si>
  <si>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</si>
  <si>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</si>
  <si>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</si>
  <si>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</si>
  <si>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</si>
  <si>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</si>
  <si>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</si>
  <si>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</si>
  <si>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</si>
  <si>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</si>
  <si>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</si>
  <si>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</si>
  <si>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</si>
  <si>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</si>
  <si>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</si>
  <si>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</si>
  <si>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</si>
  <si>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</si>
  <si>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</si>
  <si>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</si>
  <si>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</si>
  <si>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</si>
  <si>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</si>
  <si>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</si>
  <si>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</si>
  <si>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</si>
  <si>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</si>
  <si>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</si>
  <si>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</si>
  <si>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</si>
  <si>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</si>
  <si>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</si>
  <si>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</si>
  <si>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</si>
  <si>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</si>
  <si>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</si>
  <si>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</si>
  <si>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</si>
  <si>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</si>
  <si>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</si>
  <si>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</si>
  <si>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</si>
  <si>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</si>
  <si>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</si>
  <si>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</si>
  <si>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</si>
  <si>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</si>
  <si>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</si>
  <si>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</si>
  <si>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</si>
  <si>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</si>
  <si>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</si>
  <si>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</si>
  <si>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</si>
  <si>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</si>
  <si>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</si>
  <si>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</si>
  <si>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</si>
  <si>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</si>
  <si>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</si>
  <si>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</si>
  <si>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</si>
  <si>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</si>
  <si>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</si>
  <si>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</si>
  <si>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</si>
  <si>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</si>
  <si>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</si>
  <si>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</si>
  <si>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</si>
  <si>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</si>
  <si>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</si>
  <si>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</si>
  <si>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</si>
  <si>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</si>
  <si>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</si>
  <si>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</si>
  <si>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</si>
  <si>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</si>
  <si>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</si>
  <si>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</si>
  <si>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</si>
  <si>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</si>
  <si>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</si>
  <si>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</si>
  <si>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</si>
  <si>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</si>
  <si>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</si>
  <si>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</si>
  <si>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</si>
  <si>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</si>
  <si>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</si>
  <si>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</si>
  <si>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</si>
  <si>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</si>
  <si>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</si>
  <si>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</si>
  <si>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</si>
  <si>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</si>
  <si>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</si>
  <si>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</si>
  <si>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</si>
  <si>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</si>
  <si>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</si>
  <si>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</si>
  <si>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</si>
  <si>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</si>
  <si>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</si>
  <si>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</si>
  <si>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</si>
  <si>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</si>
  <si>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</si>
  <si>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</si>
  <si>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</si>
  <si>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</si>
  <si>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</si>
  <si>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</si>
  <si>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</si>
  <si>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</si>
  <si>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</si>
  <si>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</si>
  <si>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</si>
  <si>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</si>
  <si>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</si>
  <si>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</si>
  <si>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</si>
  <si>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</si>
  <si>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</si>
  <si>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</si>
  <si>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</si>
  <si>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</si>
  <si>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</si>
  <si>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</si>
  <si>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</si>
  <si>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</si>
  <si>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</si>
  <si>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</si>
  <si>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</si>
  <si>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</si>
  <si>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</si>
  <si>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</si>
  <si>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</si>
  <si>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</si>
  <si>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</si>
  <si>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</si>
  <si>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</si>
  <si>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</si>
  <si>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</si>
  <si>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</si>
  <si>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</si>
  <si>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</si>
  <si>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</si>
  <si>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</si>
  <si>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</si>
  <si>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</si>
  <si>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</si>
  <si>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</si>
  <si>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</si>
  <si>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</si>
  <si>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</si>
  <si>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</si>
  <si>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</si>
  <si>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</si>
  <si>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</si>
  <si>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</si>
  <si>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</si>
  <si>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</si>
  <si>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</si>
  <si>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</si>
  <si>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</si>
  <si>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</si>
  <si>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</si>
  <si>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</si>
  <si>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</si>
  <si>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</si>
  <si>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</si>
  <si>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</si>
  <si>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</si>
  <si>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</si>
  <si>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</si>
  <si>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</si>
  <si>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</si>
  <si>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</si>
  <si>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</si>
  <si>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</si>
  <si>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</si>
  <si>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</si>
  <si>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</si>
  <si>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</si>
  <si>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</si>
  <si>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</si>
  <si>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</si>
  <si>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</si>
  <si>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</si>
  <si>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</si>
  <si>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</si>
  <si>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</si>
  <si>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</si>
  <si>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</si>
  <si>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</si>
  <si>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</si>
  <si>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</si>
  <si>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</si>
  <si>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</si>
  <si>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</si>
  <si>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</si>
  <si>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</si>
  <si>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</si>
  <si>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</si>
  <si>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</si>
  <si>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</si>
  <si>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</si>
  <si>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</si>
  <si>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</si>
  <si>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</si>
  <si>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</si>
  <si>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</si>
  <si>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</si>
  <si>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</si>
  <si>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</si>
  <si>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</si>
  <si>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</si>
  <si>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</si>
  <si>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</si>
  <si>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</si>
  <si>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</si>
  <si>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</si>
  <si>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</si>
  <si>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</si>
  <si>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</si>
  <si>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</si>
  <si>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</si>
  <si>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</si>
  <si>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</si>
  <si>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</si>
  <si>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</si>
  <si>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</si>
  <si>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</si>
  <si>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</si>
  <si>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</si>
  <si>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</si>
  <si>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</si>
  <si>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</si>
  <si>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</si>
  <si>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</si>
  <si>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</si>
  <si>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</si>
  <si>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</si>
  <si>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</si>
  <si>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</si>
  <si>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</si>
  <si>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</si>
  <si>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</si>
  <si>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</si>
  <si>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</si>
  <si>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</si>
  <si>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</si>
  <si>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</si>
  <si>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</si>
  <si>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</si>
  <si>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</si>
  <si>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</si>
  <si>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</si>
  <si>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</si>
  <si>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</si>
  <si>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</si>
  <si>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</si>
  <si>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</si>
  <si>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</si>
  <si>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</si>
  <si>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</si>
  <si>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</si>
  <si>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</si>
  <si>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</si>
  <si>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</si>
  <si>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</si>
  <si>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</si>
  <si>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</si>
  <si>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</si>
  <si>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</si>
  <si>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</si>
  <si>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</si>
  <si>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</si>
  <si>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</si>
  <si>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</si>
  <si>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</si>
  <si>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</si>
  <si>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</si>
  <si>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</si>
  <si>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</si>
  <si>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</si>
  <si>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</si>
  <si>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</si>
  <si>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</si>
  <si>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</si>
  <si>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</si>
  <si>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</si>
  <si>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</si>
  <si>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</si>
  <si>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</si>
  <si>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</si>
  <si>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</si>
  <si>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</si>
  <si>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</si>
  <si>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</si>
  <si>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</si>
  <si>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</si>
  <si>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</si>
  <si>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</si>
  <si>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</si>
  <si>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</si>
  <si>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</si>
  <si>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</si>
  <si>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</si>
  <si>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</si>
  <si>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</si>
  <si>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</si>
  <si>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</si>
  <si>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</si>
  <si>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</si>
  <si>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</si>
  <si>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</si>
  <si>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</si>
  <si>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</si>
  <si>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</si>
  <si>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</si>
  <si>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</si>
  <si>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</si>
  <si>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</si>
  <si>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</si>
  <si>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</si>
  <si>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</si>
  <si>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</si>
  <si>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</si>
  <si>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</si>
  <si>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</si>
  <si>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</si>
  <si>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</si>
  <si>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</si>
  <si>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</si>
  <si>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</si>
  <si>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</si>
  <si>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</si>
  <si>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</si>
  <si>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</si>
  <si>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</si>
  <si>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</si>
  <si>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</si>
  <si>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</si>
  <si>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</si>
  <si>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</si>
  <si>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</si>
  <si>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</si>
  <si>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</si>
  <si>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</si>
  <si>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</si>
  <si>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</si>
  <si>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</si>
  <si>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</si>
  <si>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</si>
  <si>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</si>
  <si>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</si>
  <si>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</si>
  <si>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</si>
  <si>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</si>
  <si>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</si>
  <si>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</si>
  <si>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</si>
  <si>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</si>
  <si>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</si>
  <si>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</si>
  <si>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</si>
  <si>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</si>
  <si>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</si>
  <si>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</si>
  <si>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</si>
  <si>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</si>
  <si>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</si>
  <si>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</si>
  <si>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</si>
  <si>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</si>
  <si>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</si>
  <si>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</si>
  <si>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</si>
  <si>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</si>
  <si>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</si>
  <si>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</si>
  <si>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</si>
  <si>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</si>
  <si>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</si>
  <si>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</si>
  <si>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</si>
  <si>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</si>
  <si>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</si>
  <si>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</si>
  <si>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</si>
  <si>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</si>
  <si>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</si>
  <si>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</si>
  <si>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</si>
  <si>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</si>
  <si>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</si>
  <si>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</si>
  <si>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</si>
  <si>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</si>
  <si>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</si>
  <si>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</si>
  <si>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</si>
  <si>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</si>
  <si>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</si>
  <si>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</si>
  <si>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</si>
  <si>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</si>
  <si>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</si>
  <si>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</si>
  <si>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</si>
  <si>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</si>
  <si>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</si>
  <si>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</si>
  <si>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</si>
  <si>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</si>
  <si>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</si>
  <si>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</si>
  <si>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</si>
  <si>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</si>
  <si>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</si>
  <si>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</si>
  <si>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</si>
  <si>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</si>
  <si>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</si>
  <si>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</si>
  <si>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</si>
  <si>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</si>
  <si>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</si>
  <si>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</si>
  <si>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</si>
  <si>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</si>
  <si>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</si>
  <si>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</si>
  <si>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</si>
  <si>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</si>
  <si>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</si>
  <si>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</si>
  <si>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</si>
  <si>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</si>
  <si>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</si>
  <si>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</si>
  <si>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</si>
  <si>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</si>
  <si>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</si>
  <si>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</si>
  <si>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</si>
  <si>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</si>
  <si>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</si>
  <si>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</si>
  <si>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</si>
  <si>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</si>
  <si>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</si>
  <si>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</si>
  <si>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</si>
  <si>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</si>
  <si>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</si>
  <si>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</si>
  <si>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</si>
  <si>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</si>
  <si>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</si>
  <si>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</si>
  <si>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</si>
  <si>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</si>
  <si>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</si>
  <si>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</si>
  <si>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</si>
  <si>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</si>
  <si>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</si>
  <si>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</si>
  <si>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</si>
  <si>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</si>
  <si>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</si>
  <si>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</si>
  <si>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</si>
  <si>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</si>
  <si>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</si>
  <si>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</si>
  <si>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</si>
  <si>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</si>
  <si>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</si>
  <si>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</si>
  <si>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</si>
  <si>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</si>
  <si>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</si>
  <si>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</si>
  <si>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</si>
  <si>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</si>
  <si>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</si>
  <si>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</si>
  <si>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</si>
  <si>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</si>
  <si>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</si>
  <si>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</si>
  <si>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</si>
  <si>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</si>
  <si>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</si>
  <si>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</si>
  <si>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</si>
  <si>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</si>
  <si>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</si>
  <si>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</si>
  <si>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</si>
  <si>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</si>
  <si>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</si>
  <si>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</si>
  <si>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</si>
  <si>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</si>
  <si>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</si>
  <si>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</si>
  <si>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</si>
  <si>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</si>
  <si>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</si>
  <si>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</si>
  <si>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</si>
  <si>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</si>
  <si>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</si>
  <si>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</si>
  <si>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</si>
  <si>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</si>
  <si>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</si>
  <si>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</si>
  <si>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</si>
  <si>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</si>
  <si>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</si>
  <si>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</si>
  <si>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</si>
  <si>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</si>
  <si>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</si>
  <si>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</si>
  <si>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</si>
  <si>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</si>
  <si>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</si>
  <si>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</si>
  <si>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</si>
  <si>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</si>
  <si>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</si>
  <si>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</si>
  <si>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</si>
  <si>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</si>
  <si>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</si>
  <si>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</si>
  <si>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</si>
  <si>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</si>
  <si>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</si>
  <si>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</si>
  <si>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</si>
  <si>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</si>
  <si>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</si>
  <si>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</si>
  <si>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</si>
  <si>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</si>
  <si>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</si>
  <si>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</si>
  <si>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</si>
  <si>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</si>
  <si>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</si>
  <si>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</si>
  <si>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</si>
  <si>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</si>
  <si>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</si>
  <si>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</si>
  <si>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</si>
  <si>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</si>
  <si>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</si>
  <si>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</si>
  <si>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</si>
  <si>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</si>
  <si>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</si>
  <si>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</si>
  <si>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</si>
  <si>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</si>
  <si>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</si>
  <si>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</si>
  <si>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</si>
  <si>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</si>
  <si>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</si>
  <si>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</si>
  <si>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</si>
  <si>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</si>
  <si>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</si>
  <si>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</si>
  <si>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</si>
  <si>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</si>
  <si>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</si>
  <si>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</si>
  <si>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</si>
  <si>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</si>
  <si>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</si>
  <si>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</si>
  <si>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</si>
  <si>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</si>
  <si>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</si>
  <si>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</si>
  <si>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</si>
  <si>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</si>
  <si>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</si>
  <si>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</si>
  <si>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</si>
  <si>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</si>
  <si>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</si>
  <si>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</si>
  <si>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</si>
  <si>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</si>
  <si>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</si>
  <si>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</si>
  <si>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</si>
  <si>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</si>
  <si>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</si>
  <si>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</si>
  <si>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</si>
  <si>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</si>
  <si>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</si>
  <si>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</si>
  <si>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</si>
  <si>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</si>
  <si>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</si>
  <si>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</si>
  <si>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</si>
  <si>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</si>
  <si>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</si>
  <si>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</si>
  <si>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</si>
  <si>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</si>
  <si>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</si>
  <si>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</si>
  <si>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</si>
  <si>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</si>
  <si>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</si>
  <si>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</si>
  <si>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</si>
  <si>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</si>
  <si>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</si>
  <si>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</si>
  <si>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</si>
  <si>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</si>
  <si>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</si>
  <si>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</si>
  <si>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</si>
  <si>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</si>
  <si>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</si>
  <si>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</si>
  <si>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</si>
  <si>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</si>
  <si>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</si>
  <si>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</si>
  <si>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</si>
  <si>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</si>
  <si>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</si>
  <si>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</si>
  <si>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</si>
  <si>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</si>
  <si>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</si>
  <si>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</si>
  <si>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</si>
  <si>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</si>
  <si>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</si>
  <si>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</si>
  <si>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</si>
  <si>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</si>
  <si>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</si>
  <si>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</si>
  <si>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</si>
  <si>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</si>
  <si>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</si>
  <si>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</si>
  <si>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</si>
  <si>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</si>
  <si>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</si>
  <si>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</si>
  <si>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</si>
  <si>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</si>
  <si>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</si>
  <si>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</si>
  <si>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</si>
  <si>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</si>
  <si>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</si>
  <si>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</si>
  <si>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</si>
  <si>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</si>
  <si>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</si>
  <si>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</si>
  <si>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</si>
  <si>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</si>
  <si>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</si>
  <si>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</si>
  <si>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</si>
  <si>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</si>
  <si>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</si>
  <si>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</si>
  <si>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</si>
  <si>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</si>
  <si>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</si>
  <si>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</si>
  <si>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</si>
  <si>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</si>
  <si>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</si>
  <si>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</si>
  <si>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</si>
  <si>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</si>
  <si>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</si>
  <si>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</si>
  <si>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</si>
  <si>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</si>
  <si>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</si>
  <si>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</si>
  <si>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</si>
  <si>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</si>
  <si>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</si>
  <si>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</si>
  <si>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</si>
  <si>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</si>
  <si>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</si>
  <si>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</si>
  <si>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</si>
  <si>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</si>
  <si>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</si>
  <si>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</si>
  <si>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</si>
  <si>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</si>
  <si>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</si>
  <si>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</si>
  <si>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</si>
  <si>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</si>
  <si>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</si>
  <si>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</si>
  <si>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</si>
  <si>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</si>
  <si>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</si>
  <si>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</si>
  <si>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</si>
  <si>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</si>
  <si>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</si>
  <si>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</si>
  <si>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</si>
  <si>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</si>
  <si>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</si>
  <si>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</si>
  <si>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</si>
  <si>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</si>
  <si>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</si>
  <si>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</si>
  <si>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</si>
  <si>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</si>
  <si>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</si>
  <si>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</si>
  <si>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</si>
  <si>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</si>
  <si>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</si>
  <si>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</si>
  <si>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</si>
  <si>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</si>
  <si>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</si>
  <si>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</si>
  <si>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</si>
  <si>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</si>
  <si>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</si>
  <si>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</si>
  <si>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</si>
  <si>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</si>
  <si>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</si>
  <si>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</si>
  <si>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</si>
  <si>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</si>
  <si>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</si>
  <si>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</si>
  <si>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</si>
  <si>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</si>
  <si>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</si>
  <si>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</si>
  <si>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</si>
  <si>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</si>
  <si>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</si>
  <si>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</si>
  <si>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</si>
  <si>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</si>
  <si>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</si>
  <si>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</si>
  <si>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</si>
  <si>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</si>
  <si>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</si>
  <si>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</si>
  <si>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</si>
  <si>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</si>
  <si>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</si>
  <si>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</si>
  <si>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</si>
  <si>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</si>
  <si>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</si>
  <si>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</si>
  <si>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</si>
  <si>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</si>
  <si>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</si>
  <si>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</si>
  <si>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</si>
  <si>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</si>
  <si>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</si>
  <si>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</si>
  <si>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</si>
  <si>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</si>
  <si>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</si>
  <si>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</si>
  <si>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</si>
  <si>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</si>
  <si>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</si>
  <si>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</si>
  <si>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</si>
  <si>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</si>
  <si>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</si>
  <si>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</si>
  <si>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</si>
  <si>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</si>
  <si>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</si>
  <si>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</si>
  <si>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</si>
  <si>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</si>
  <si>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</si>
  <si>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</si>
  <si>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</si>
  <si>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</si>
  <si>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</si>
  <si>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</si>
  <si>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</si>
  <si>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</si>
  <si>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</si>
  <si>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</si>
  <si>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</si>
  <si>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</si>
  <si>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</si>
  <si>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</si>
  <si>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</si>
  <si>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</si>
  <si>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</si>
  <si>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</si>
  <si>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</si>
  <si>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</si>
  <si>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</si>
  <si>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</si>
  <si>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</si>
  <si>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</si>
  <si>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</si>
  <si>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</si>
  <si>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</si>
  <si>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</si>
  <si>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</si>
  <si>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</si>
  <si>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</si>
  <si>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</si>
  <si>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</si>
  <si>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</si>
  <si>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</si>
  <si>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</si>
  <si>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</si>
  <si>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</si>
  <si>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</si>
  <si>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</si>
  <si>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</si>
  <si>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</si>
  <si>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</si>
  <si>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</si>
  <si>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</si>
  <si>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</si>
  <si>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</si>
  <si>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</si>
  <si>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</si>
  <si>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</si>
  <si>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</si>
  <si>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</si>
  <si>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</si>
  <si>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</si>
  <si>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</si>
  <si>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</si>
  <si>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</si>
  <si>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</si>
  <si>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</si>
  <si>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</si>
  <si>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</si>
  <si>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</si>
  <si>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</si>
  <si>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</si>
  <si>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</si>
  <si>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</si>
  <si>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</si>
  <si>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</si>
  <si>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</si>
  <si>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</si>
  <si>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</si>
  <si>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</si>
  <si>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</si>
  <si>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</si>
  <si>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</si>
  <si>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</si>
  <si>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</si>
  <si>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</si>
  <si>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</si>
  <si>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</si>
  <si>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</si>
  <si>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</si>
  <si>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</si>
  <si>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</si>
  <si>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</si>
  <si>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</si>
  <si>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</si>
  <si>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</si>
  <si>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</si>
  <si>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</si>
  <si>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</si>
  <si>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</si>
  <si>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</si>
  <si>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</si>
  <si>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</si>
  <si>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</si>
  <si>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</si>
  <si>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</si>
  <si>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</si>
  <si>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</si>
  <si>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</si>
  <si>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</si>
  <si>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</si>
  <si>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</si>
  <si>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</si>
  <si>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</si>
  <si>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</si>
  <si>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</si>
  <si>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</si>
  <si>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</si>
  <si>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</si>
  <si>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</si>
  <si>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</si>
  <si>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</si>
  <si>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</si>
  <si>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</si>
  <si>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</si>
  <si>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</si>
  <si>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</si>
  <si>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</si>
  <si>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</si>
  <si>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</si>
  <si>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</si>
  <si>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</si>
  <si>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</si>
  <si>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</si>
  <si>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</si>
  <si>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</si>
  <si>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</si>
  <si>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</si>
  <si>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</si>
  <si>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</si>
  <si>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</si>
  <si>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</si>
  <si>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</si>
  <si>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</si>
  <si>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</si>
  <si>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</si>
  <si>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</si>
  <si>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</si>
  <si>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</si>
  <si>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</si>
  <si>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</si>
  <si>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</si>
  <si>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</si>
  <si>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</si>
  <si>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</si>
  <si>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</si>
  <si>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</si>
  <si>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</si>
  <si>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</si>
  <si>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</si>
  <si>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</si>
  <si>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</si>
  <si>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</si>
  <si>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</si>
  <si>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</si>
  <si>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</si>
  <si>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</si>
  <si>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</si>
  <si>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</si>
  <si>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</si>
  <si>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</si>
  <si>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</si>
  <si>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</si>
  <si>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</si>
  <si>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</si>
  <si>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</si>
  <si>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</si>
  <si>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</si>
  <si>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</si>
  <si>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</si>
  <si>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</si>
  <si>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</si>
  <si>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</si>
  <si>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</si>
  <si>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</si>
  <si>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</si>
  <si>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</si>
  <si>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</si>
  <si>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</si>
  <si>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</si>
  <si>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</si>
  <si>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</si>
  <si>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</si>
  <si>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</si>
  <si>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</si>
  <si>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</si>
  <si>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</si>
  <si>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</si>
  <si>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</si>
  <si>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</si>
  <si>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</si>
  <si>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</si>
  <si>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</si>
  <si>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</si>
  <si>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</si>
  <si>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</si>
  <si>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</si>
  <si>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</si>
  <si>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</si>
  <si>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</si>
  <si>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</si>
  <si>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</si>
  <si>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</si>
  <si>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</si>
  <si>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</si>
  <si>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</si>
  <si>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</si>
  <si>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</si>
  <si>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</si>
  <si>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</si>
  <si>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</si>
  <si>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</si>
  <si>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</si>
  <si>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</si>
  <si>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</si>
  <si>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</si>
  <si>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</si>
  <si>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</si>
  <si>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</si>
  <si>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</si>
  <si>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</si>
  <si>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</si>
  <si>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</si>
  <si>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</si>
  <si>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</si>
  <si>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</si>
  <si>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</si>
  <si>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</si>
  <si>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</si>
  <si>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</si>
  <si>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</si>
  <si>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</si>
  <si>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</si>
  <si>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</si>
  <si>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</si>
  <si>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</si>
  <si>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</si>
  <si>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</si>
  <si>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</si>
  <si>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</si>
  <si>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</si>
  <si>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</si>
  <si>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</si>
  <si>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</si>
  <si>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</si>
  <si>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</si>
  <si>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</si>
  <si>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</si>
  <si>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</si>
  <si>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</si>
  <si>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</si>
  <si>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</si>
  <si>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</si>
  <si>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</si>
  <si>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</si>
  <si>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</si>
  <si>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</si>
  <si>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</si>
  <si>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</si>
  <si>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</si>
  <si>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</si>
  <si>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</si>
  <si>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</si>
  <si>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</si>
  <si>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</si>
  <si>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</si>
  <si>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</si>
  <si>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</si>
  <si>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</si>
  <si>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</si>
  <si>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</si>
  <si>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</si>
  <si>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</si>
  <si>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</si>
  <si>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</si>
  <si>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</si>
  <si>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</si>
  <si>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</si>
  <si>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</si>
  <si>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</si>
  <si>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</si>
  <si>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</si>
  <si>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</si>
  <si>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</si>
  <si>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</si>
  <si>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</si>
  <si>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</si>
  <si>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</si>
  <si>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</si>
  <si>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</si>
  <si>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</si>
  <si>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</si>
  <si>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</si>
  <si>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</si>
  <si>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</si>
  <si>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</si>
  <si>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</si>
  <si>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</si>
  <si>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</si>
  <si>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</si>
  <si>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</si>
  <si>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</si>
  <si>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</si>
  <si>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</si>
  <si>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</si>
  <si>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</si>
  <si>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</si>
  <si>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</si>
  <si>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</si>
  <si>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</si>
  <si>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</si>
  <si>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</si>
  <si>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</si>
  <si>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</si>
  <si>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</si>
  <si>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</si>
  <si>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</si>
  <si>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</si>
  <si>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</si>
  <si>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</si>
  <si>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</si>
  <si>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</si>
  <si>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</si>
  <si>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</si>
  <si>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</si>
  <si>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</si>
  <si>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</si>
  <si>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</si>
  <si>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</si>
  <si>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</si>
  <si>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</si>
  <si>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</si>
  <si>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</si>
  <si>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</si>
  <si>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</si>
  <si>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</si>
  <si>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</si>
  <si>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</si>
  <si>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</si>
  <si>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</si>
  <si>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</si>
  <si>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</si>
  <si>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</si>
  <si>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</si>
  <si>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</si>
  <si>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</si>
  <si>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</si>
  <si>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</si>
  <si>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</si>
  <si>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</si>
  <si>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</si>
  <si>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</si>
  <si>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</si>
  <si>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</si>
  <si>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</si>
  <si>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</si>
  <si>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</si>
  <si>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</si>
  <si>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</si>
  <si>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</si>
  <si>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</si>
  <si>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</si>
  <si>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</si>
  <si>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</si>
  <si>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</si>
  <si>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</si>
  <si>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</si>
  <si>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</si>
  <si>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</si>
  <si>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</si>
  <si>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</si>
  <si>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</si>
  <si>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</si>
  <si>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</si>
  <si>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</si>
  <si>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</si>
  <si>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</si>
  <si>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</si>
  <si>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</si>
  <si>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</si>
  <si>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</si>
  <si>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</si>
  <si>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</si>
  <si>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</si>
  <si>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</si>
  <si>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</si>
  <si>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</si>
  <si>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</si>
  <si>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</si>
  <si>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</si>
  <si>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</si>
  <si>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</si>
  <si>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</si>
  <si>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</si>
  <si>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</si>
  <si>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</si>
  <si>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</si>
  <si>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</si>
  <si>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</si>
  <si>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</si>
  <si>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</si>
  <si>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</si>
  <si>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</si>
  <si>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</si>
  <si>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</si>
  <si>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</si>
  <si>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</si>
  <si>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</si>
  <si>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</si>
  <si>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</si>
  <si>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</si>
  <si>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</si>
  <si>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</si>
  <si>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</si>
  <si>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</si>
  <si>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</si>
  <si>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</si>
  <si>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</si>
  <si>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</si>
  <si>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</si>
  <si>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</si>
  <si>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</si>
  <si>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</si>
  <si>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</si>
  <si>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</si>
  <si>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</si>
  <si>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</si>
  <si>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</si>
  <si>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</si>
  <si>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</si>
  <si>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</si>
  <si>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</si>
  <si>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</si>
  <si>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</si>
  <si>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</si>
  <si>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</si>
  <si>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</si>
  <si>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</si>
  <si>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</si>
  <si>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</si>
  <si>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</si>
  <si>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</si>
  <si>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</si>
  <si>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</si>
  <si>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</si>
  <si>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</si>
  <si>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</si>
  <si>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</si>
  <si>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</si>
  <si>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</si>
  <si>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</si>
  <si>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</si>
  <si>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</si>
  <si>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</si>
  <si>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</si>
  <si>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</si>
  <si>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</si>
  <si>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</si>
  <si>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</si>
  <si>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</si>
  <si>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</si>
  <si>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</si>
  <si>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</si>
  <si>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</si>
  <si>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</si>
  <si>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</si>
  <si>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</si>
  <si>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</si>
  <si>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</si>
  <si>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</si>
  <si>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</si>
  <si>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</si>
  <si>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</si>
  <si>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</si>
  <si>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</si>
  <si>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</si>
  <si>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</si>
  <si>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</si>
  <si>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</si>
  <si>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</si>
  <si>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</si>
  <si>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</si>
  <si>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</si>
  <si>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</si>
  <si>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</si>
  <si>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</si>
  <si>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</si>
  <si>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</si>
  <si>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</si>
  <si>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</si>
  <si>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</si>
  <si>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</si>
  <si>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</si>
  <si>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</si>
  <si>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</si>
  <si>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</si>
  <si>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</si>
  <si>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</si>
  <si>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</si>
  <si>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</si>
  <si>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</si>
  <si>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</si>
  <si>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</si>
  <si>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</si>
  <si>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</si>
  <si>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</si>
  <si>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</si>
  <si>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</si>
  <si>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</si>
  <si>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</si>
  <si>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</si>
  <si>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</si>
  <si>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</si>
  <si>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</si>
  <si>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</si>
  <si>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</si>
  <si>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</si>
  <si>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</si>
  <si>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</si>
  <si>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</si>
  <si>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</si>
  <si>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</si>
  <si>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</si>
  <si>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</si>
  <si>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</si>
  <si>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</si>
  <si>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</si>
  <si>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</si>
  <si>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</si>
  <si>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</si>
  <si>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</si>
  <si>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</si>
  <si>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</si>
  <si>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</si>
  <si>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</si>
  <si>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</si>
  <si>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</si>
  <si>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</si>
  <si>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</si>
  <si>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</si>
  <si>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</si>
  <si>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</si>
  <si>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</si>
  <si>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</si>
  <si>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</si>
  <si>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</si>
  <si>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</si>
  <si>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</si>
  <si>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</si>
  <si>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</si>
  <si>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</si>
  <si>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</si>
  <si>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</si>
  <si>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</si>
  <si>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</si>
  <si>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</si>
  <si>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</si>
  <si>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</si>
  <si>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</si>
  <si>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</si>
  <si>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</si>
  <si>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</si>
  <si>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</si>
  <si>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</si>
  <si>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</si>
  <si>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</si>
  <si>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</si>
  <si>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</si>
  <si>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</si>
  <si>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</si>
  <si>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</si>
  <si>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</si>
  <si>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</si>
  <si>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</si>
  <si>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</si>
  <si>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</si>
  <si>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</si>
  <si>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</si>
  <si>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</si>
  <si>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</si>
  <si>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</si>
  <si>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</si>
  <si>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</si>
  <si>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</si>
  <si>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</si>
  <si>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</si>
  <si>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</si>
  <si>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</si>
  <si>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</si>
  <si>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</si>
  <si>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</si>
  <si>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</si>
  <si>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</si>
  <si>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</si>
  <si>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</si>
  <si>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</si>
  <si>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</si>
  <si>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</si>
  <si>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</si>
  <si>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</si>
  <si>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</si>
  <si>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</si>
  <si>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</si>
  <si>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</si>
  <si>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</si>
  <si>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</si>
  <si>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</si>
  <si>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</si>
  <si>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</si>
  <si>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</si>
  <si>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</si>
  <si>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</si>
  <si>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</si>
  <si>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</si>
  <si>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</si>
  <si>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</si>
  <si>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</si>
  <si>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</si>
  <si>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</si>
  <si>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</si>
  <si>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</si>
  <si>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</si>
  <si>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</si>
  <si>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</si>
  <si>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</si>
  <si>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</si>
  <si>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</si>
  <si>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</si>
  <si>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</si>
  <si>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</si>
  <si>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</si>
  <si>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</si>
  <si>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</si>
  <si>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</si>
  <si>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</si>
  <si>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</si>
  <si>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</si>
  <si>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</si>
  <si>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</si>
  <si>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</si>
  <si>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</si>
  <si>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</si>
  <si>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</si>
  <si>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</si>
  <si>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</si>
  <si>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</si>
  <si>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</si>
  <si>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</si>
  <si>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</si>
  <si>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</si>
  <si>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</si>
  <si>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</si>
  <si>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</si>
  <si>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</si>
  <si>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</si>
  <si>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</si>
  <si>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</si>
  <si>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</si>
  <si>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</si>
  <si>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</si>
  <si>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</si>
  <si>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</si>
  <si>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</si>
  <si>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</si>
  <si>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</si>
  <si>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</si>
  <si>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</si>
  <si>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</si>
  <si>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</si>
  <si>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</si>
  <si>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</si>
  <si>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</si>
  <si>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</si>
  <si>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</si>
  <si>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</si>
  <si>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</si>
  <si>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</si>
  <si>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</si>
  <si>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</si>
  <si>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</si>
  <si>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</si>
  <si>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</si>
  <si>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</si>
  <si>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</si>
  <si>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</si>
  <si>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</si>
  <si>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</si>
  <si>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</si>
  <si>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</si>
  <si>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</si>
  <si>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</si>
  <si>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</si>
  <si>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</si>
  <si>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</si>
  <si>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</si>
  <si>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</si>
  <si>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</si>
  <si>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</si>
  <si>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</si>
  <si>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</si>
  <si>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</si>
  <si>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</si>
  <si>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</si>
  <si>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</si>
  <si>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</si>
  <si>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</si>
  <si>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</si>
  <si>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</si>
  <si>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</si>
  <si>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</si>
  <si>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</si>
  <si>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</si>
  <si>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</si>
  <si>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</si>
  <si>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</si>
  <si>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</si>
  <si>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</si>
  <si>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</si>
  <si>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</si>
  <si>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</si>
  <si>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</si>
  <si>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</si>
  <si>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</si>
  <si>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</si>
  <si>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</si>
  <si>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</si>
  <si>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</si>
  <si>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</si>
  <si>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</si>
  <si>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</si>
  <si>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</si>
  <si>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</si>
  <si>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</si>
  <si>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</si>
  <si>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</si>
  <si>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</si>
  <si>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</si>
  <si>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</si>
  <si>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</si>
  <si>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</si>
  <si>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</si>
  <si>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</si>
  <si>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</si>
  <si>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</si>
  <si>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</si>
  <si>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</si>
  <si>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</si>
  <si>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</si>
  <si>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</si>
  <si>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</si>
  <si>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</si>
  <si>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</si>
  <si>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</si>
  <si>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</si>
  <si>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</si>
  <si>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</si>
  <si>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</si>
  <si>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</si>
  <si>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</si>
  <si>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</si>
  <si>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</si>
  <si>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</si>
  <si>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</si>
  <si>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</si>
  <si>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</si>
  <si>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</si>
  <si>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</si>
  <si>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</si>
  <si>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</si>
  <si>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</si>
  <si>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</si>
  <si>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</si>
  <si>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</si>
  <si>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</si>
  <si>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</si>
  <si>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</si>
  <si>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</si>
  <si>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</si>
  <si>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</si>
  <si>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</si>
  <si>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</si>
  <si>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</si>
  <si>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</si>
  <si>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</si>
  <si>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</si>
  <si>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</si>
  <si>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</si>
  <si>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</si>
  <si>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</si>
  <si>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</si>
  <si>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</si>
  <si>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</si>
  <si>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</si>
  <si>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</si>
  <si>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</si>
  <si>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</si>
  <si>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</si>
  <si>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</si>
  <si>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</si>
  <si>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</si>
  <si>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</si>
  <si>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</si>
  <si>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</si>
  <si>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</si>
  <si>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</si>
  <si>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</si>
  <si>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</si>
  <si>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</si>
  <si>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</si>
  <si>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</si>
  <si>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</si>
  <si>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</si>
  <si>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</si>
  <si>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</si>
  <si>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</si>
  <si>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</si>
  <si>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</si>
  <si>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</si>
  <si>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</si>
  <si>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</si>
  <si>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</si>
  <si>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</si>
  <si>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</si>
  <si>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</si>
  <si>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</si>
  <si>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</si>
  <si>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</si>
  <si>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</si>
  <si>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</si>
  <si>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</si>
  <si>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</si>
  <si>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</si>
  <si>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</si>
  <si>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</si>
  <si>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</si>
  <si>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</si>
  <si>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</si>
  <si>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</si>
  <si>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</si>
  <si>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</si>
  <si>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</si>
  <si>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</si>
  <si>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</si>
  <si>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</si>
  <si>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</si>
  <si>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</si>
  <si>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</si>
  <si>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</si>
  <si>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</si>
  <si>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</si>
  <si>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</si>
  <si>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</si>
  <si>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</si>
  <si>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</si>
  <si>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</si>
  <si>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</si>
  <si>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</si>
  <si>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</si>
  <si>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</si>
  <si>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</si>
  <si>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</si>
  <si>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</si>
  <si>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</si>
  <si>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</si>
  <si>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</si>
  <si>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</si>
  <si>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</si>
  <si>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</si>
  <si>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</si>
  <si>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</si>
  <si>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</si>
  <si>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</si>
  <si>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</si>
  <si>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</si>
  <si>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</si>
  <si>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</si>
  <si>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</si>
  <si>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</si>
  <si>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</si>
  <si>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</si>
  <si>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</si>
  <si>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</si>
  <si>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</si>
  <si>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</si>
  <si>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</si>
  <si>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</si>
  <si>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</si>
  <si>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</si>
  <si>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</si>
  <si>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</si>
  <si>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</si>
  <si>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</si>
  <si>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</si>
  <si>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</si>
  <si>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</si>
  <si>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</si>
  <si>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</si>
  <si>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</si>
  <si>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</si>
  <si>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</si>
  <si>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</si>
  <si>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</si>
  <si>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</si>
  <si>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</si>
  <si>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</si>
  <si>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</si>
  <si>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</si>
  <si>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</si>
  <si>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</si>
  <si>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</si>
  <si>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</si>
  <si>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</si>
  <si>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</si>
  <si>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</si>
  <si>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</si>
  <si>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</si>
  <si>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</si>
  <si>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</si>
  <si>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</si>
  <si>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</si>
  <si>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</si>
  <si>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</si>
  <si>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</si>
  <si>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</si>
  <si>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</si>
  <si>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</si>
  <si>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</si>
  <si>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</si>
  <si>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</si>
  <si>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</si>
  <si>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</si>
  <si>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</si>
  <si>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</si>
  <si>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</si>
  <si>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</si>
  <si>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</si>
  <si>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</si>
  <si>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</si>
  <si>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</si>
  <si>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</si>
  <si>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</si>
  <si>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</si>
  <si>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</si>
  <si>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</si>
  <si>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</si>
  <si>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</si>
  <si>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</si>
  <si>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</si>
  <si>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</si>
  <si>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</si>
  <si>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</si>
  <si>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</si>
  <si>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</si>
  <si>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</si>
  <si>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</si>
  <si>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</si>
  <si>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</si>
  <si>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</si>
  <si>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</si>
  <si>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</si>
  <si>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</si>
  <si>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</si>
  <si>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</si>
  <si>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</si>
  <si>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</si>
  <si>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</si>
  <si>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</si>
  <si>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</si>
  <si>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</si>
  <si>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</si>
  <si>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</si>
  <si>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</si>
  <si>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</si>
  <si>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</si>
  <si>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</si>
  <si>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</si>
  <si>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</si>
  <si>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</si>
  <si>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</si>
  <si>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</si>
  <si>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</si>
  <si>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</si>
  <si>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</si>
  <si>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</si>
  <si>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</si>
  <si>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</si>
  <si>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</si>
  <si>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</si>
  <si>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</si>
  <si>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</si>
  <si>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</si>
  <si>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</si>
  <si>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</si>
  <si>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</si>
  <si>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</si>
  <si>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</si>
  <si>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</si>
  <si>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</si>
  <si>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</si>
  <si>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</si>
  <si>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</si>
  <si>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</si>
  <si>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</si>
  <si>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</si>
  <si>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</si>
  <si>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</si>
  <si>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</si>
  <si>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</si>
  <si>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</si>
  <si>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</si>
  <si>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</si>
  <si>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</si>
  <si>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</si>
  <si>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</si>
  <si>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</si>
  <si>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</si>
  <si>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</si>
  <si>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</si>
  <si>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</si>
  <si>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</si>
  <si>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</si>
  <si>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</si>
  <si>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</si>
  <si>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</si>
  <si>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</si>
  <si>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</si>
  <si>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</si>
  <si>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</si>
  <si>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</si>
  <si>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</si>
  <si>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</si>
  <si>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</si>
  <si>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</si>
  <si>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</si>
  <si>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</si>
  <si>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</si>
  <si>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</si>
  <si>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</si>
  <si>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</si>
  <si>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</si>
  <si>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</si>
  <si>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</si>
  <si>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</si>
  <si>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</si>
  <si>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</si>
  <si>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</si>
  <si>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</si>
  <si>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</si>
  <si>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</si>
  <si>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</si>
  <si>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</si>
  <si>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</si>
  <si>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</si>
  <si>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</si>
  <si>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</si>
  <si>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</si>
  <si>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</si>
  <si>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</si>
  <si>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</si>
  <si>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</si>
  <si>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</si>
  <si>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</si>
  <si>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</si>
  <si>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</si>
  <si>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</si>
  <si>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</si>
  <si>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</si>
  <si>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</si>
  <si>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</si>
  <si>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</si>
  <si>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</si>
  <si>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</si>
  <si>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</si>
  <si>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</si>
  <si>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</si>
  <si>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</si>
  <si>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</si>
  <si>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</si>
  <si>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</si>
  <si>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</si>
  <si>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</si>
  <si>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</si>
  <si>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</si>
  <si>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</si>
  <si>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</si>
  <si>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</si>
  <si>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</si>
  <si>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</si>
  <si>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</si>
  <si>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</si>
  <si>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</si>
  <si>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</si>
  <si>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</si>
  <si>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</si>
  <si>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</si>
  <si>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</si>
  <si>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</si>
  <si>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</si>
  <si>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</si>
  <si>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</si>
  <si>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</si>
  <si>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</si>
  <si>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</si>
  <si>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</si>
  <si>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</si>
  <si>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</si>
  <si>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</si>
  <si>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</si>
  <si>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</si>
  <si>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</si>
  <si>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</si>
  <si>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</si>
  <si>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</si>
  <si>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</si>
  <si>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</si>
  <si>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</si>
  <si>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</si>
  <si>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</si>
  <si>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</si>
  <si>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</si>
  <si>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</si>
  <si>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</si>
  <si>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</si>
  <si>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</si>
  <si>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</si>
  <si>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</si>
  <si>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</si>
  <si>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</si>
  <si>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</si>
  <si>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</si>
  <si>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</si>
  <si>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</si>
  <si>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</si>
  <si>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</si>
  <si>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</si>
  <si>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</si>
  <si>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</si>
  <si>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</si>
  <si>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</si>
  <si>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</si>
  <si>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</si>
  <si>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</si>
  <si>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</si>
  <si>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</si>
  <si>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</si>
  <si>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</si>
  <si>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</si>
  <si>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</si>
  <si>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</si>
  <si>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</si>
  <si>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</si>
  <si>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</si>
  <si>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</si>
  <si>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</si>
  <si>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</si>
  <si>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</si>
  <si>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</si>
  <si>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</si>
  <si>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</si>
  <si>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</si>
  <si>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</si>
  <si>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</si>
  <si>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</si>
  <si>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</si>
  <si>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</si>
  <si>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</si>
  <si>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</si>
  <si>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</si>
  <si>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</si>
  <si>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</si>
  <si>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</si>
  <si>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</si>
  <si>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</si>
  <si>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</si>
  <si>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</si>
  <si>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</si>
  <si>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</si>
  <si>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</si>
  <si>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</si>
  <si>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</si>
  <si>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</si>
  <si>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</si>
  <si>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</si>
  <si>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</si>
  <si>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</si>
  <si>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</si>
  <si>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</si>
  <si>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</si>
  <si>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</si>
  <si>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</si>
  <si>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</si>
  <si>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</si>
  <si>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</si>
  <si>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</si>
  <si>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</si>
  <si>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</si>
  <si>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</si>
  <si>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</si>
  <si>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</si>
  <si>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</si>
  <si>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</si>
  <si>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</si>
  <si>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</si>
  <si>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</si>
  <si>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</si>
  <si>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</si>
  <si>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</si>
  <si>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</si>
  <si>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</si>
  <si>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</si>
  <si>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</si>
  <si>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</si>
  <si>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</si>
  <si>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</si>
  <si>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</si>
  <si>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</si>
  <si>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</si>
  <si>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</si>
  <si>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</si>
  <si>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</si>
  <si>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</si>
  <si>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</si>
  <si>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</si>
  <si>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</si>
  <si>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</si>
  <si>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</si>
  <si>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</si>
  <si>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</si>
  <si>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</si>
  <si>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</si>
  <si>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</si>
  <si>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</si>
  <si>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</si>
  <si>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</si>
  <si>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</si>
  <si>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</si>
  <si>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</si>
  <si>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</si>
  <si>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</si>
  <si>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</si>
  <si>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</si>
  <si>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</si>
  <si>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</si>
  <si>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</si>
  <si>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</si>
  <si>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</si>
  <si>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</si>
  <si>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</si>
  <si>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</si>
  <si>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</si>
  <si>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</si>
  <si>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</si>
  <si>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</si>
  <si>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</si>
  <si>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</si>
  <si>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</si>
  <si>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</si>
  <si>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</si>
  <si>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</si>
  <si>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</si>
  <si>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</si>
  <si>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</si>
  <si>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</si>
  <si>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</si>
  <si>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</si>
  <si>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</si>
  <si>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</si>
  <si>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</si>
  <si>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</si>
  <si>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</si>
  <si>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</si>
  <si>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</si>
  <si>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</si>
  <si>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</si>
  <si>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</si>
  <si>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</si>
  <si>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</si>
  <si>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</si>
  <si>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</si>
  <si>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</si>
  <si>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</si>
  <si>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</si>
  <si>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</si>
  <si>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</si>
  <si>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</si>
  <si>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</si>
  <si>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</si>
  <si>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</si>
  <si>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</si>
  <si>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</si>
  <si>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</si>
  <si>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</si>
  <si>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</si>
  <si>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</si>
  <si>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</si>
  <si>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</si>
  <si>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</si>
  <si>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</si>
  <si>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</si>
  <si>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</si>
  <si>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</si>
  <si>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</si>
  <si>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</si>
  <si>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</si>
  <si>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</si>
  <si>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</si>
  <si>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</si>
  <si>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</si>
  <si>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</si>
  <si>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</si>
  <si>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</si>
  <si>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</si>
  <si>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</si>
  <si>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</si>
  <si>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</si>
  <si>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</si>
  <si>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</si>
  <si>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</si>
  <si>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</si>
  <si>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</si>
  <si>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</si>
  <si>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</si>
  <si>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</si>
  <si>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</si>
  <si>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</si>
  <si>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</si>
  <si>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</si>
  <si>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</si>
  <si>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</si>
  <si>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</si>
  <si>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</si>
  <si>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</si>
  <si>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</si>
  <si>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</si>
  <si>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</si>
  <si>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</si>
  <si>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</si>
  <si>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</si>
  <si>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</si>
  <si>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</si>
  <si>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</si>
  <si>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</si>
  <si>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</si>
  <si>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</si>
  <si>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</si>
  <si>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</si>
  <si>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</si>
  <si>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</si>
  <si>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</si>
  <si>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</si>
  <si>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</si>
  <si>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</si>
  <si>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</si>
  <si>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</si>
  <si>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</si>
  <si>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</si>
  <si>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</si>
  <si>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</si>
  <si>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</si>
  <si>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</si>
  <si>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</si>
  <si>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</si>
  <si>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</si>
  <si>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</si>
  <si>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</si>
  <si>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</si>
  <si>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</si>
  <si>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</si>
  <si>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</si>
  <si>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</si>
  <si>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</si>
  <si>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</si>
  <si>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</si>
  <si>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</si>
  <si>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</si>
  <si>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</si>
  <si>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</si>
  <si>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</si>
  <si>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</si>
  <si>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</si>
  <si>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</si>
  <si>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</si>
  <si>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</si>
  <si>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</si>
  <si>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</si>
  <si>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</si>
  <si>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</si>
  <si>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</si>
  <si>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</si>
  <si>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</si>
  <si>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</si>
  <si>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</si>
  <si>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</si>
  <si>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</si>
  <si>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</si>
  <si>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</si>
  <si>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</si>
  <si>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</si>
  <si>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</si>
  <si>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</si>
  <si>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</si>
  <si>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</si>
  <si>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</si>
  <si>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</si>
  <si>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</si>
  <si>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</si>
  <si>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</si>
  <si>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</si>
  <si>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</si>
  <si>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</si>
  <si>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</si>
  <si>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</si>
  <si>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</si>
  <si>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</si>
  <si>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</si>
  <si>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</si>
  <si>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</si>
  <si>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</si>
  <si>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</si>
  <si>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</si>
  <si>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</si>
  <si>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</si>
  <si>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</si>
  <si>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</si>
  <si>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</si>
  <si>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</si>
  <si>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</si>
  <si>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</si>
  <si>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</si>
  <si>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</si>
  <si>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</si>
  <si>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</si>
  <si>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</si>
  <si>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</si>
  <si>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</si>
  <si>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</si>
  <si>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</si>
  <si>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</si>
  <si>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</si>
  <si>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</si>
  <si>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</si>
  <si>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</si>
  <si>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</si>
  <si>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</si>
  <si>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</si>
  <si>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</si>
  <si>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</si>
  <si>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</si>
  <si>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</si>
  <si>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</si>
  <si>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</si>
  <si>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</si>
  <si>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</si>
  <si>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</si>
  <si>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</si>
  <si>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</si>
  <si>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</si>
  <si>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</si>
  <si>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</si>
  <si>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</si>
  <si>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</si>
  <si>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</si>
  <si>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</si>
  <si>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</si>
  <si>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</si>
  <si>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</si>
  <si>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</si>
  <si>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</si>
  <si>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</si>
  <si>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</si>
  <si>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</si>
  <si>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</si>
  <si>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</si>
  <si>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</si>
  <si>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</si>
  <si>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</si>
  <si>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</si>
  <si>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</si>
  <si>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</si>
  <si>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</si>
  <si>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</si>
  <si>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</si>
  <si>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</si>
  <si>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</si>
  <si>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</si>
  <si>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</si>
  <si>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</si>
  <si>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</si>
  <si>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</si>
  <si>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</si>
  <si>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</si>
  <si>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</si>
  <si>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</si>
  <si>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</si>
  <si>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</si>
  <si>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</si>
  <si>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</si>
  <si>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</si>
  <si>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</si>
  <si>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</si>
  <si>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</si>
  <si>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</si>
  <si>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</si>
  <si>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</si>
  <si>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</si>
  <si>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</si>
  <si>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</si>
  <si>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</si>
  <si>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</si>
  <si>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</si>
  <si>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</si>
  <si>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</si>
  <si>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</si>
  <si>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</si>
  <si>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</si>
  <si>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</si>
  <si>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</si>
  <si>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</si>
  <si>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</si>
  <si>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</si>
  <si>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</si>
  <si>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</si>
  <si>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</si>
  <si>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</si>
  <si>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</si>
  <si>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</si>
  <si>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</si>
  <si>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</si>
  <si>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</si>
  <si>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</si>
  <si>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</si>
  <si>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</si>
  <si>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</si>
  <si>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</si>
  <si>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</si>
  <si>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</si>
  <si>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</si>
  <si>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</si>
  <si>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</si>
  <si>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</si>
  <si>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</si>
  <si>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</si>
  <si>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</si>
  <si>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</si>
  <si>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</si>
  <si>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</si>
  <si>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</si>
  <si>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</si>
  <si>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</si>
  <si>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</si>
  <si>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</si>
  <si>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</si>
  <si>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</si>
  <si>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</si>
  <si>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</si>
  <si>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</si>
  <si>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</si>
  <si>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</si>
  <si>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</si>
  <si>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</si>
  <si>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</si>
  <si>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</si>
  <si>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</si>
  <si>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</si>
  <si>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</si>
  <si>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</si>
  <si>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</si>
  <si>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</si>
  <si>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</si>
  <si>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</si>
  <si>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</si>
  <si>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</si>
  <si>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</si>
  <si>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</si>
  <si>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</si>
  <si>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</si>
  <si>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</si>
  <si>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</si>
  <si>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</si>
  <si>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</si>
  <si>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</si>
  <si>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</si>
  <si>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</si>
  <si>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</si>
  <si>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</si>
  <si>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</si>
  <si>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</si>
  <si>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</si>
  <si>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</si>
  <si>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</si>
  <si>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</si>
  <si>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</si>
  <si>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</si>
  <si>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</si>
  <si>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</si>
  <si>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</si>
  <si>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</si>
  <si>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</si>
  <si>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</si>
  <si>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</si>
  <si>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</si>
  <si>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</si>
  <si>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</si>
  <si>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</si>
  <si>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</si>
  <si>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</si>
  <si>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</si>
  <si>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</si>
  <si>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</si>
  <si>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</si>
  <si>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</si>
  <si>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</si>
  <si>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</si>
  <si>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</si>
  <si>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</si>
  <si>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</si>
  <si>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</si>
  <si>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</si>
  <si>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</si>
  <si>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</si>
  <si>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</si>
  <si>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</si>
  <si>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</si>
  <si>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</si>
  <si>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</si>
  <si>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</si>
  <si>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</si>
  <si>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</si>
  <si>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</si>
  <si>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</si>
  <si>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</si>
  <si>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</si>
  <si>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</si>
  <si>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</si>
  <si>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</si>
  <si>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</si>
  <si>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</si>
  <si>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</si>
  <si>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</si>
  <si>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</si>
  <si>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</si>
  <si>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</si>
  <si>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</si>
  <si>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</si>
  <si>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</si>
  <si>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</si>
  <si>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</si>
  <si>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</si>
  <si>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</si>
  <si>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</si>
  <si>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</si>
  <si>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</si>
  <si>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</si>
  <si>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</si>
  <si>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</si>
  <si>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</si>
  <si>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</si>
  <si>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</si>
  <si>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</si>
  <si>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</si>
  <si>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</si>
  <si>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</si>
  <si>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</si>
  <si>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</si>
  <si>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</si>
  <si>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</si>
  <si>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</si>
  <si>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</si>
  <si>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</si>
  <si>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</si>
  <si>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</si>
  <si>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</si>
  <si>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</si>
  <si>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</si>
  <si>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</si>
  <si>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</si>
  <si>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</si>
  <si>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</si>
  <si>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</si>
  <si>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</si>
  <si>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</si>
  <si>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</si>
  <si>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</si>
  <si>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</si>
  <si>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</si>
  <si>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</si>
  <si>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</si>
  <si>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</si>
  <si>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</si>
  <si>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</si>
  <si>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</si>
  <si>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</si>
  <si>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</si>
  <si>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</si>
  <si>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</si>
  <si>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</si>
  <si>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</si>
  <si>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</si>
  <si>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</si>
  <si>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</si>
  <si>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</si>
  <si>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</si>
  <si>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</si>
  <si>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</si>
  <si>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</si>
  <si>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</si>
  <si>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</si>
  <si>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</si>
  <si>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</si>
  <si>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</si>
  <si>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</si>
  <si>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</si>
  <si>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</si>
  <si>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</si>
  <si>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</si>
  <si>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</si>
  <si>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</si>
  <si>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</si>
  <si>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</si>
  <si>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</si>
  <si>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</si>
  <si>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</si>
  <si>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</si>
  <si>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</si>
  <si>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</si>
  <si>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</si>
  <si>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</si>
  <si>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</si>
  <si>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</si>
  <si>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</si>
  <si>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</si>
  <si>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</si>
  <si>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</si>
  <si>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</si>
  <si>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</si>
  <si>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</si>
  <si>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</si>
  <si>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</si>
  <si>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</si>
  <si>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</si>
  <si>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</si>
  <si>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</si>
  <si>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</si>
  <si>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</si>
  <si>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</si>
  <si>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</si>
  <si>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</si>
  <si>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</si>
  <si>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</si>
  <si>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</si>
  <si>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</si>
  <si>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</si>
  <si>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</si>
  <si>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</si>
  <si>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</si>
  <si>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</si>
  <si>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</si>
  <si>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</si>
  <si>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</si>
  <si>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</si>
  <si>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</si>
  <si>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</si>
  <si>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</si>
  <si>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</si>
  <si>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</si>
  <si>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</si>
  <si>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</si>
  <si>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</si>
  <si>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</si>
  <si>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</si>
  <si>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</si>
  <si>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</si>
  <si>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</si>
  <si>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</si>
  <si>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</si>
  <si>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</si>
  <si>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</si>
  <si>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</si>
  <si>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</si>
  <si>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</si>
  <si>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</si>
  <si>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</si>
  <si>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</si>
  <si>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</si>
  <si>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</si>
  <si>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</si>
  <si>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</si>
  <si>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</si>
  <si>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</si>
  <si>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</si>
  <si>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</si>
  <si>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</si>
  <si>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</si>
  <si>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</si>
  <si>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</si>
  <si>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</si>
  <si>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</si>
  <si>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</si>
  <si>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</si>
  <si>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</si>
  <si>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</si>
  <si>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</si>
  <si>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</si>
  <si>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</si>
  <si>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</si>
  <si>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</si>
  <si>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</si>
  <si>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</si>
  <si>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</si>
  <si>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</si>
  <si>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</si>
  <si>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</si>
  <si>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</si>
  <si>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</si>
  <si>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</si>
  <si>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</si>
  <si>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</si>
  <si>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</si>
  <si>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</si>
  <si>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</si>
  <si>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</si>
  <si>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</si>
  <si>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</si>
  <si>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</si>
  <si>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</si>
  <si>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</si>
  <si>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</si>
  <si>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</si>
  <si>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</si>
  <si>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</si>
  <si>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</si>
  <si>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</si>
  <si>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</si>
  <si>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</si>
  <si>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</si>
  <si>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</si>
  <si>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</si>
  <si>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</si>
  <si>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</si>
  <si>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</si>
  <si>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</si>
  <si>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</si>
  <si>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</si>
  <si>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</si>
  <si>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</si>
  <si>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</si>
  <si>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</si>
  <si>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</si>
  <si>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</si>
  <si>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</si>
  <si>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</si>
  <si>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</si>
  <si>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</si>
  <si>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</si>
  <si>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</si>
  <si>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</si>
  <si>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</si>
  <si>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</si>
  <si>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</si>
  <si>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</si>
  <si>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</si>
  <si>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</si>
  <si>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</si>
  <si>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</si>
  <si>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</si>
  <si>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</si>
  <si>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</si>
  <si>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</si>
  <si>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</si>
  <si>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</si>
  <si>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</si>
  <si>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</si>
  <si>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</si>
  <si>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</si>
  <si>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</si>
  <si>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</si>
  <si>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</si>
  <si>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</si>
  <si>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</si>
  <si>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</si>
  <si>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</si>
  <si>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</si>
  <si>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</si>
  <si>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</si>
  <si>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</si>
  <si>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</si>
  <si>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</si>
  <si>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</si>
  <si>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</si>
  <si>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</si>
  <si>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</si>
  <si>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</si>
  <si>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</si>
  <si>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</si>
  <si>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</si>
  <si>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</si>
  <si>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</si>
  <si>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</si>
  <si>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</si>
  <si>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</si>
  <si>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</si>
  <si>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</si>
  <si>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</si>
  <si>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</si>
  <si>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</si>
  <si>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</si>
  <si>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</si>
  <si>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</si>
  <si>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</si>
  <si>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</si>
  <si>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</si>
  <si>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</si>
  <si>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</si>
  <si>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</si>
  <si>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</si>
  <si>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</si>
  <si>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</si>
  <si>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</si>
  <si>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</si>
  <si>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</si>
  <si>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</si>
  <si>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</si>
  <si>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</si>
  <si>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</si>
  <si>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</si>
  <si>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</si>
  <si>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</si>
  <si>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</si>
  <si>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</si>
  <si>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</si>
  <si>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</si>
  <si>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</si>
  <si>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</si>
  <si>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</si>
  <si>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</si>
  <si>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</si>
  <si>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</si>
  <si>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</si>
  <si>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</si>
  <si>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</si>
  <si>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</si>
  <si>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</si>
  <si>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</si>
  <si>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</si>
  <si>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</si>
  <si>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</si>
  <si>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</si>
  <si>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</si>
  <si>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</si>
  <si>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</si>
  <si>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</si>
  <si>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</si>
  <si>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</si>
  <si>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</si>
  <si>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</si>
  <si>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</si>
  <si>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</si>
  <si>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</si>
  <si>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</si>
  <si>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</si>
  <si>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</si>
  <si>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</si>
  <si>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</si>
  <si>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</si>
  <si>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</si>
  <si>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</si>
  <si>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</si>
  <si>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</si>
  <si>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</si>
  <si>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</si>
  <si>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</si>
  <si>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</si>
  <si>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</si>
  <si>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</si>
  <si>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</si>
  <si>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</si>
  <si>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</si>
  <si>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</si>
  <si>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</si>
  <si>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</si>
  <si>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</si>
  <si>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</si>
  <si>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</si>
  <si>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</si>
  <si>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</si>
  <si>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</si>
  <si>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</si>
  <si>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</si>
  <si>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</si>
  <si>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</si>
  <si>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</si>
  <si>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</si>
  <si>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</si>
  <si>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</si>
  <si>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</si>
  <si>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</si>
  <si>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</si>
  <si>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</si>
  <si>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</si>
  <si>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</si>
  <si>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</si>
  <si>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</si>
  <si>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</si>
  <si>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</si>
  <si>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</si>
  <si>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</si>
  <si>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</si>
  <si>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</si>
  <si>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</si>
  <si>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</si>
  <si>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</si>
  <si>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</si>
  <si>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</si>
  <si>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</si>
  <si>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</si>
  <si>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</si>
  <si>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</si>
  <si>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</si>
  <si>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</si>
  <si>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</si>
  <si>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</si>
  <si>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</si>
  <si>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</si>
  <si>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</si>
  <si>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</si>
  <si>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</si>
  <si>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</si>
  <si>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</si>
  <si>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</si>
  <si>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</si>
  <si>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</si>
  <si>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</si>
  <si>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</si>
  <si>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</si>
  <si>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</si>
  <si>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</si>
  <si>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</si>
  <si>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</si>
  <si>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</si>
  <si>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</si>
  <si>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</si>
  <si>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</si>
  <si>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</si>
  <si>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</si>
  <si>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</si>
  <si>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</si>
  <si>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</si>
  <si>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</si>
  <si>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</si>
  <si>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</si>
  <si>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</si>
  <si>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</si>
  <si>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</si>
  <si>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</si>
  <si>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</si>
  <si>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</si>
  <si>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</si>
  <si>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</si>
  <si>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</si>
  <si>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</si>
  <si>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</si>
  <si>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</si>
  <si>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</si>
  <si>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</si>
  <si>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</si>
  <si>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</si>
  <si>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</si>
  <si>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</si>
  <si>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</si>
  <si>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</si>
  <si>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</si>
  <si>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</si>
  <si>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</si>
  <si>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</si>
  <si>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</si>
  <si>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</si>
  <si>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</si>
  <si>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</si>
  <si>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</si>
  <si>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</si>
  <si>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</si>
  <si>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</si>
  <si>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</si>
  <si>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</si>
  <si>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</si>
  <si>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</si>
  <si>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</si>
  <si>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</si>
  <si>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</si>
  <si>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</si>
  <si>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</si>
  <si>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</si>
  <si>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</si>
  <si>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</si>
  <si>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</si>
  <si>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</si>
  <si>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</si>
  <si>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</si>
  <si>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</si>
  <si>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</si>
  <si>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</si>
  <si>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</si>
  <si>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</si>
  <si>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</si>
  <si>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</si>
  <si>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</si>
  <si>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</si>
  <si>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</si>
  <si>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</si>
  <si>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</si>
  <si>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</si>
  <si>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</si>
  <si>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</si>
  <si>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</si>
  <si>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</si>
  <si>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</si>
  <si>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</si>
  <si>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</si>
  <si>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</si>
  <si>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</si>
  <si>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</si>
  <si>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</si>
  <si>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</si>
  <si>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</si>
  <si>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</si>
  <si>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</si>
  <si>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</si>
  <si>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</si>
  <si>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</si>
  <si>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</si>
  <si>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</si>
  <si>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</si>
  <si>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</si>
  <si>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</si>
  <si>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</si>
  <si>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</si>
  <si>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</si>
  <si>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</si>
  <si>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</si>
  <si>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</si>
  <si>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</si>
  <si>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</si>
  <si>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</si>
  <si>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</si>
  <si>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</si>
  <si>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</si>
  <si>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</si>
  <si>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</si>
  <si>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</si>
  <si>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</si>
  <si>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</si>
  <si>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</si>
  <si>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</si>
  <si>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</si>
  <si>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</si>
  <si>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</si>
  <si>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</si>
  <si>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</si>
  <si>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</si>
  <si>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</si>
  <si>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</si>
  <si>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</si>
  <si>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</si>
  <si>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</si>
  <si>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</si>
  <si>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</si>
  <si>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</si>
  <si>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</si>
  <si>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</si>
  <si>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</si>
  <si>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</si>
  <si>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</si>
  <si>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</si>
  <si>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</si>
  <si>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</si>
  <si>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</si>
  <si>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</si>
  <si>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</si>
  <si>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</si>
  <si>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</si>
  <si>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</si>
  <si>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</si>
  <si>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</si>
  <si>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</si>
  <si>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</si>
  <si>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</si>
  <si>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</si>
  <si>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</si>
  <si>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</si>
  <si>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</si>
  <si>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</si>
  <si>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</si>
  <si>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</si>
  <si>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</si>
  <si>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</si>
  <si>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</si>
  <si>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</si>
  <si>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</si>
  <si>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</si>
  <si>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</si>
  <si>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</si>
  <si>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</si>
  <si>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</si>
  <si>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</si>
  <si>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</si>
  <si>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</si>
  <si>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</si>
  <si>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</si>
  <si>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</si>
  <si>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</si>
  <si>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</si>
  <si>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</si>
  <si>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</si>
  <si>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</si>
  <si>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</si>
  <si>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</si>
  <si>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</si>
  <si>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</si>
  <si>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</si>
  <si>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</si>
  <si>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</si>
  <si>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</si>
  <si>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</si>
  <si>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</si>
  <si>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</si>
  <si>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</si>
  <si>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</si>
  <si>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</si>
  <si>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</si>
  <si>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</si>
  <si>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</si>
  <si>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</si>
  <si>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</si>
  <si>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</si>
  <si>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</si>
  <si>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</si>
  <si>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</si>
  <si>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</si>
  <si>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</si>
  <si>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</si>
  <si>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</si>
  <si>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</si>
  <si>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</si>
  <si>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</si>
  <si>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</si>
  <si>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</si>
  <si>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</si>
  <si>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</si>
  <si>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</si>
  <si>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</si>
  <si>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</si>
  <si>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</si>
  <si>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</si>
  <si>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</si>
  <si>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</si>
  <si>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</si>
  <si>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</si>
  <si>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</si>
  <si>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</si>
  <si>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</si>
  <si>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</si>
  <si>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</si>
  <si>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</si>
  <si>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</si>
  <si>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</si>
  <si>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</si>
  <si>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</si>
  <si>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</si>
  <si>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</si>
  <si>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</si>
  <si>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</si>
  <si>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</si>
  <si>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</si>
  <si>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</si>
  <si>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</si>
  <si>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</si>
  <si>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</si>
  <si>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</si>
  <si>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</si>
  <si>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</si>
  <si>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</si>
  <si>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</si>
  <si>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</si>
  <si>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</si>
  <si>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</si>
  <si>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</si>
  <si>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</si>
  <si>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</si>
  <si>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</si>
  <si>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</si>
  <si>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</si>
  <si>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</si>
  <si>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</si>
  <si>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</si>
  <si>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</si>
  <si>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</si>
  <si>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</si>
  <si>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</si>
  <si>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</si>
  <si>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</si>
  <si>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</si>
  <si>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</si>
  <si>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</si>
  <si>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</si>
  <si>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</si>
  <si>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</si>
  <si>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</si>
  <si>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</si>
  <si>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</si>
  <si>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</si>
  <si>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</si>
  <si>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</si>
  <si>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</si>
  <si>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</si>
  <si>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</si>
  <si>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</si>
  <si>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</si>
  <si>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</si>
  <si>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</si>
  <si>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</si>
  <si>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</si>
  <si>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</si>
  <si>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</si>
  <si>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</si>
  <si>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</si>
  <si>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</si>
  <si>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</si>
  <si>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</si>
  <si>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</si>
  <si>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</si>
  <si>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</si>
  <si>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</si>
  <si>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</si>
  <si>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</si>
  <si>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</si>
  <si>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</si>
  <si>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</si>
  <si>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</si>
  <si>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</si>
  <si>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</si>
  <si>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</si>
  <si>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</si>
  <si>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</si>
  <si>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</si>
  <si>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</si>
  <si>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</si>
  <si>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</si>
  <si>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</si>
  <si>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</si>
  <si>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</si>
  <si>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</si>
  <si>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</si>
  <si>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</si>
  <si>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</si>
  <si>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</si>
  <si>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</si>
  <si>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</si>
  <si>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</si>
  <si>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</si>
  <si>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</si>
  <si>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</si>
  <si>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</si>
  <si>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</si>
  <si>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</si>
  <si>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</si>
  <si>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</si>
  <si>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</si>
  <si>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</si>
  <si>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</si>
  <si>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</si>
  <si>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</si>
  <si>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</si>
  <si>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</si>
  <si>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</si>
  <si>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</si>
  <si>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</si>
  <si>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</si>
  <si>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</si>
  <si>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</si>
  <si>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</si>
  <si>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</si>
  <si>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</si>
  <si>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</si>
  <si>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</si>
  <si>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</si>
  <si>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</si>
  <si>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</si>
  <si>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</si>
  <si>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</si>
  <si>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</si>
  <si>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</si>
  <si>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</si>
  <si>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</si>
  <si>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</si>
  <si>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</si>
  <si>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</si>
  <si>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</si>
  <si>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</si>
  <si>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</si>
  <si>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</si>
  <si>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</si>
  <si>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</si>
  <si>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</si>
  <si>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</si>
  <si>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</si>
  <si>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</si>
  <si>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</si>
  <si>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</si>
  <si>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</si>
  <si>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</si>
  <si>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</si>
  <si>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</si>
  <si>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</si>
  <si>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</si>
  <si>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</si>
  <si>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</si>
  <si>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</si>
  <si>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</si>
  <si>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</si>
  <si>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</si>
  <si>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</si>
  <si>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</si>
  <si>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</si>
  <si>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</si>
  <si>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</si>
  <si>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</si>
  <si>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</si>
  <si>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</si>
  <si>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</si>
  <si>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</si>
  <si>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</si>
  <si>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</si>
  <si>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</si>
  <si>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</si>
  <si>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</si>
  <si>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</si>
  <si>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</si>
  <si>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</si>
  <si>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</si>
  <si>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</si>
  <si>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</si>
  <si>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</si>
  <si>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</si>
  <si>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</si>
  <si>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</si>
  <si>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</si>
  <si>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</si>
  <si>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</si>
  <si>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</si>
  <si>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</si>
  <si>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</si>
  <si>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</si>
  <si>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</si>
  <si>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</si>
  <si>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</si>
  <si>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</si>
  <si>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</si>
  <si>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</si>
  <si>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</si>
  <si>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</si>
  <si>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</si>
  <si>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</si>
  <si>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</si>
  <si>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</si>
  <si>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</si>
  <si>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</si>
  <si>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</si>
  <si>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</si>
  <si>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</si>
  <si>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</si>
  <si>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</si>
  <si>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</si>
  <si>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</si>
  <si>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</si>
  <si>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</si>
  <si>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</si>
  <si>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</si>
  <si>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</si>
  <si>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</si>
  <si>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</si>
  <si>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</si>
  <si>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</si>
  <si>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</si>
  <si>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</si>
  <si>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</si>
  <si>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</si>
  <si>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</si>
  <si>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</si>
  <si>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</si>
  <si>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</si>
  <si>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</si>
  <si>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</si>
  <si>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</si>
  <si>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</si>
  <si>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</si>
  <si>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</si>
  <si>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</si>
  <si>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</si>
  <si>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</si>
  <si>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</si>
  <si>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</si>
  <si>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</si>
  <si>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</si>
  <si>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</si>
  <si>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</si>
  <si>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</si>
  <si>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</si>
  <si>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</si>
  <si>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</si>
  <si>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</si>
  <si>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</si>
  <si>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</si>
  <si>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</si>
  <si>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</si>
  <si>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</si>
  <si>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</si>
  <si>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</si>
  <si>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</si>
  <si>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</si>
  <si>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</si>
  <si>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</si>
  <si>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</si>
  <si>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</si>
  <si>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</si>
  <si>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</si>
  <si>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</si>
  <si>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</si>
  <si>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</si>
  <si>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</si>
  <si>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</si>
  <si>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</si>
  <si>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</si>
  <si>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</si>
  <si>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</si>
  <si>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</si>
  <si>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</si>
  <si>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</si>
  <si>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</si>
  <si>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</si>
  <si>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</si>
  <si>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</si>
  <si>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</si>
  <si>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</si>
  <si>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</si>
  <si>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</si>
  <si>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</si>
  <si>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</si>
  <si>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</si>
  <si>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</si>
  <si>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</si>
  <si>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</si>
  <si>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</si>
  <si>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</si>
  <si>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</si>
  <si>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</si>
  <si>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</si>
  <si>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</si>
  <si>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</si>
  <si>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</si>
  <si>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</si>
  <si>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</si>
  <si>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</si>
  <si>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</si>
  <si>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</si>
  <si>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</si>
  <si>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</si>
  <si>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</si>
  <si>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</si>
  <si>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</si>
  <si>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</si>
  <si>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</si>
  <si>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</si>
  <si>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</si>
  <si>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</si>
  <si>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</si>
  <si>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</si>
  <si>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</si>
  <si>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</si>
  <si>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</si>
  <si>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</si>
  <si>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</si>
  <si>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</si>
  <si>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</si>
  <si>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</si>
  <si>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</si>
  <si>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</si>
  <si>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</si>
  <si>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</si>
  <si>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</si>
  <si>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</si>
  <si>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</si>
  <si>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</si>
  <si>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</si>
  <si>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</si>
  <si>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</si>
  <si>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</si>
  <si>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</si>
  <si>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</si>
  <si>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</si>
  <si>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</si>
  <si>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</si>
  <si>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</si>
  <si>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</si>
  <si>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</si>
  <si>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</si>
  <si>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</si>
  <si>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</si>
  <si>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</si>
  <si>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</si>
  <si>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</si>
  <si>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</si>
  <si>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</si>
  <si>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</si>
  <si>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</si>
  <si>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</si>
  <si>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</si>
  <si>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</si>
  <si>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</si>
  <si>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</si>
  <si>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</si>
  <si>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</si>
  <si>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</si>
  <si>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</si>
  <si>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</si>
  <si>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</si>
  <si>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</si>
  <si>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</si>
  <si>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</si>
  <si>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</si>
  <si>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</si>
  <si>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</si>
  <si>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</si>
  <si>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</si>
  <si>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</si>
  <si>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</si>
  <si>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</si>
  <si>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</si>
  <si>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</si>
  <si>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</si>
  <si>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</si>
  <si>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</si>
  <si>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</si>
  <si>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</si>
  <si>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</si>
  <si>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</si>
  <si>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</si>
  <si>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</si>
  <si>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</si>
  <si>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</si>
  <si>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</si>
  <si>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</si>
  <si>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</si>
  <si>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</si>
  <si>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</si>
  <si>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</si>
  <si>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</si>
  <si>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</si>
  <si>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</si>
  <si>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</si>
  <si>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</si>
  <si>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</si>
  <si>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</si>
  <si>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</si>
  <si>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</si>
  <si>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</si>
  <si>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</si>
  <si>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</si>
  <si>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</si>
  <si>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</si>
  <si>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</si>
  <si>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</si>
  <si>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</si>
  <si>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</si>
  <si>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</si>
  <si>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</si>
  <si>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</si>
  <si>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</si>
  <si>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</si>
  <si>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</si>
  <si>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</si>
  <si>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</si>
  <si>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</si>
  <si>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</si>
  <si>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</si>
  <si>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</si>
  <si>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</si>
  <si>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</si>
  <si>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</si>
  <si>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</si>
  <si>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</si>
  <si>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</si>
  <si>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</si>
  <si>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</si>
  <si>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</si>
  <si>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</si>
  <si>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</si>
  <si>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</si>
  <si>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</si>
  <si>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</si>
  <si>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</si>
  <si>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</si>
  <si>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</si>
  <si>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</si>
  <si>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</si>
  <si>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</si>
  <si>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</si>
  <si>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</si>
  <si>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</si>
  <si>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</si>
  <si>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</si>
  <si>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</si>
  <si>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</si>
  <si>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</si>
  <si>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</si>
  <si>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</si>
  <si>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</si>
  <si>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</si>
  <si>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</si>
  <si>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</si>
  <si>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</si>
  <si>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</si>
  <si>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</si>
  <si>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</si>
  <si>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</si>
  <si>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</si>
  <si>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</si>
  <si>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</si>
  <si>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</si>
  <si>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</si>
  <si>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</si>
  <si>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</si>
  <si>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</si>
  <si>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</si>
  <si>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</si>
  <si>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</si>
  <si>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</si>
  <si>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</si>
  <si>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</si>
  <si>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</si>
  <si>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</si>
  <si>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</si>
  <si>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</si>
  <si>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</si>
  <si>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</si>
  <si>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</si>
  <si>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</si>
  <si>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</si>
  <si>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</si>
  <si>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</si>
  <si>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</si>
  <si>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</si>
  <si>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</si>
  <si>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</si>
  <si>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</si>
  <si>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</si>
  <si>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</si>
  <si>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</si>
  <si>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</si>
  <si>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</si>
  <si>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</si>
  <si>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</si>
  <si>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</si>
  <si>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</si>
  <si>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</si>
  <si>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</si>
  <si>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</si>
  <si>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</si>
  <si>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</si>
  <si>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</si>
  <si>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</si>
  <si>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</si>
  <si>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</si>
  <si>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</si>
  <si>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</si>
  <si>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</si>
  <si>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</si>
  <si>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</si>
  <si>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</si>
  <si>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</si>
  <si>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</si>
  <si>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</si>
  <si>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</si>
  <si>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</si>
  <si>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</si>
  <si>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</si>
  <si>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</si>
  <si>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</si>
  <si>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</si>
  <si>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</si>
  <si>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</si>
  <si>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</si>
  <si>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</si>
  <si>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</si>
  <si>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</si>
  <si>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</si>
  <si>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</si>
  <si>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</si>
  <si>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</si>
  <si>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</si>
  <si>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</si>
  <si>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</si>
  <si>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</si>
  <si>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</si>
  <si>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</si>
  <si>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</si>
  <si>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</si>
  <si>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</si>
  <si>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</si>
  <si>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</si>
  <si>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</si>
  <si>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</si>
  <si>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</si>
  <si>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</si>
  <si>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</si>
  <si>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</si>
  <si>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</si>
  <si>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</si>
  <si>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</si>
  <si>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</si>
  <si>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</si>
  <si>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</si>
  <si>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</si>
  <si>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</si>
  <si>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</si>
  <si>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</si>
  <si>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</si>
  <si>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</si>
  <si>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</si>
  <si>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</si>
  <si>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</si>
  <si>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</si>
  <si>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</si>
  <si>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</si>
  <si>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</si>
  <si>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</si>
  <si>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</si>
  <si>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</si>
  <si>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</si>
  <si>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</si>
  <si>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</si>
  <si>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</si>
  <si>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</si>
  <si>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</si>
  <si>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</si>
  <si>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</si>
  <si>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</si>
  <si>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</si>
  <si>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</si>
  <si>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</si>
  <si>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</si>
  <si>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</si>
  <si>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</si>
  <si>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</si>
  <si>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</si>
  <si>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</si>
  <si>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</si>
  <si>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</si>
  <si>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</si>
  <si>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</si>
  <si>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</si>
  <si>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</si>
  <si>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</si>
  <si>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</si>
  <si>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</si>
  <si>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</si>
  <si>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</si>
  <si>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</si>
  <si>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</si>
  <si>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</si>
  <si>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</si>
  <si>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</si>
  <si>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</si>
  <si>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</si>
  <si>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</si>
  <si>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</si>
  <si>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</si>
  <si>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</si>
  <si>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</si>
  <si>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</si>
  <si>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</si>
  <si>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</si>
  <si>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</si>
  <si>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</si>
  <si>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</si>
  <si>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</si>
  <si>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</si>
  <si>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</si>
  <si>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</si>
  <si>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</si>
  <si>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</si>
  <si>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</si>
  <si>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</si>
  <si>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</si>
  <si>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</si>
  <si>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</si>
  <si>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</si>
  <si>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</si>
  <si>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</si>
  <si>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</si>
  <si>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</si>
  <si>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</si>
  <si>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</si>
  <si>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</si>
  <si>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</si>
  <si>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</si>
  <si>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</si>
  <si>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</si>
  <si>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</si>
  <si>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</si>
  <si>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</si>
  <si>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</si>
  <si>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</si>
  <si>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</si>
  <si>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</si>
  <si>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</si>
  <si>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</si>
  <si>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</si>
  <si>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</si>
  <si>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</si>
  <si>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</si>
  <si>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</si>
  <si>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</si>
  <si>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</si>
  <si>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</si>
  <si>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</si>
  <si>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</si>
  <si>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</si>
  <si>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</si>
  <si>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</si>
  <si>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</si>
  <si>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</si>
  <si>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</si>
  <si>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</si>
  <si>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</si>
  <si>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</si>
  <si>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</si>
  <si>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</si>
  <si>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</si>
  <si>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</si>
  <si>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</si>
  <si>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</si>
  <si>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</si>
  <si>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</si>
  <si>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</si>
  <si>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</si>
  <si>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</si>
  <si>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</si>
  <si>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</si>
  <si>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</si>
  <si>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</si>
  <si>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</si>
  <si>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</si>
  <si>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</si>
  <si>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</si>
  <si>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</si>
  <si>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</si>
  <si>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</si>
  <si>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</si>
  <si>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</si>
  <si>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</si>
  <si>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</si>
  <si>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</si>
  <si>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</si>
  <si>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</si>
  <si>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</si>
  <si>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</si>
  <si>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</si>
  <si>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</si>
  <si>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</si>
  <si>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</si>
  <si>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</si>
  <si>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</si>
  <si>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</si>
  <si>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</si>
  <si>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</si>
  <si>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</si>
  <si>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</si>
  <si>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</si>
  <si>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</si>
  <si>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</si>
  <si>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</si>
  <si>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</si>
  <si>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</si>
  <si>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</si>
  <si>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</si>
  <si>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</si>
  <si>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</si>
  <si>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</si>
  <si>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</si>
  <si>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</si>
  <si>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</si>
  <si>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</si>
  <si>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</si>
  <si>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</si>
  <si>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</si>
  <si>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</si>
  <si>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</si>
  <si>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</si>
  <si>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</si>
  <si>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</si>
  <si>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</si>
  <si>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</si>
  <si>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</si>
  <si>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</si>
  <si>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</si>
  <si>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</si>
  <si>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</si>
  <si>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</si>
  <si>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</si>
  <si>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</si>
  <si>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</si>
  <si>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</si>
  <si>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</si>
  <si>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</si>
  <si>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</si>
  <si>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</si>
  <si>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</si>
  <si>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</si>
  <si>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</si>
  <si>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</si>
  <si>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</si>
  <si>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</si>
  <si>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</si>
  <si>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</si>
  <si>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</si>
  <si>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</si>
  <si>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</si>
  <si>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</si>
  <si>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</si>
  <si>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</si>
  <si>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</si>
  <si>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</si>
  <si>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</si>
  <si>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</si>
  <si>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</si>
  <si>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</si>
  <si>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</si>
  <si>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</si>
  <si>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</si>
  <si>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</si>
  <si>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</si>
  <si>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</si>
  <si>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</si>
  <si>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</si>
  <si>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</si>
  <si>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</si>
  <si>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</si>
  <si>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</si>
  <si>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</si>
  <si>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</si>
  <si>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</si>
  <si>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</si>
  <si>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</si>
  <si>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</si>
  <si>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</si>
  <si>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</si>
  <si>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</si>
  <si>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</si>
  <si>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</si>
  <si>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</si>
  <si>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</si>
  <si>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</si>
  <si>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</si>
  <si>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</si>
  <si>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</si>
  <si>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</si>
  <si>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</si>
  <si>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</si>
  <si>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</si>
  <si>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</si>
  <si>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</si>
  <si>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</si>
  <si>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</si>
  <si>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</si>
  <si>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</si>
  <si>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</si>
  <si>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</si>
  <si>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</si>
  <si>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</si>
  <si>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</si>
  <si>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</si>
  <si>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</si>
  <si>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</si>
  <si>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</si>
  <si>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</si>
  <si>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</si>
  <si>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</si>
  <si>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</si>
  <si>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</si>
  <si>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</si>
  <si>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</si>
  <si>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</si>
  <si>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</si>
  <si>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</si>
  <si>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</si>
  <si>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</si>
  <si>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</si>
  <si>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</si>
  <si>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</si>
  <si>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</si>
  <si>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</si>
  <si>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</si>
  <si>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</si>
  <si>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</si>
  <si>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</si>
  <si>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</si>
  <si>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</si>
  <si>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</si>
  <si>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</si>
  <si>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</si>
  <si>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</si>
  <si>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</si>
  <si>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</si>
  <si>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</si>
  <si>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</si>
  <si>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</si>
  <si>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</si>
  <si>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</si>
  <si>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</si>
  <si>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</si>
  <si>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</si>
  <si>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</si>
  <si>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</si>
  <si>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</si>
  <si>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</si>
  <si>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</si>
  <si>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</si>
  <si>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</si>
  <si>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</si>
  <si>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</si>
  <si>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</si>
  <si>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</si>
  <si>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</si>
  <si>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</si>
  <si>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</si>
  <si>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</si>
  <si>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</si>
  <si>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</si>
  <si>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</si>
  <si>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</si>
  <si>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</si>
  <si>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</si>
  <si>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</si>
  <si>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</si>
  <si>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</si>
  <si>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</si>
  <si>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</si>
  <si>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</si>
  <si>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</si>
  <si>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</si>
  <si>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</si>
  <si>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</si>
  <si>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</si>
  <si>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</si>
  <si>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</si>
  <si>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</si>
  <si>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</si>
  <si>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</si>
  <si>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</si>
  <si>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</si>
  <si>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</si>
  <si>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</si>
  <si>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</si>
  <si>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</si>
  <si>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</si>
  <si>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</si>
  <si>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</si>
  <si>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</si>
  <si>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</si>
  <si>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</si>
  <si>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</si>
  <si>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</si>
  <si>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</si>
  <si>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</si>
  <si>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</si>
  <si>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</si>
  <si>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</si>
  <si>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</si>
  <si>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</si>
  <si>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</si>
  <si>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</si>
  <si>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</si>
  <si>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</si>
  <si>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</si>
  <si>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</si>
  <si>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</si>
  <si>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</si>
  <si>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</si>
  <si>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</si>
  <si>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</si>
  <si>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</si>
  <si>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</si>
  <si>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</si>
  <si>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</si>
  <si>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</si>
  <si>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</si>
  <si>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</si>
  <si>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</si>
  <si>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</si>
  <si>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</si>
  <si>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</si>
  <si>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</si>
  <si>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</si>
  <si>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</si>
  <si>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</si>
  <si>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</si>
  <si>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</si>
  <si>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</si>
  <si>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</si>
  <si>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</si>
  <si>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</si>
  <si>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</si>
  <si>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</si>
  <si>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</si>
  <si>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</si>
  <si>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</si>
  <si>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</si>
  <si>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</si>
  <si>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</si>
  <si>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</si>
  <si>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</si>
  <si>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</si>
  <si>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</si>
  <si>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</si>
  <si>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</si>
  <si>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</si>
  <si>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</si>
  <si>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</si>
  <si>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</si>
  <si>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</si>
  <si>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</si>
  <si>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</si>
  <si>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</si>
  <si>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</si>
  <si>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</si>
  <si>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</si>
  <si>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</si>
  <si>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</si>
  <si>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</si>
  <si>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</si>
  <si>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</si>
  <si>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</si>
  <si>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</si>
  <si>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</si>
  <si>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</si>
  <si>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</si>
  <si>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</si>
  <si>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</si>
  <si>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</si>
  <si>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</si>
  <si>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</si>
  <si>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</si>
  <si>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</si>
  <si>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</si>
  <si>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</si>
  <si>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</si>
  <si>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</si>
  <si>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</si>
  <si>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</si>
  <si>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</si>
  <si>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</si>
  <si>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</si>
  <si>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</si>
  <si>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</si>
  <si>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</si>
  <si>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</si>
  <si>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</si>
  <si>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</si>
  <si>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</si>
  <si>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</si>
  <si>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</si>
  <si>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</si>
  <si>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</si>
  <si>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</si>
  <si>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</si>
  <si>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</si>
  <si>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</si>
  <si>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</si>
  <si>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</si>
  <si>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</si>
  <si>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</si>
  <si>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</si>
  <si>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</si>
  <si>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</si>
  <si>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</si>
  <si>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</si>
  <si>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</si>
  <si>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</si>
  <si>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</si>
  <si>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</si>
  <si>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</si>
  <si>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</si>
  <si>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</si>
  <si>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</si>
  <si>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</si>
  <si>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</si>
  <si>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</si>
  <si>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</si>
  <si>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</si>
  <si>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</si>
  <si>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</si>
  <si>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</si>
  <si>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</si>
  <si>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</si>
  <si>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</si>
  <si>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</si>
  <si>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</si>
  <si>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</si>
  <si>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</si>
  <si>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</si>
  <si>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</si>
  <si>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</si>
  <si>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</si>
  <si>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</si>
  <si>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</si>
  <si>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</si>
  <si>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</si>
  <si>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</si>
  <si>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</si>
  <si>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</si>
  <si>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</si>
  <si>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</si>
  <si>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</si>
  <si>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</si>
  <si>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</si>
  <si>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</si>
  <si>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</si>
  <si>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</si>
  <si>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</si>
  <si>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</si>
  <si>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</si>
  <si>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</si>
  <si>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</si>
  <si>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</si>
  <si>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</si>
  <si>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</si>
  <si>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</si>
  <si>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</si>
  <si>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</si>
  <si>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</si>
  <si>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</si>
  <si>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</si>
  <si>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</si>
  <si>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</si>
  <si>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</si>
  <si>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</si>
  <si>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</si>
  <si>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</si>
  <si>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</si>
  <si>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</si>
  <si>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</si>
  <si>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</si>
  <si>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</si>
  <si>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</si>
  <si>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</si>
  <si>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</si>
  <si>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</si>
  <si>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</si>
  <si>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</si>
  <si>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</si>
  <si>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</si>
  <si>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</si>
  <si>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</si>
  <si>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</si>
  <si>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</si>
  <si>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</si>
  <si>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</si>
  <si>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</si>
  <si>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</si>
  <si>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</si>
  <si>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</si>
  <si>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</si>
  <si>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</si>
  <si>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</si>
  <si>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</si>
  <si>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</si>
  <si>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</si>
  <si>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</si>
  <si>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</si>
  <si>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</si>
  <si>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</si>
  <si>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</si>
  <si>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</si>
  <si>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</si>
  <si>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</si>
  <si>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</si>
  <si>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</si>
  <si>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</si>
  <si>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</si>
  <si>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</si>
  <si>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</si>
  <si>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</si>
  <si>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</si>
  <si>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</si>
  <si>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</si>
  <si>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</si>
  <si>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</si>
  <si>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</si>
  <si>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</si>
  <si>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</si>
  <si>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</si>
  <si>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</si>
  <si>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</si>
  <si>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</si>
  <si>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</si>
  <si>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</si>
  <si>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</si>
  <si>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</si>
  <si>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</si>
  <si>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</si>
  <si>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</si>
  <si>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</si>
  <si>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</si>
  <si>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</si>
  <si>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</si>
  <si>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</si>
  <si>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</si>
  <si>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</si>
  <si>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</si>
  <si>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</si>
  <si>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</si>
  <si>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</si>
  <si>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</si>
  <si>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</si>
  <si>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</si>
  <si>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</si>
  <si>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</si>
  <si>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</si>
  <si>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</si>
  <si>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</si>
  <si>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</si>
  <si>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</si>
  <si>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</si>
  <si>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</si>
  <si>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</si>
  <si>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</si>
  <si>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</si>
  <si>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</si>
  <si>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</si>
  <si>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</si>
  <si>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</si>
  <si>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</si>
  <si>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</si>
  <si>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</si>
  <si>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</si>
  <si>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</si>
  <si>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</si>
  <si>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</si>
  <si>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</si>
  <si>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</si>
  <si>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</si>
  <si>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</si>
  <si>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</si>
  <si>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</si>
  <si>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</si>
  <si>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</si>
  <si>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</si>
  <si>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</si>
  <si>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</si>
  <si>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</si>
  <si>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</si>
  <si>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</si>
  <si>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</si>
  <si>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</si>
  <si>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</si>
  <si>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</si>
  <si>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</si>
  <si>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</si>
  <si>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</si>
  <si>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</si>
  <si>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</si>
  <si>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</si>
  <si>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</si>
  <si>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</si>
  <si>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</si>
  <si>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</si>
  <si>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</si>
  <si>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</si>
  <si>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</si>
  <si>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</si>
  <si>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</si>
  <si>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</si>
  <si>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</si>
  <si>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</si>
  <si>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</si>
  <si>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</si>
  <si>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</si>
  <si>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</si>
  <si>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</si>
  <si>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</si>
  <si>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</si>
  <si>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</si>
  <si>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</si>
  <si>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</si>
  <si>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</si>
  <si>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</si>
  <si>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</si>
  <si>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</si>
  <si>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</si>
  <si>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</si>
  <si>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</si>
  <si>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</si>
  <si>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</si>
  <si>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</si>
  <si>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</si>
  <si>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</si>
  <si>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</si>
  <si>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</si>
  <si>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</si>
  <si>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</si>
  <si>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</si>
  <si>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</si>
  <si>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</si>
  <si>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</si>
  <si>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</si>
  <si>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</si>
  <si>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</si>
  <si>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</si>
  <si>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</si>
  <si>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</si>
  <si>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</si>
  <si>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</si>
  <si>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</si>
  <si>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</si>
  <si>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</si>
  <si>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</si>
  <si>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</si>
  <si>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</si>
  <si>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</si>
  <si>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</si>
  <si>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</si>
  <si>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</si>
  <si>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</si>
  <si>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</si>
  <si>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</si>
  <si>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</si>
  <si>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</si>
  <si>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</si>
  <si>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</si>
  <si>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</si>
  <si>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</si>
  <si>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</si>
  <si>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</si>
  <si>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</si>
  <si>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</si>
  <si>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</si>
  <si>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</si>
  <si>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</si>
  <si>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</si>
  <si>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</si>
  <si>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</si>
  <si>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</si>
  <si>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</si>
  <si>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</si>
  <si>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</si>
  <si>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</si>
  <si>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</si>
  <si>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</si>
  <si>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</si>
  <si>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</si>
  <si>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</si>
  <si>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</si>
  <si>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</si>
  <si>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</si>
  <si>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</si>
  <si>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</si>
  <si>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</si>
  <si>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</si>
  <si>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</si>
  <si>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</si>
  <si>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</si>
  <si>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</si>
  <si>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</si>
  <si>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</si>
  <si>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</si>
  <si>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</si>
  <si>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</si>
  <si>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</si>
  <si>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</si>
  <si>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</si>
  <si>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</si>
  <si>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</si>
  <si>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</si>
  <si>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</si>
  <si>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</si>
  <si>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</si>
  <si>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</si>
  <si>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</si>
  <si>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</si>
  <si>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</si>
  <si>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</si>
  <si>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</si>
  <si>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</si>
  <si>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</si>
  <si>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</si>
  <si>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</si>
  <si>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</si>
  <si>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</si>
  <si>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</si>
  <si>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</si>
  <si>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</si>
  <si>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</si>
  <si>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</si>
  <si>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</si>
  <si>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</si>
  <si>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</si>
  <si>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</si>
  <si>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</si>
  <si>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</si>
  <si>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</si>
  <si>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</si>
  <si>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</si>
  <si>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</si>
  <si>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</si>
  <si>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</si>
  <si>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</si>
  <si>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</si>
  <si>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</si>
  <si>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</si>
  <si>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</si>
  <si>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</si>
  <si>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</si>
  <si>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</si>
  <si>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</si>
  <si>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</si>
  <si>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</si>
  <si>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</si>
  <si>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</si>
  <si>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</si>
  <si>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</si>
  <si>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</si>
  <si>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</si>
  <si>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</si>
  <si>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</si>
  <si>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</si>
  <si>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</si>
  <si>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</si>
  <si>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</si>
  <si>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</si>
  <si>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</si>
  <si>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</si>
  <si>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</si>
  <si>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</si>
  <si>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</si>
  <si>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</si>
  <si>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</si>
  <si>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</si>
  <si>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</si>
  <si>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</si>
  <si>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</si>
  <si>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</si>
  <si>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</si>
  <si>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</si>
  <si>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</si>
  <si>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</si>
  <si>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</si>
  <si>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</si>
  <si>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</si>
  <si>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</si>
  <si>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</si>
  <si>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</si>
  <si>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</si>
  <si>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</si>
  <si>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</si>
  <si>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</si>
  <si>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</si>
  <si>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</si>
  <si>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</si>
  <si>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</si>
  <si>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</si>
  <si>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</si>
  <si>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</si>
  <si>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</si>
  <si>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</si>
  <si>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</si>
  <si>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</si>
  <si>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</si>
  <si>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</si>
  <si>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</si>
  <si>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</si>
  <si>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</si>
  <si>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</si>
  <si>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</si>
  <si>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</si>
  <si>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</si>
  <si>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</si>
  <si>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</si>
  <si>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</si>
  <si>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</si>
  <si>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</si>
  <si>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</si>
  <si>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</si>
  <si>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</si>
  <si>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</si>
  <si>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</si>
  <si>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</si>
  <si>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</si>
  <si>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</si>
  <si>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</si>
  <si>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</si>
  <si>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</si>
  <si>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</si>
  <si>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</si>
  <si>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</si>
  <si>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</si>
  <si>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</si>
  <si>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</si>
  <si>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</si>
  <si>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</si>
  <si>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</si>
  <si>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</si>
  <si>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</si>
  <si>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</si>
  <si>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</si>
  <si>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</si>
  <si>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</si>
  <si>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</si>
  <si>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</si>
  <si>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</si>
  <si>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</si>
  <si>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</si>
  <si>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</si>
  <si>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</si>
  <si>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</si>
  <si>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</si>
  <si>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</si>
  <si>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</si>
  <si>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</si>
  <si>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</si>
  <si>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</si>
  <si>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</si>
  <si>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</si>
  <si>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</si>
  <si>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</si>
  <si>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</si>
  <si>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</si>
  <si>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</si>
  <si>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</si>
  <si>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</si>
  <si>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</si>
  <si>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</si>
  <si>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</si>
  <si>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</si>
  <si>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</si>
  <si>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</si>
  <si>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</si>
  <si>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</si>
  <si>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</si>
  <si>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</si>
  <si>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</si>
  <si>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</si>
  <si>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</si>
  <si>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</si>
  <si>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</si>
  <si>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</si>
  <si>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</si>
  <si>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</si>
  <si>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</si>
  <si>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</si>
  <si>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</si>
  <si>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</si>
  <si>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</si>
  <si>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</si>
  <si>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</si>
  <si>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</si>
  <si>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</si>
  <si>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</si>
  <si>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</si>
  <si>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</si>
  <si>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</si>
  <si>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</si>
  <si>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</si>
  <si>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</si>
  <si>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</si>
  <si>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</si>
  <si>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</si>
  <si>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</si>
  <si>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</si>
  <si>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</si>
  <si>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</si>
  <si>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</si>
  <si>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</si>
  <si>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</si>
  <si>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</si>
  <si>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</si>
  <si>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</si>
  <si>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</si>
  <si>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</si>
  <si>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</si>
  <si>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</si>
  <si>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</si>
  <si>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</si>
  <si>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</si>
  <si>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</si>
  <si>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</si>
  <si>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</si>
  <si>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</si>
  <si>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</si>
  <si>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</si>
  <si>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</si>
  <si>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</si>
  <si>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</si>
  <si>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</si>
  <si>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</si>
  <si>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</si>
  <si>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</si>
  <si>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</si>
  <si>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</si>
  <si>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</si>
  <si>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</si>
  <si>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</si>
  <si>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</si>
  <si>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</si>
  <si>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</si>
  <si>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</si>
  <si>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</si>
  <si>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</si>
  <si>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</si>
  <si>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</si>
  <si>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</si>
  <si>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</si>
  <si>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</si>
  <si>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</si>
  <si>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</si>
  <si>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</si>
  <si>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</si>
  <si>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</si>
  <si>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</si>
  <si>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</si>
  <si>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</si>
  <si>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</si>
  <si>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</si>
  <si>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</si>
  <si>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</si>
  <si>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</si>
  <si>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</si>
  <si>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</si>
  <si>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</si>
  <si>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</si>
  <si>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</si>
  <si>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</si>
  <si>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</si>
  <si>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</si>
  <si>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</si>
  <si>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</si>
  <si>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</si>
  <si>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</si>
  <si>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</si>
  <si>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</si>
  <si>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</si>
  <si>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</si>
  <si>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</si>
  <si>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</si>
  <si>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</si>
  <si>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</si>
  <si>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</si>
  <si>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</si>
  <si>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</si>
  <si>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</si>
  <si>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</si>
  <si>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</si>
  <si>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</si>
  <si>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</si>
  <si>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</si>
  <si>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</si>
  <si>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</si>
  <si>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</si>
  <si>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</si>
  <si>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</si>
  <si>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</si>
  <si>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</si>
  <si>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</si>
  <si>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</si>
  <si>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</si>
  <si>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</si>
  <si>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</si>
  <si>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</si>
  <si>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</si>
  <si>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</si>
  <si>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</si>
  <si>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</si>
  <si>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</si>
  <si>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</si>
  <si>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</si>
  <si>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</si>
  <si>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</si>
  <si>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</si>
  <si>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</si>
  <si>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</si>
  <si>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</si>
  <si>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</si>
  <si>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</si>
  <si>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</si>
  <si>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</si>
  <si>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</si>
  <si>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</si>
  <si>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</si>
  <si>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</si>
  <si>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</si>
  <si>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</si>
  <si>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</si>
  <si>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</si>
  <si>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</si>
  <si>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</si>
  <si>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</si>
  <si>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</si>
  <si>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</si>
  <si>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</si>
  <si>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</si>
  <si>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</si>
  <si>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</si>
  <si>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</si>
  <si>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</si>
  <si>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</si>
  <si>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</si>
  <si>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</si>
  <si>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</si>
  <si>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</si>
  <si>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</si>
  <si>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</si>
  <si>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</si>
  <si>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</si>
  <si>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</si>
  <si>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</si>
  <si>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</si>
  <si>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</si>
  <si>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</si>
  <si>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</si>
  <si>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</si>
  <si>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</si>
  <si>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</si>
  <si>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</si>
  <si>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</si>
  <si>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</si>
  <si>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</si>
  <si>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</si>
  <si>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</si>
  <si>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</si>
  <si>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</si>
  <si>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</si>
  <si>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</si>
  <si>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</si>
  <si>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</si>
  <si>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</si>
  <si>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</si>
  <si>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</si>
  <si>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</si>
  <si>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</si>
  <si>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</si>
  <si>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</si>
  <si>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</si>
  <si>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</si>
  <si>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</si>
  <si>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</si>
  <si>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</si>
  <si>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</si>
  <si>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</si>
  <si>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</si>
  <si>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</si>
  <si>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</si>
  <si>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</si>
  <si>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</si>
  <si>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</si>
  <si>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</si>
  <si>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</si>
  <si>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</si>
  <si>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</si>
  <si>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</si>
  <si>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</si>
  <si>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</si>
  <si>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</si>
  <si>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</si>
  <si>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</si>
  <si>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</si>
  <si>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</si>
  <si>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</si>
  <si>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</si>
  <si>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</si>
  <si>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</si>
  <si>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</si>
  <si>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</si>
  <si>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</si>
  <si>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</si>
  <si>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</si>
  <si>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</si>
  <si>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</si>
  <si>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</si>
  <si>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</si>
  <si>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</si>
  <si>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</si>
  <si>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</si>
  <si>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</si>
  <si>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</si>
  <si>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</si>
  <si>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</si>
  <si>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</si>
  <si>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</si>
  <si>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</si>
  <si>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</si>
  <si>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</si>
  <si>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</si>
  <si>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</si>
  <si>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</si>
  <si>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</si>
  <si>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</si>
  <si>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</si>
  <si>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</si>
  <si>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</si>
  <si>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</si>
  <si>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</si>
  <si>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</si>
  <si>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</si>
  <si>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</si>
  <si>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</si>
  <si>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</si>
  <si>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</si>
  <si>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</si>
  <si>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</si>
  <si>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</si>
  <si>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</si>
  <si>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</si>
  <si>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</si>
  <si>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</si>
  <si>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</si>
  <si>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</si>
  <si>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</si>
  <si>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</si>
  <si>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</si>
  <si>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</si>
  <si>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</si>
  <si>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</si>
  <si>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</si>
  <si>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</si>
  <si>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</si>
  <si>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</si>
  <si>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</si>
  <si>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</si>
  <si>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</si>
  <si>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</si>
  <si>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</si>
  <si>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</si>
  <si>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</si>
  <si>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</si>
  <si>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</si>
  <si>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</si>
  <si>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</si>
  <si>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</si>
  <si>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</si>
  <si>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</si>
  <si>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</si>
  <si>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</si>
  <si>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</si>
  <si>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</si>
  <si>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</si>
  <si>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</si>
  <si>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</si>
  <si>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</si>
  <si>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</si>
  <si>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</si>
  <si>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</si>
  <si>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</si>
  <si>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</si>
  <si>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</si>
  <si>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</si>
  <si>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</si>
  <si>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</si>
  <si>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</si>
  <si>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</si>
  <si>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</si>
  <si>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</si>
  <si>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</si>
  <si>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</si>
  <si>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</si>
  <si>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</si>
  <si>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</si>
  <si>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</si>
  <si>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</si>
  <si>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</si>
  <si>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</si>
  <si>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</si>
  <si>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</si>
  <si>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</si>
  <si>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</si>
  <si>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</si>
  <si>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</si>
  <si>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</si>
  <si>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</si>
  <si>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</si>
  <si>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</si>
  <si>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</si>
  <si>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</si>
  <si>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</si>
  <si>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</si>
  <si>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</si>
  <si>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</si>
  <si>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</si>
  <si>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</si>
  <si>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</si>
  <si>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</si>
  <si>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</si>
  <si>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</si>
  <si>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</si>
  <si>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</si>
  <si>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</si>
  <si>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</si>
  <si>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</si>
  <si>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</si>
  <si>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</si>
  <si>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</si>
  <si>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</si>
  <si>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</si>
  <si>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</si>
  <si>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</si>
  <si>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</si>
  <si>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</si>
  <si>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</si>
  <si>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</si>
  <si>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</si>
  <si>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</si>
  <si>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</si>
  <si>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</si>
  <si>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</si>
  <si>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</si>
  <si>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</si>
  <si>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</si>
  <si>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</si>
  <si>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</si>
  <si>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</si>
  <si>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</si>
  <si>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</si>
  <si>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</si>
  <si>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</si>
  <si>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</si>
  <si>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</si>
  <si>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</si>
  <si>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</si>
  <si>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</si>
  <si>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</si>
  <si>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</si>
  <si>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</si>
  <si>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</si>
  <si>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</si>
  <si>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</si>
  <si>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</si>
  <si>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</si>
  <si>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</si>
  <si>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</si>
  <si>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</si>
  <si>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</si>
  <si>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</si>
  <si>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</si>
  <si>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</si>
  <si>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</si>
  <si>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</si>
  <si>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</si>
  <si>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</si>
  <si>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</si>
  <si>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</si>
  <si>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</si>
  <si>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</si>
  <si>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</si>
  <si>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</si>
  <si>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</si>
  <si>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</si>
  <si>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</si>
  <si>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</si>
  <si>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</si>
  <si>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</si>
  <si>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</si>
  <si>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</si>
  <si>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</si>
  <si>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</si>
  <si>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</si>
  <si>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</si>
  <si>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</si>
  <si>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</si>
  <si>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</si>
  <si>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</si>
  <si>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</si>
  <si>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</si>
  <si>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</si>
  <si>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</si>
  <si>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</si>
  <si>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</si>
  <si>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</si>
  <si>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</si>
  <si>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</si>
  <si>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</si>
  <si>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</si>
  <si>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</si>
  <si>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</si>
  <si>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</si>
  <si>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</si>
  <si>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</si>
  <si>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</si>
  <si>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</si>
  <si>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</si>
  <si>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</si>
  <si>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</si>
  <si>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</si>
  <si>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</si>
  <si>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</si>
  <si>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</si>
  <si>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</si>
  <si>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</si>
  <si>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</si>
  <si>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</si>
  <si>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</si>
  <si>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</si>
  <si>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</si>
  <si>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</si>
  <si>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</si>
  <si>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</si>
  <si>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</si>
  <si>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</si>
  <si>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</si>
  <si>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</si>
  <si>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</si>
  <si>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</si>
  <si>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</si>
  <si>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</si>
  <si>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</si>
  <si>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</si>
  <si>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</si>
  <si>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</si>
  <si>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</si>
  <si>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</si>
  <si>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</si>
  <si>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</si>
  <si>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</si>
  <si>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</si>
  <si>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</si>
  <si>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</si>
  <si>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</si>
  <si>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</si>
  <si>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</si>
  <si>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</si>
  <si>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</si>
  <si>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</si>
  <si>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</si>
  <si>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</si>
  <si>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</si>
  <si>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</si>
  <si>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</si>
  <si>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</si>
  <si>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</si>
  <si>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</si>
  <si>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</si>
  <si>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</si>
  <si>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</si>
  <si>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</si>
  <si>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</si>
  <si>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</si>
  <si>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</si>
  <si>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</si>
  <si>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</si>
  <si>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</si>
  <si>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</si>
  <si>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</si>
  <si>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</si>
  <si>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</si>
  <si>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</si>
  <si>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</si>
  <si>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</si>
  <si>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</si>
  <si>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</si>
  <si>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</si>
  <si>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</si>
  <si>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</si>
  <si>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</si>
  <si>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</si>
  <si>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</si>
  <si>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</si>
  <si>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</si>
  <si>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</si>
  <si>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</si>
  <si>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</si>
  <si>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</si>
  <si>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</si>
  <si>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</si>
  <si>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</si>
  <si>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</si>
  <si>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</si>
  <si>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</si>
  <si>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</si>
  <si>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</si>
  <si>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</si>
  <si>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</si>
  <si>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</si>
  <si>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</si>
  <si>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</si>
  <si>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</si>
  <si>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</si>
  <si>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</si>
  <si>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</si>
  <si>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</si>
  <si>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</si>
  <si>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</si>
  <si>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</si>
  <si>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</si>
  <si>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</si>
  <si>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</si>
  <si>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</si>
  <si>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</si>
  <si>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</si>
  <si>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</si>
  <si>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</si>
  <si>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</si>
  <si>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</si>
  <si>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</si>
  <si>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</si>
  <si>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</si>
  <si>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</si>
  <si>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Sum of Sales</t>
  </si>
  <si>
    <t>Row Labels</t>
  </si>
  <si>
    <t>Grand Total</t>
  </si>
  <si>
    <t>2011</t>
  </si>
  <si>
    <t>2012</t>
  </si>
  <si>
    <t>2013</t>
  </si>
  <si>
    <t>2014</t>
  </si>
  <si>
    <t>Jan</t>
  </si>
  <si>
    <t>Mar</t>
  </si>
  <si>
    <t>May</t>
  </si>
  <si>
    <t>Jun</t>
  </si>
  <si>
    <t>Jul</t>
  </si>
  <si>
    <t>Sep</t>
  </si>
  <si>
    <t>Oct</t>
  </si>
  <si>
    <t>Nov</t>
  </si>
  <si>
    <t>Dec</t>
  </si>
  <si>
    <t>Sum of Profit</t>
  </si>
  <si>
    <t>category</t>
  </si>
  <si>
    <t>profit</t>
  </si>
  <si>
    <t xml:space="preserve"> </t>
  </si>
  <si>
    <t>Sum of Quantity</t>
  </si>
  <si>
    <t>Sum of Profit margin</t>
  </si>
  <si>
    <t>Sum of Field1</t>
  </si>
  <si>
    <t>Count of Order ID</t>
  </si>
  <si>
    <t>profi</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</si>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</sst>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4" formatCode="_(&quot;$&quot;* #,##0.00_);_(&quot;$&quot;* \(#,##0.00\);_(&quot;$&quot;* &quot;-&quot;??_);_(@_)"/>
    <numFmt numFmtId="43" formatCode="_(* #,##0.00_);_(* \(#,##0.00\);_(* &quot;-&quot;??_);_(@_)"/>
    <numFmt numFmtId="164" formatCode="[Green]\▲0.00%;[Red]\ \▼0.00%"/>
    <numFmt numFmtId="165" formatCode="&quot;$&quot;\ 0.00,&quot;K&quot;"/>
    <numFmt numFmtId="166" formatCode="_(* #,##0.000_);_(* \(#,##0.000\);_(* &quot;-&quot;??_);_(@_)"/>
    <numFmt numFmtId="167" formatCode="_(* #,##0_);_(* \(#,##0\);_(* &quot;-&quot;??_);_(@_)"/>
    <numFmt numFmtId="168" formatCode="_(&quot;$&quot;* #,##0_);_(&quot;$&quot;* \(#,##0\);_(&quot;$&quot;* &quot;-&quot;??_);_(@_)"/>
    <numFmt numFmtId="169" formatCode="_([$$-409]* #,##0.00_);_([$$-409]* \(#,##0.00\);_([$$-409]* &quot;-&quot;??_);_(@_)"/>
    <numFmt numFmtId="170" formatCode="&quot;#&quot;\ 0"/>
  </numFmts>
  <fonts count="10"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Calibri"/>
      <family val="2"/>
      <scheme val="minor"/>
    </font>
    <font>
      <sz val="11"/>
      <color theme="1"/>
      <name val="Arial Black"/>
      <family val="2"/>
    </font>
    <font>
      <sz val="10"/>
      <color theme="1"/>
      <name val="Calibri"/>
      <family val="2"/>
      <scheme val="minor"/>
    </font>
  </fonts>
  <fills count="2">
    <fill>
      <patternFill patternType="none"/>
    </fill>
    <fill>
      <patternFill patternType="gray125"/>
    </fill>
  </fills>
  <borders count="16">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style="thin">
        <color rgb="FF999999"/>
      </left>
      <right style="thin">
        <color rgb="FF999999"/>
      </right>
      <top style="thin">
        <color indexed="65"/>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4">
    <xf numFmtId="0" fontId="0"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cellStyleXfs>
  <cellXfs count="57">
    <xf numFmtId="0" fontId="0" fillId="0" borderId="0" xfId="0"/>
    <xf numFmtId="0" fontId="4" fillId="0" borderId="0" xfId="0" applyFont="1"/>
    <xf numFmtId="0" fontId="5" fillId="0" borderId="0" xfId="0" applyFont="1" applyAlignment="1">
      <alignment horizontal="center"/>
    </xf>
    <xf numFmtId="14" fontId="6" fillId="0" borderId="0" xfId="0" applyNumberFormat="1" applyFont="1" applyAlignment="1">
      <alignment horizontal="center"/>
    </xf>
    <xf numFmtId="0" fontId="0" fillId="0" borderId="1" xfId="0" applyBorder="1"/>
    <xf numFmtId="0" fontId="0" fillId="0" borderId="4" xfId="0" applyBorder="1"/>
    <xf numFmtId="0" fontId="0" fillId="0" borderId="1" xfId="0" pivotButton="1"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165" fontId="0" fillId="0" borderId="1" xfId="0" pivotButton="1" applyNumberFormat="1" applyBorder="1"/>
    <xf numFmtId="165" fontId="0" fillId="0" borderId="1" xfId="0" applyNumberFormat="1" applyBorder="1"/>
    <xf numFmtId="165" fontId="0" fillId="0" borderId="8" xfId="0" applyNumberFormat="1" applyBorder="1"/>
    <xf numFmtId="165" fontId="0" fillId="0" borderId="1" xfId="0" applyNumberFormat="1" applyBorder="1" applyAlignment="1">
      <alignment horizontal="left"/>
    </xf>
    <xf numFmtId="165" fontId="0" fillId="0" borderId="7" xfId="0" applyNumberFormat="1" applyBorder="1" applyAlignment="1">
      <alignment horizontal="left"/>
    </xf>
    <xf numFmtId="165" fontId="0" fillId="0" borderId="7" xfId="0" applyNumberFormat="1" applyBorder="1"/>
    <xf numFmtId="165" fontId="0" fillId="0" borderId="9" xfId="0" applyNumberFormat="1" applyBorder="1"/>
    <xf numFmtId="0" fontId="0" fillId="0" borderId="2" xfId="0" applyBorder="1" applyAlignment="1">
      <alignment horizontal="left"/>
    </xf>
    <xf numFmtId="0" fontId="0" fillId="0" borderId="3" xfId="0" applyBorder="1" applyAlignment="1">
      <alignment horizontal="left"/>
    </xf>
    <xf numFmtId="0" fontId="3" fillId="0" borderId="0" xfId="0" applyFont="1"/>
    <xf numFmtId="165" fontId="0" fillId="0" borderId="0" xfId="0" applyNumberFormat="1"/>
    <xf numFmtId="10" fontId="0" fillId="0" borderId="4" xfId="0" applyNumberFormat="1" applyBorder="1"/>
    <xf numFmtId="10" fontId="0" fillId="0" borderId="6" xfId="0" applyNumberFormat="1" applyBorder="1"/>
    <xf numFmtId="10" fontId="0" fillId="0" borderId="10" xfId="0" applyNumberFormat="1" applyBorder="1"/>
    <xf numFmtId="165" fontId="0" fillId="0" borderId="4" xfId="0" applyNumberFormat="1" applyBorder="1"/>
    <xf numFmtId="165" fontId="0" fillId="0" borderId="6" xfId="0" applyNumberFormat="1" applyBorder="1"/>
    <xf numFmtId="165" fontId="0" fillId="0" borderId="10" xfId="0" applyNumberFormat="1" applyBorder="1"/>
    <xf numFmtId="43" fontId="0" fillId="0" borderId="5" xfId="0" applyNumberFormat="1" applyBorder="1"/>
    <xf numFmtId="166" fontId="0" fillId="0" borderId="4" xfId="0" applyNumberFormat="1" applyBorder="1"/>
    <xf numFmtId="166" fontId="0" fillId="0" borderId="6" xfId="0" applyNumberFormat="1" applyBorder="1"/>
    <xf numFmtId="167" fontId="0" fillId="0" borderId="4" xfId="0" applyNumberFormat="1" applyBorder="1"/>
    <xf numFmtId="167" fontId="0" fillId="0" borderId="6" xfId="0" applyNumberFormat="1" applyBorder="1"/>
    <xf numFmtId="44" fontId="0" fillId="0" borderId="5" xfId="0" applyNumberFormat="1" applyBorder="1"/>
    <xf numFmtId="168" fontId="0" fillId="0" borderId="4" xfId="0" applyNumberFormat="1" applyBorder="1"/>
    <xf numFmtId="168" fontId="0" fillId="0" borderId="6" xfId="0" applyNumberFormat="1" applyBorder="1"/>
    <xf numFmtId="168" fontId="0" fillId="0" borderId="5" xfId="0" applyNumberFormat="1" applyBorder="1"/>
    <xf numFmtId="169" fontId="0" fillId="0" borderId="0" xfId="0" applyNumberFormat="1"/>
    <xf numFmtId="169" fontId="0" fillId="0" borderId="0" xfId="2" applyNumberFormat="1" applyFont="1"/>
    <xf numFmtId="170" fontId="0" fillId="0" borderId="0" xfId="0" applyNumberFormat="1"/>
    <xf numFmtId="43" fontId="0" fillId="0" borderId="0" xfId="1" applyFont="1"/>
    <xf numFmtId="170" fontId="0" fillId="0" borderId="0" xfId="1" applyNumberFormat="1" applyFont="1"/>
    <xf numFmtId="10" fontId="0" fillId="0" borderId="0" xfId="3" applyNumberFormat="1" applyFont="1"/>
    <xf numFmtId="10" fontId="0" fillId="0" borderId="5" xfId="0" applyNumberFormat="1" applyBorder="1"/>
    <xf numFmtId="0" fontId="0" fillId="0" borderId="12" xfId="0" applyBorder="1"/>
    <xf numFmtId="164" fontId="8" fillId="0" borderId="0" xfId="0" applyNumberFormat="1" applyFont="1"/>
    <xf numFmtId="0" fontId="9" fillId="0" borderId="0" xfId="0" applyFont="1"/>
    <xf numFmtId="0" fontId="2" fillId="0" borderId="0" xfId="0" applyFont="1"/>
    <xf numFmtId="0" fontId="1" fillId="0" borderId="0" xfId="0" applyFont="1"/>
    <xf numFmtId="0" fontId="0" fillId="0" borderId="6" xfId="0" applyBorder="1"/>
    <xf numFmtId="0" fontId="0" fillId="0" borderId="10" xfId="0" applyBorder="1"/>
    <xf numFmtId="0" fontId="0" fillId="0" borderId="2" xfId="0" applyBorder="1"/>
    <xf numFmtId="0" fontId="0" fillId="0" borderId="13" xfId="0" applyBorder="1"/>
    <xf numFmtId="0" fontId="0" fillId="0" borderId="11" xfId="0" applyBorder="1"/>
    <xf numFmtId="0" fontId="0" fillId="0" borderId="3" xfId="0" applyBorder="1"/>
    <xf numFmtId="0" fontId="0" fillId="0" borderId="14" xfId="0" applyBorder="1"/>
    <xf numFmtId="0" fontId="0" fillId="0" borderId="15" xfId="0" applyBorder="1"/>
    <xf numFmtId="0" fontId="0" fillId="0" borderId="5" xfId="0" applyBorder="1"/>
  </cellXfs>
  <cellStyles count="4">
    <cellStyle name="Comma" xfId="1" builtinId="3"/>
    <cellStyle name="Currency" xfId="2" builtinId="4"/>
    <cellStyle name="Normal" xfId="0" builtinId="0"/>
    <cellStyle name="Percent" xfId="3" builtinId="5"/>
  </cellStyles>
  <dxfs count="45">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4" formatCode="0.00%"/>
    </dxf>
    <dxf>
      <numFmt numFmtId="167" formatCode="_(* #,##0_);_(* \(#,##0\);_(* &quot;-&quot;??_);_(@_)"/>
    </dxf>
    <dxf>
      <numFmt numFmtId="35" formatCode="_(* #,##0.00_);_(* \(#,##0.00\);_(* &quot;-&quot;??_);_(@_)"/>
    </dxf>
    <dxf>
      <numFmt numFmtId="167" formatCode="_(* #,##0_);_(* \(#,##0\);_(* &quot;-&quot;??_);_(@_)"/>
    </dxf>
    <dxf>
      <numFmt numFmtId="166" formatCode="_(* #,##0.000_);_(* \(#,##0.000\);_(* &quot;-&quot;??_);_(@_)"/>
    </dxf>
    <dxf>
      <numFmt numFmtId="34" formatCode="_(&quot;$&quot;* #,##0.00_);_(&quot;$&quot;* \(#,##0.00\);_(&quot;$&quot;* &quot;-&quot;??_);_(@_)"/>
    </dxf>
    <dxf>
      <numFmt numFmtId="168" formatCode="_(&quot;$&quot;* #,##0_);_(&quot;$&quot;* \(#,##0\);_(&quot;$&quot;* &quot;-&quot;??_);_(@_)"/>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font>
        <b val="0"/>
        <i val="0"/>
        <sz val="72"/>
        <color theme="1"/>
        <name val="Arial Rounded MT Bold"/>
        <family val="2"/>
        <scheme val="none"/>
      </font>
      <border>
        <bottom style="thin">
          <color theme="4"/>
        </bottom>
        <vertical/>
        <horizontal/>
      </border>
    </dxf>
    <dxf>
      <font>
        <sz val="72"/>
        <color theme="1"/>
      </font>
      <border>
        <left style="thin">
          <color theme="4"/>
        </left>
        <right style="thin">
          <color theme="4"/>
        </right>
        <top style="thin">
          <color theme="4"/>
        </top>
        <bottom style="thin">
          <color theme="4"/>
        </bottom>
        <vertical/>
        <horizontal/>
      </border>
    </dxf>
    <dxf>
      <font>
        <b val="0"/>
        <i val="0"/>
        <sz val="36"/>
        <color theme="0"/>
        <name val="Arial Rounded MT Bold"/>
        <family val="2"/>
        <scheme val="none"/>
      </font>
      <fill>
        <patternFill>
          <bgColor theme="1"/>
        </patternFill>
      </fill>
      <border diagonalUp="0" diagonalDown="0">
        <left/>
        <right/>
        <top/>
        <bottom/>
        <vertical/>
        <horizontal/>
      </border>
    </dxf>
    <dxf>
      <font>
        <b/>
        <i val="0"/>
        <sz val="24"/>
        <color theme="1"/>
        <name val="Microsoft JhengHei UI Light"/>
        <family val="2"/>
        <scheme val="none"/>
      </font>
      <fill>
        <patternFill>
          <bgColor theme="1" tint="0.1499679555650502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tableStyle name="Data-style" pivot="0" count="3" xr9:uid="{00000000-0011-0000-FFFF-FFFF00000000}">
      <tableStyleElement type="headerRow" dxfId="44"/>
      <tableStyleElement type="firstRowStripe" dxfId="43"/>
      <tableStyleElement type="secondRowStripe" dxfId="42"/>
    </tableStyle>
    <tableStyle name="SlicerStyleLight1 2" pivot="0" table="0" count="10" xr9:uid="{FDC7B90F-2097-470E-B485-40B00F51AD0F}">
      <tableStyleElement type="wholeTable" dxfId="41"/>
      <tableStyleElement type="headerRow" dxfId="40"/>
    </tableStyle>
    <tableStyle name="SlicerStyleLight1 2 2" pivot="0" table="0" count="10" xr9:uid="{617D1316-C0F2-4BD5-A033-B103DA5C9B9F}">
      <tableStyleElement type="wholeTable" dxfId="39"/>
      <tableStyleElement type="headerRow" dxfId="38"/>
    </tableStyle>
  </tableStyles>
  <colors>
    <mruColors>
      <color rgb="FF000000"/>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36"/>
            <color rgb="FF000000"/>
            <name val="Aptos"/>
            <family val="2"/>
            <scheme val="none"/>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48"/>
            <color theme="0"/>
            <name val="Aptos"/>
            <family val="2"/>
            <scheme val="none"/>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PROJECT.xlsx]combo!PivotTable2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052559055118113"/>
          <c:y val="6.0185185185185182E-2"/>
          <c:w val="0.49501727909011373"/>
          <c:h val="0.81808654126567515"/>
        </c:manualLayout>
      </c:layout>
      <c:barChart>
        <c:barDir val="col"/>
        <c:grouping val="clustered"/>
        <c:varyColors val="0"/>
        <c:ser>
          <c:idx val="0"/>
          <c:order val="0"/>
          <c:tx>
            <c:strRef>
              <c:f>combo!$B$3</c:f>
              <c:strCache>
                <c:ptCount val="1"/>
                <c:pt idx="0">
                  <c:v>Sum of Sales</c:v>
                </c:pt>
              </c:strCache>
            </c:strRef>
          </c:tx>
          <c:spPr>
            <a:solidFill>
              <a:schemeClr val="accent1"/>
            </a:solidFill>
            <a:ln>
              <a:noFill/>
            </a:ln>
            <a:effectLst/>
          </c:spPr>
          <c:invertIfNegative val="0"/>
          <c:cat>
            <c:strRef>
              <c:f>combo!$A$4:$A$12</c:f>
              <c:strCache>
                <c:ptCount val="9"/>
                <c:pt idx="0">
                  <c:v>Jan</c:v>
                </c:pt>
                <c:pt idx="1">
                  <c:v>Mar</c:v>
                </c:pt>
                <c:pt idx="2">
                  <c:v>May</c:v>
                </c:pt>
                <c:pt idx="3">
                  <c:v>Jun</c:v>
                </c:pt>
                <c:pt idx="4">
                  <c:v>Jul</c:v>
                </c:pt>
                <c:pt idx="5">
                  <c:v>Sep</c:v>
                </c:pt>
                <c:pt idx="6">
                  <c:v>Oct</c:v>
                </c:pt>
                <c:pt idx="7">
                  <c:v>Nov</c:v>
                </c:pt>
                <c:pt idx="8">
                  <c:v>Dec</c:v>
                </c:pt>
              </c:strCache>
            </c:strRef>
          </c:cat>
          <c:val>
            <c:numRef>
              <c:f>combo!$B$4:$B$12</c:f>
              <c:numCache>
                <c:formatCode>"$"\ 0.00,"K"</c:formatCode>
                <c:ptCount val="9"/>
                <c:pt idx="0">
                  <c:v>13.120000000000001</c:v>
                </c:pt>
                <c:pt idx="1">
                  <c:v>1166.92</c:v>
                </c:pt>
                <c:pt idx="2">
                  <c:v>760.096</c:v>
                </c:pt>
                <c:pt idx="3">
                  <c:v>373.41</c:v>
                </c:pt>
                <c:pt idx="4">
                  <c:v>525.95000000000005</c:v>
                </c:pt>
                <c:pt idx="5">
                  <c:v>977.25200000000007</c:v>
                </c:pt>
                <c:pt idx="6">
                  <c:v>82.42</c:v>
                </c:pt>
                <c:pt idx="7">
                  <c:v>135.56</c:v>
                </c:pt>
                <c:pt idx="8">
                  <c:v>11.696</c:v>
                </c:pt>
              </c:numCache>
            </c:numRef>
          </c:val>
          <c:extLst>
            <c:ext xmlns:c16="http://schemas.microsoft.com/office/drawing/2014/chart" uri="{C3380CC4-5D6E-409C-BE32-E72D297353CC}">
              <c16:uniqueId val="{00000000-D5AE-4596-90DA-25CDF2302EEF}"/>
            </c:ext>
          </c:extLst>
        </c:ser>
        <c:dLbls>
          <c:showLegendKey val="0"/>
          <c:showVal val="0"/>
          <c:showCatName val="0"/>
          <c:showSerName val="0"/>
          <c:showPercent val="0"/>
          <c:showBubbleSize val="0"/>
        </c:dLbls>
        <c:gapWidth val="219"/>
        <c:axId val="1582105616"/>
        <c:axId val="1582100336"/>
      </c:barChart>
      <c:lineChart>
        <c:grouping val="standard"/>
        <c:varyColors val="0"/>
        <c:ser>
          <c:idx val="1"/>
          <c:order val="1"/>
          <c:tx>
            <c:strRef>
              <c:f>combo!$C$3</c:f>
              <c:strCache>
                <c:ptCount val="1"/>
                <c:pt idx="0">
                  <c:v>Sum of Profit</c:v>
                </c:pt>
              </c:strCache>
            </c:strRef>
          </c:tx>
          <c:spPr>
            <a:ln w="28575" cap="rnd">
              <a:solidFill>
                <a:schemeClr val="accent2"/>
              </a:solidFill>
              <a:round/>
            </a:ln>
            <a:effectLst/>
          </c:spPr>
          <c:marker>
            <c:symbol val="none"/>
          </c:marker>
          <c:cat>
            <c:strRef>
              <c:f>combo!$A$4:$A$12</c:f>
              <c:strCache>
                <c:ptCount val="9"/>
                <c:pt idx="0">
                  <c:v>Jan</c:v>
                </c:pt>
                <c:pt idx="1">
                  <c:v>Mar</c:v>
                </c:pt>
                <c:pt idx="2">
                  <c:v>May</c:v>
                </c:pt>
                <c:pt idx="3">
                  <c:v>Jun</c:v>
                </c:pt>
                <c:pt idx="4">
                  <c:v>Jul</c:v>
                </c:pt>
                <c:pt idx="5">
                  <c:v>Sep</c:v>
                </c:pt>
                <c:pt idx="6">
                  <c:v>Oct</c:v>
                </c:pt>
                <c:pt idx="7">
                  <c:v>Nov</c:v>
                </c:pt>
                <c:pt idx="8">
                  <c:v>Dec</c:v>
                </c:pt>
              </c:strCache>
            </c:strRef>
          </c:cat>
          <c:val>
            <c:numRef>
              <c:f>combo!$C$4:$C$12</c:f>
              <c:numCache>
                <c:formatCode>"$"\ 0.00,"K"</c:formatCode>
                <c:ptCount val="9"/>
                <c:pt idx="0">
                  <c:v>2.1319999999999988</c:v>
                </c:pt>
                <c:pt idx="1">
                  <c:v>131.27849999999995</c:v>
                </c:pt>
                <c:pt idx="2">
                  <c:v>183.024</c:v>
                </c:pt>
                <c:pt idx="3">
                  <c:v>153.77259999999998</c:v>
                </c:pt>
                <c:pt idx="4">
                  <c:v>174.00939999999994</c:v>
                </c:pt>
                <c:pt idx="5">
                  <c:v>-25.187200000000026</c:v>
                </c:pt>
                <c:pt idx="6">
                  <c:v>17.041199999999996</c:v>
                </c:pt>
                <c:pt idx="7">
                  <c:v>58.004800000000003</c:v>
                </c:pt>
                <c:pt idx="8">
                  <c:v>3.9473999999999996</c:v>
                </c:pt>
              </c:numCache>
            </c:numRef>
          </c:val>
          <c:smooth val="0"/>
          <c:extLst>
            <c:ext xmlns:c16="http://schemas.microsoft.com/office/drawing/2014/chart" uri="{C3380CC4-5D6E-409C-BE32-E72D297353CC}">
              <c16:uniqueId val="{00000001-D5AE-4596-90DA-25CDF2302EEF}"/>
            </c:ext>
          </c:extLst>
        </c:ser>
        <c:dLbls>
          <c:showLegendKey val="0"/>
          <c:showVal val="0"/>
          <c:showCatName val="0"/>
          <c:showSerName val="0"/>
          <c:showPercent val="0"/>
          <c:showBubbleSize val="0"/>
        </c:dLbls>
        <c:marker val="1"/>
        <c:smooth val="0"/>
        <c:axId val="1582096976"/>
        <c:axId val="1582098416"/>
      </c:lineChart>
      <c:catAx>
        <c:axId val="1582105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2100336"/>
        <c:crosses val="autoZero"/>
        <c:auto val="1"/>
        <c:lblAlgn val="ctr"/>
        <c:lblOffset val="100"/>
        <c:noMultiLvlLbl val="0"/>
      </c:catAx>
      <c:valAx>
        <c:axId val="1582100336"/>
        <c:scaling>
          <c:orientation val="minMax"/>
        </c:scaling>
        <c:delete val="0"/>
        <c:axPos val="l"/>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2105616"/>
        <c:crosses val="autoZero"/>
        <c:crossBetween val="between"/>
      </c:valAx>
      <c:valAx>
        <c:axId val="1582098416"/>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2096976"/>
        <c:crosses val="max"/>
        <c:crossBetween val="between"/>
      </c:valAx>
      <c:catAx>
        <c:axId val="1582096976"/>
        <c:scaling>
          <c:orientation val="minMax"/>
        </c:scaling>
        <c:delete val="1"/>
        <c:axPos val="b"/>
        <c:numFmt formatCode="General" sourceLinked="1"/>
        <c:majorTickMark val="out"/>
        <c:minorTickMark val="none"/>
        <c:tickLblPos val="nextTo"/>
        <c:crossAx val="1582098416"/>
        <c:crosses val="autoZero"/>
        <c:auto val="1"/>
        <c:lblAlgn val="ctr"/>
        <c:lblOffset val="100"/>
        <c:noMultiLvlLbl val="0"/>
      </c:catAx>
      <c:spPr>
        <a:noFill/>
        <a:ln>
          <a:noFill/>
        </a:ln>
        <a:effectLst/>
      </c:spPr>
    </c:plotArea>
    <c:legend>
      <c:legendPos val="t"/>
      <c:layout>
        <c:manualLayout>
          <c:xMode val="edge"/>
          <c:yMode val="edge"/>
          <c:x val="0.24901559718828251"/>
          <c:y val="4.6728971962616821E-2"/>
          <c:w val="0.43555736567411835"/>
          <c:h val="7.88556921039075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PROJECT.xlsx]donot!PivotTable5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5582327209098865"/>
          <c:y val="0.26328484981044037"/>
          <c:w val="0.39480686789151354"/>
          <c:h val="0.65801144648585597"/>
        </c:manualLayout>
      </c:layout>
      <c:doughnutChart>
        <c:varyColors val="1"/>
        <c:ser>
          <c:idx val="0"/>
          <c:order val="0"/>
          <c:tx>
            <c:strRef>
              <c:f>donot!$B$3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449-4EA6-B0EF-D401D9848F4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449-4EA6-B0EF-D401D9848F4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449-4EA6-B0EF-D401D9848F4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donot!$A$4:$A$6</c:f>
              <c:strCache>
                <c:ptCount val="3"/>
                <c:pt idx="0">
                  <c:v>Furniture</c:v>
                </c:pt>
                <c:pt idx="1">
                  <c:v>Office Supplies</c:v>
                </c:pt>
                <c:pt idx="2">
                  <c:v>Technology</c:v>
                </c:pt>
              </c:strCache>
            </c:strRef>
          </c:cat>
          <c:val>
            <c:numRef>
              <c:f>donot!$B$4:$B$6</c:f>
              <c:numCache>
                <c:formatCode>0.00%</c:formatCode>
                <c:ptCount val="3"/>
                <c:pt idx="0">
                  <c:v>0.34739809767834512</c:v>
                </c:pt>
                <c:pt idx="1">
                  <c:v>0.44112332271655169</c:v>
                </c:pt>
                <c:pt idx="2">
                  <c:v>0.21147857960510313</c:v>
                </c:pt>
              </c:numCache>
            </c:numRef>
          </c:val>
          <c:extLst>
            <c:ext xmlns:c16="http://schemas.microsoft.com/office/drawing/2014/chart" uri="{C3380CC4-5D6E-409C-BE32-E72D297353CC}">
              <c16:uniqueId val="{00000000-A89C-4DFB-8E5F-50E520E29F32}"/>
            </c:ext>
          </c:extLst>
        </c:ser>
        <c:dLbls>
          <c:showLegendKey val="0"/>
          <c:showVal val="0"/>
          <c:showCatName val="0"/>
          <c:showSerName val="0"/>
          <c:showPercent val="0"/>
          <c:showBubbleSize val="0"/>
          <c:showLeaderLines val="1"/>
        </c:dLbls>
        <c:firstSliceAng val="59"/>
        <c:holeSize val="6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PROJECT.xlsx]top 10 states!PivotTable11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10 states'!$B$3</c:f>
              <c:strCache>
                <c:ptCount val="1"/>
                <c:pt idx="0">
                  <c:v>Total</c:v>
                </c:pt>
              </c:strCache>
            </c:strRef>
          </c:tx>
          <c:spPr>
            <a:ln w="28575" cap="rnd">
              <a:solidFill>
                <a:schemeClr val="accent1"/>
              </a:solidFill>
              <a:round/>
            </a:ln>
            <a:effectLst/>
          </c:spPr>
          <c:marker>
            <c:symbol val="none"/>
          </c:marker>
          <c:cat>
            <c:strRef>
              <c:f>'top 10 states'!$A$4:$A$10</c:f>
              <c:strCache>
                <c:ptCount val="7"/>
                <c:pt idx="0">
                  <c:v>Arkansas</c:v>
                </c:pt>
                <c:pt idx="1">
                  <c:v>Florida</c:v>
                </c:pt>
                <c:pt idx="2">
                  <c:v>Georgia</c:v>
                </c:pt>
                <c:pt idx="3">
                  <c:v>Kentucky</c:v>
                </c:pt>
                <c:pt idx="4">
                  <c:v>North Carolina</c:v>
                </c:pt>
                <c:pt idx="5">
                  <c:v>Tennessee</c:v>
                </c:pt>
                <c:pt idx="6">
                  <c:v>Virginia</c:v>
                </c:pt>
              </c:strCache>
            </c:strRef>
          </c:cat>
          <c:val>
            <c:numRef>
              <c:f>'top 10 states'!$B$4:$B$10</c:f>
              <c:numCache>
                <c:formatCode>"$"\ 0.00,"K"</c:formatCode>
                <c:ptCount val="7"/>
                <c:pt idx="0">
                  <c:v>6.24</c:v>
                </c:pt>
                <c:pt idx="1">
                  <c:v>1451.1480000000001</c:v>
                </c:pt>
                <c:pt idx="2">
                  <c:v>260.31</c:v>
                </c:pt>
                <c:pt idx="3">
                  <c:v>615.31000000000006</c:v>
                </c:pt>
                <c:pt idx="4">
                  <c:v>359.548</c:v>
                </c:pt>
                <c:pt idx="5">
                  <c:v>763.50800000000004</c:v>
                </c:pt>
                <c:pt idx="6">
                  <c:v>590.36000000000013</c:v>
                </c:pt>
              </c:numCache>
            </c:numRef>
          </c:val>
          <c:smooth val="0"/>
          <c:extLst>
            <c:ext xmlns:c16="http://schemas.microsoft.com/office/drawing/2014/chart" uri="{C3380CC4-5D6E-409C-BE32-E72D297353CC}">
              <c16:uniqueId val="{00000000-CDB8-442D-9C71-48A7F069BFE9}"/>
            </c:ext>
          </c:extLst>
        </c:ser>
        <c:dLbls>
          <c:showLegendKey val="0"/>
          <c:showVal val="0"/>
          <c:showCatName val="0"/>
          <c:showSerName val="0"/>
          <c:showPercent val="0"/>
          <c:showBubbleSize val="0"/>
        </c:dLbls>
        <c:smooth val="0"/>
        <c:axId val="1917100080"/>
        <c:axId val="1917099120"/>
      </c:lineChart>
      <c:catAx>
        <c:axId val="191710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099120"/>
        <c:crosses val="autoZero"/>
        <c:auto val="1"/>
        <c:lblAlgn val="ctr"/>
        <c:lblOffset val="100"/>
        <c:noMultiLvlLbl val="0"/>
      </c:catAx>
      <c:valAx>
        <c:axId val="19170991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100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PROJECT.xlsx]top 10 states!PivotTable11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 Top 10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states'!$B$3</c:f>
              <c:strCache>
                <c:ptCount val="1"/>
                <c:pt idx="0">
                  <c:v>Total</c:v>
                </c:pt>
              </c:strCache>
            </c:strRef>
          </c:tx>
          <c:spPr>
            <a:solidFill>
              <a:schemeClr val="accent1"/>
            </a:solidFill>
            <a:ln>
              <a:noFill/>
            </a:ln>
            <a:effectLst/>
          </c:spPr>
          <c:invertIfNegative val="0"/>
          <c:cat>
            <c:strRef>
              <c:f>'top 10 states'!$A$4:$A$10</c:f>
              <c:strCache>
                <c:ptCount val="7"/>
                <c:pt idx="0">
                  <c:v>Arkansas</c:v>
                </c:pt>
                <c:pt idx="1">
                  <c:v>Florida</c:v>
                </c:pt>
                <c:pt idx="2">
                  <c:v>Georgia</c:v>
                </c:pt>
                <c:pt idx="3">
                  <c:v>Kentucky</c:v>
                </c:pt>
                <c:pt idx="4">
                  <c:v>North Carolina</c:v>
                </c:pt>
                <c:pt idx="5">
                  <c:v>Tennessee</c:v>
                </c:pt>
                <c:pt idx="6">
                  <c:v>Virginia</c:v>
                </c:pt>
              </c:strCache>
            </c:strRef>
          </c:cat>
          <c:val>
            <c:numRef>
              <c:f>'top 10 states'!$B$4:$B$10</c:f>
              <c:numCache>
                <c:formatCode>"$"\ 0.00,"K"</c:formatCode>
                <c:ptCount val="7"/>
                <c:pt idx="0">
                  <c:v>6.24</c:v>
                </c:pt>
                <c:pt idx="1">
                  <c:v>1451.1480000000001</c:v>
                </c:pt>
                <c:pt idx="2">
                  <c:v>260.31</c:v>
                </c:pt>
                <c:pt idx="3">
                  <c:v>615.31000000000006</c:v>
                </c:pt>
                <c:pt idx="4">
                  <c:v>359.548</c:v>
                </c:pt>
                <c:pt idx="5">
                  <c:v>763.50800000000004</c:v>
                </c:pt>
                <c:pt idx="6">
                  <c:v>590.36000000000013</c:v>
                </c:pt>
              </c:numCache>
            </c:numRef>
          </c:val>
          <c:extLst>
            <c:ext xmlns:c16="http://schemas.microsoft.com/office/drawing/2014/chart" uri="{C3380CC4-5D6E-409C-BE32-E72D297353CC}">
              <c16:uniqueId val="{00000000-6F9E-4FE7-8DC7-720894B86C23}"/>
            </c:ext>
          </c:extLst>
        </c:ser>
        <c:dLbls>
          <c:showLegendKey val="0"/>
          <c:showVal val="0"/>
          <c:showCatName val="0"/>
          <c:showSerName val="0"/>
          <c:showPercent val="0"/>
          <c:showBubbleSize val="0"/>
        </c:dLbls>
        <c:gapWidth val="219"/>
        <c:overlap val="-27"/>
        <c:axId val="1913450896"/>
        <c:axId val="1913453296"/>
      </c:barChart>
      <c:catAx>
        <c:axId val="1913450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453296"/>
        <c:crosses val="autoZero"/>
        <c:auto val="1"/>
        <c:lblAlgn val="ctr"/>
        <c:lblOffset val="100"/>
        <c:noMultiLvlLbl val="0"/>
      </c:catAx>
      <c:valAx>
        <c:axId val="1913453296"/>
        <c:scaling>
          <c:orientation val="minMax"/>
        </c:scaling>
        <c:delete val="0"/>
        <c:axPos val="l"/>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450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PROJECT.xlsx]sub category!PivotTable12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 category'!$B$3</c:f>
              <c:strCache>
                <c:ptCount val="1"/>
                <c:pt idx="0">
                  <c:v>Total</c:v>
                </c:pt>
              </c:strCache>
            </c:strRef>
          </c:tx>
          <c:spPr>
            <a:solidFill>
              <a:schemeClr val="accent1"/>
            </a:solidFill>
            <a:ln>
              <a:noFill/>
            </a:ln>
            <a:effectLst/>
          </c:spPr>
          <c:invertIfNegative val="0"/>
          <c:cat>
            <c:strRef>
              <c:f>'sub category'!$A$4:$A$8</c:f>
              <c:strCache>
                <c:ptCount val="5"/>
                <c:pt idx="0">
                  <c:v>Chairs</c:v>
                </c:pt>
                <c:pt idx="1">
                  <c:v>Accessories</c:v>
                </c:pt>
                <c:pt idx="2">
                  <c:v>Storage</c:v>
                </c:pt>
                <c:pt idx="3">
                  <c:v>Binders</c:v>
                </c:pt>
                <c:pt idx="4">
                  <c:v>Paper</c:v>
                </c:pt>
              </c:strCache>
            </c:strRef>
          </c:cat>
          <c:val>
            <c:numRef>
              <c:f>'sub category'!$B$4:$B$8</c:f>
              <c:numCache>
                <c:formatCode>"$"\ 0.00,"K"</c:formatCode>
                <c:ptCount val="5"/>
                <c:pt idx="0">
                  <c:v>1166.92</c:v>
                </c:pt>
                <c:pt idx="1">
                  <c:v>855.73199999999986</c:v>
                </c:pt>
                <c:pt idx="2">
                  <c:v>745.48800000000006</c:v>
                </c:pt>
                <c:pt idx="3">
                  <c:v>478.07800000000003</c:v>
                </c:pt>
                <c:pt idx="4">
                  <c:v>204.4</c:v>
                </c:pt>
              </c:numCache>
            </c:numRef>
          </c:val>
          <c:extLst>
            <c:ext xmlns:c16="http://schemas.microsoft.com/office/drawing/2014/chart" uri="{C3380CC4-5D6E-409C-BE32-E72D297353CC}">
              <c16:uniqueId val="{00000000-ACD4-427F-BB64-4E4D29D2C7DF}"/>
            </c:ext>
          </c:extLst>
        </c:ser>
        <c:dLbls>
          <c:showLegendKey val="0"/>
          <c:showVal val="0"/>
          <c:showCatName val="0"/>
          <c:showSerName val="0"/>
          <c:showPercent val="0"/>
          <c:showBubbleSize val="0"/>
        </c:dLbls>
        <c:gapWidth val="182"/>
        <c:axId val="1976546928"/>
        <c:axId val="1976548368"/>
      </c:barChart>
      <c:catAx>
        <c:axId val="1976546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548368"/>
        <c:crosses val="autoZero"/>
        <c:auto val="1"/>
        <c:lblAlgn val="ctr"/>
        <c:lblOffset val="100"/>
        <c:noMultiLvlLbl val="0"/>
      </c:catAx>
      <c:valAx>
        <c:axId val="1976548368"/>
        <c:scaling>
          <c:orientation val="minMax"/>
        </c:scaling>
        <c:delete val="0"/>
        <c:axPos val="b"/>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546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64705882352941"/>
          <c:y val="0.24"/>
          <c:w val="0.78431372549019607"/>
          <c:h val="0.65333333333333332"/>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KPI!$A$4:$A$13</c:f>
              <c:strCache>
                <c:ptCount val="9"/>
                <c:pt idx="0">
                  <c:v>Jan</c:v>
                </c:pt>
                <c:pt idx="1">
                  <c:v>Mar</c:v>
                </c:pt>
                <c:pt idx="2">
                  <c:v>May</c:v>
                </c:pt>
                <c:pt idx="3">
                  <c:v>Jun</c:v>
                </c:pt>
                <c:pt idx="4">
                  <c:v>Jul</c:v>
                </c:pt>
                <c:pt idx="5">
                  <c:v>Sep</c:v>
                </c:pt>
                <c:pt idx="6">
                  <c:v>Oct</c:v>
                </c:pt>
                <c:pt idx="7">
                  <c:v>Nov</c:v>
                </c:pt>
                <c:pt idx="8">
                  <c:v>Dec</c:v>
                </c:pt>
              </c:strCache>
            </c:strRef>
          </c:cat>
          <c:val>
            <c:numRef>
              <c:f>KPI!$B$4:$B$13</c:f>
              <c:numCache>
                <c:formatCode>_("$"* #,##0_);_("$"* \(#,##0\);_("$"* "-"??_);_(@_)</c:formatCode>
                <c:ptCount val="9"/>
                <c:pt idx="0">
                  <c:v>13.120000000000001</c:v>
                </c:pt>
                <c:pt idx="1">
                  <c:v>1166.92</c:v>
                </c:pt>
                <c:pt idx="2">
                  <c:v>760.096</c:v>
                </c:pt>
                <c:pt idx="3">
                  <c:v>373.41</c:v>
                </c:pt>
                <c:pt idx="4">
                  <c:v>525.95000000000005</c:v>
                </c:pt>
                <c:pt idx="5">
                  <c:v>977.25200000000007</c:v>
                </c:pt>
                <c:pt idx="6">
                  <c:v>82.42</c:v>
                </c:pt>
                <c:pt idx="7">
                  <c:v>135.56</c:v>
                </c:pt>
                <c:pt idx="8">
                  <c:v>11.696</c:v>
                </c:pt>
              </c:numCache>
            </c:numRef>
          </c:val>
          <c:smooth val="0"/>
          <c:extLst>
            <c:ext xmlns:c16="http://schemas.microsoft.com/office/drawing/2014/chart" uri="{C3380CC4-5D6E-409C-BE32-E72D297353CC}">
              <c16:uniqueId val="{00000000-67E5-43A9-A0C4-F08A1012041B}"/>
            </c:ext>
          </c:extLst>
        </c:ser>
        <c:dLbls>
          <c:showLegendKey val="0"/>
          <c:showVal val="0"/>
          <c:showCatName val="0"/>
          <c:showSerName val="0"/>
          <c:showPercent val="0"/>
          <c:showBubbleSize val="0"/>
        </c:dLbls>
        <c:smooth val="0"/>
        <c:axId val="1751156304"/>
        <c:axId val="1917100560"/>
      </c:lineChart>
      <c:catAx>
        <c:axId val="1751156304"/>
        <c:scaling>
          <c:orientation val="minMax"/>
        </c:scaling>
        <c:delete val="1"/>
        <c:axPos val="b"/>
        <c:numFmt formatCode="General" sourceLinked="1"/>
        <c:majorTickMark val="none"/>
        <c:minorTickMark val="none"/>
        <c:tickLblPos val="nextTo"/>
        <c:crossAx val="1917100560"/>
        <c:crosses val="autoZero"/>
        <c:auto val="1"/>
        <c:lblAlgn val="ctr"/>
        <c:lblOffset val="100"/>
        <c:noMultiLvlLbl val="0"/>
      </c:catAx>
      <c:valAx>
        <c:axId val="1917100560"/>
        <c:scaling>
          <c:orientation val="minMax"/>
        </c:scaling>
        <c:delete val="1"/>
        <c:axPos val="l"/>
        <c:numFmt formatCode="_(&quot;$&quot;* #,##0_);_(&quot;$&quot;* \(#,##0\);_(&quot;$&quot;* &quot;-&quot;??_);_(@_)" sourceLinked="1"/>
        <c:majorTickMark val="none"/>
        <c:minorTickMark val="none"/>
        <c:tickLblPos val="nextTo"/>
        <c:crossAx val="1751156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KPI!$D$4:$D$13</c:f>
              <c:strCache>
                <c:ptCount val="9"/>
                <c:pt idx="0">
                  <c:v>Jan</c:v>
                </c:pt>
                <c:pt idx="1">
                  <c:v>Mar</c:v>
                </c:pt>
                <c:pt idx="2">
                  <c:v>May</c:v>
                </c:pt>
                <c:pt idx="3">
                  <c:v>Jun</c:v>
                </c:pt>
                <c:pt idx="4">
                  <c:v>Jul</c:v>
                </c:pt>
                <c:pt idx="5">
                  <c:v>Sep</c:v>
                </c:pt>
                <c:pt idx="6">
                  <c:v>Oct</c:v>
                </c:pt>
                <c:pt idx="7">
                  <c:v>Nov</c:v>
                </c:pt>
                <c:pt idx="8">
                  <c:v>Dec</c:v>
                </c:pt>
              </c:strCache>
            </c:strRef>
          </c:cat>
          <c:val>
            <c:numRef>
              <c:f>KPI!$E$4:$E$13</c:f>
              <c:numCache>
                <c:formatCode>_(* #,##0.000_);_(* \(#,##0.000\);_(* "-"??_);_(@_)</c:formatCode>
                <c:ptCount val="9"/>
                <c:pt idx="0">
                  <c:v>2.1319999999999988</c:v>
                </c:pt>
                <c:pt idx="1">
                  <c:v>131.27849999999995</c:v>
                </c:pt>
                <c:pt idx="2">
                  <c:v>183.024</c:v>
                </c:pt>
                <c:pt idx="3">
                  <c:v>153.77259999999998</c:v>
                </c:pt>
                <c:pt idx="4">
                  <c:v>174.00939999999994</c:v>
                </c:pt>
                <c:pt idx="5">
                  <c:v>-25.187200000000026</c:v>
                </c:pt>
                <c:pt idx="6">
                  <c:v>17.041199999999996</c:v>
                </c:pt>
                <c:pt idx="7">
                  <c:v>58.004800000000003</c:v>
                </c:pt>
                <c:pt idx="8">
                  <c:v>3.9473999999999996</c:v>
                </c:pt>
              </c:numCache>
            </c:numRef>
          </c:val>
          <c:smooth val="0"/>
          <c:extLst>
            <c:ext xmlns:c16="http://schemas.microsoft.com/office/drawing/2014/chart" uri="{C3380CC4-5D6E-409C-BE32-E72D297353CC}">
              <c16:uniqueId val="{00000000-9FB4-4FFD-AB30-683106A61A29}"/>
            </c:ext>
          </c:extLst>
        </c:ser>
        <c:dLbls>
          <c:showLegendKey val="0"/>
          <c:showVal val="0"/>
          <c:showCatName val="0"/>
          <c:showSerName val="0"/>
          <c:showPercent val="0"/>
          <c:showBubbleSize val="0"/>
        </c:dLbls>
        <c:smooth val="0"/>
        <c:axId val="1386134128"/>
        <c:axId val="1765951168"/>
      </c:lineChart>
      <c:catAx>
        <c:axId val="1386134128"/>
        <c:scaling>
          <c:orientation val="minMax"/>
        </c:scaling>
        <c:delete val="1"/>
        <c:axPos val="b"/>
        <c:numFmt formatCode="General" sourceLinked="1"/>
        <c:majorTickMark val="none"/>
        <c:minorTickMark val="none"/>
        <c:tickLblPos val="nextTo"/>
        <c:crossAx val="1765951168"/>
        <c:crosses val="autoZero"/>
        <c:auto val="1"/>
        <c:lblAlgn val="ctr"/>
        <c:lblOffset val="100"/>
        <c:noMultiLvlLbl val="0"/>
      </c:catAx>
      <c:valAx>
        <c:axId val="1765951168"/>
        <c:scaling>
          <c:orientation val="minMax"/>
        </c:scaling>
        <c:delete val="1"/>
        <c:axPos val="l"/>
        <c:numFmt formatCode="_(* #,##0.000_);_(* \(#,##0.000\);_(* &quot;-&quot;??_);_(@_)" sourceLinked="1"/>
        <c:majorTickMark val="none"/>
        <c:minorTickMark val="none"/>
        <c:tickLblPos val="nextTo"/>
        <c:crossAx val="1386134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PROJECT.xlsx]KPI!PivotTable15</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80392156862745"/>
          <c:y val="0.32608695652173914"/>
          <c:w val="0.82745098039215681"/>
          <c:h val="0.52173913043478259"/>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KPI!$G$4:$G$13</c:f>
              <c:strCache>
                <c:ptCount val="9"/>
                <c:pt idx="0">
                  <c:v>Jan</c:v>
                </c:pt>
                <c:pt idx="1">
                  <c:v>Mar</c:v>
                </c:pt>
                <c:pt idx="2">
                  <c:v>May</c:v>
                </c:pt>
                <c:pt idx="3">
                  <c:v>Jun</c:v>
                </c:pt>
                <c:pt idx="4">
                  <c:v>Jul</c:v>
                </c:pt>
                <c:pt idx="5">
                  <c:v>Sep</c:v>
                </c:pt>
                <c:pt idx="6">
                  <c:v>Oct</c:v>
                </c:pt>
                <c:pt idx="7">
                  <c:v>Nov</c:v>
                </c:pt>
                <c:pt idx="8">
                  <c:v>Dec</c:v>
                </c:pt>
              </c:strCache>
            </c:strRef>
          </c:cat>
          <c:val>
            <c:numRef>
              <c:f>KPI!$H$4:$H$13</c:f>
              <c:numCache>
                <c:formatCode>_(* #,##0_);_(* \(#,##0\);_(* "-"??_);_(@_)</c:formatCode>
                <c:ptCount val="9"/>
                <c:pt idx="0">
                  <c:v>5</c:v>
                </c:pt>
                <c:pt idx="1">
                  <c:v>5</c:v>
                </c:pt>
                <c:pt idx="2">
                  <c:v>22</c:v>
                </c:pt>
                <c:pt idx="3">
                  <c:v>10</c:v>
                </c:pt>
                <c:pt idx="4">
                  <c:v>32</c:v>
                </c:pt>
                <c:pt idx="5">
                  <c:v>27</c:v>
                </c:pt>
                <c:pt idx="6">
                  <c:v>11</c:v>
                </c:pt>
                <c:pt idx="7">
                  <c:v>8</c:v>
                </c:pt>
                <c:pt idx="8">
                  <c:v>2</c:v>
                </c:pt>
              </c:numCache>
            </c:numRef>
          </c:val>
          <c:smooth val="0"/>
          <c:extLst>
            <c:ext xmlns:c16="http://schemas.microsoft.com/office/drawing/2014/chart" uri="{C3380CC4-5D6E-409C-BE32-E72D297353CC}">
              <c16:uniqueId val="{00000000-F50A-449A-8E35-E38C981792A3}"/>
            </c:ext>
          </c:extLst>
        </c:ser>
        <c:dLbls>
          <c:showLegendKey val="0"/>
          <c:showVal val="0"/>
          <c:showCatName val="0"/>
          <c:showSerName val="0"/>
          <c:showPercent val="0"/>
          <c:showBubbleSize val="0"/>
        </c:dLbls>
        <c:smooth val="0"/>
        <c:axId val="1987036928"/>
        <c:axId val="1987032608"/>
      </c:lineChart>
      <c:catAx>
        <c:axId val="1987036928"/>
        <c:scaling>
          <c:orientation val="minMax"/>
        </c:scaling>
        <c:delete val="1"/>
        <c:axPos val="b"/>
        <c:numFmt formatCode="General" sourceLinked="1"/>
        <c:majorTickMark val="none"/>
        <c:minorTickMark val="none"/>
        <c:tickLblPos val="nextTo"/>
        <c:crossAx val="1987032608"/>
        <c:crosses val="autoZero"/>
        <c:auto val="1"/>
        <c:lblAlgn val="ctr"/>
        <c:lblOffset val="100"/>
        <c:noMultiLvlLbl val="0"/>
      </c:catAx>
      <c:valAx>
        <c:axId val="1987032608"/>
        <c:scaling>
          <c:orientation val="minMax"/>
        </c:scaling>
        <c:delete val="1"/>
        <c:axPos val="l"/>
        <c:numFmt formatCode="_(* #,##0_);_(* \(#,##0\);_(* &quot;-&quot;??_);_(@_)" sourceLinked="1"/>
        <c:majorTickMark val="none"/>
        <c:minorTickMark val="none"/>
        <c:tickLblPos val="nextTo"/>
        <c:crossAx val="1987036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PROJECT.xlsx]KPI!PivotTable17</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KPI!$J$4:$J$13</c:f>
              <c:strCache>
                <c:ptCount val="9"/>
                <c:pt idx="0">
                  <c:v>Jan</c:v>
                </c:pt>
                <c:pt idx="1">
                  <c:v>Mar</c:v>
                </c:pt>
                <c:pt idx="2">
                  <c:v>May</c:v>
                </c:pt>
                <c:pt idx="3">
                  <c:v>Jun</c:v>
                </c:pt>
                <c:pt idx="4">
                  <c:v>Jul</c:v>
                </c:pt>
                <c:pt idx="5">
                  <c:v>Sep</c:v>
                </c:pt>
                <c:pt idx="6">
                  <c:v>Oct</c:v>
                </c:pt>
                <c:pt idx="7">
                  <c:v>Nov</c:v>
                </c:pt>
                <c:pt idx="8">
                  <c:v>Dec</c:v>
                </c:pt>
              </c:strCache>
            </c:strRef>
          </c:cat>
          <c:val>
            <c:numRef>
              <c:f>KPI!$K$4:$K$13</c:f>
              <c:numCache>
                <c:formatCode>_(* #,##0_);_(* \(#,##0\);_(* "-"??_);_(@_)</c:formatCode>
                <c:ptCount val="9"/>
                <c:pt idx="0">
                  <c:v>1</c:v>
                </c:pt>
                <c:pt idx="1">
                  <c:v>1</c:v>
                </c:pt>
                <c:pt idx="2">
                  <c:v>6</c:v>
                </c:pt>
                <c:pt idx="3">
                  <c:v>3</c:v>
                </c:pt>
                <c:pt idx="4">
                  <c:v>4</c:v>
                </c:pt>
                <c:pt idx="5">
                  <c:v>10</c:v>
                </c:pt>
                <c:pt idx="6">
                  <c:v>3</c:v>
                </c:pt>
                <c:pt idx="7">
                  <c:v>4</c:v>
                </c:pt>
                <c:pt idx="8">
                  <c:v>1</c:v>
                </c:pt>
              </c:numCache>
            </c:numRef>
          </c:val>
          <c:smooth val="0"/>
          <c:extLst>
            <c:ext xmlns:c16="http://schemas.microsoft.com/office/drawing/2014/chart" uri="{C3380CC4-5D6E-409C-BE32-E72D297353CC}">
              <c16:uniqueId val="{00000000-931A-41CB-8D40-2FCA8D534015}"/>
            </c:ext>
          </c:extLst>
        </c:ser>
        <c:dLbls>
          <c:showLegendKey val="0"/>
          <c:showVal val="0"/>
          <c:showCatName val="0"/>
          <c:showSerName val="0"/>
          <c:showPercent val="0"/>
          <c:showBubbleSize val="0"/>
        </c:dLbls>
        <c:smooth val="0"/>
        <c:axId val="1582113776"/>
        <c:axId val="1582107536"/>
      </c:lineChart>
      <c:catAx>
        <c:axId val="1582113776"/>
        <c:scaling>
          <c:orientation val="minMax"/>
        </c:scaling>
        <c:delete val="1"/>
        <c:axPos val="b"/>
        <c:numFmt formatCode="General" sourceLinked="1"/>
        <c:majorTickMark val="none"/>
        <c:minorTickMark val="none"/>
        <c:tickLblPos val="nextTo"/>
        <c:crossAx val="1582107536"/>
        <c:crosses val="autoZero"/>
        <c:auto val="1"/>
        <c:lblAlgn val="ctr"/>
        <c:lblOffset val="100"/>
        <c:noMultiLvlLbl val="0"/>
      </c:catAx>
      <c:valAx>
        <c:axId val="1582107536"/>
        <c:scaling>
          <c:orientation val="minMax"/>
        </c:scaling>
        <c:delete val="1"/>
        <c:axPos val="l"/>
        <c:numFmt formatCode="_(* #,##0_);_(* \(#,##0\);_(* &quot;-&quot;??_);_(@_)" sourceLinked="1"/>
        <c:majorTickMark val="none"/>
        <c:minorTickMark val="none"/>
        <c:tickLblPos val="nextTo"/>
        <c:crossAx val="1582113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KPI!$M$4:$M$13</c:f>
              <c:strCache>
                <c:ptCount val="9"/>
                <c:pt idx="0">
                  <c:v>Jan</c:v>
                </c:pt>
                <c:pt idx="1">
                  <c:v>Mar</c:v>
                </c:pt>
                <c:pt idx="2">
                  <c:v>May</c:v>
                </c:pt>
                <c:pt idx="3">
                  <c:v>Jun</c:v>
                </c:pt>
                <c:pt idx="4">
                  <c:v>Jul</c:v>
                </c:pt>
                <c:pt idx="5">
                  <c:v>Sep</c:v>
                </c:pt>
                <c:pt idx="6">
                  <c:v>Oct</c:v>
                </c:pt>
                <c:pt idx="7">
                  <c:v>Nov</c:v>
                </c:pt>
                <c:pt idx="8">
                  <c:v>Dec</c:v>
                </c:pt>
              </c:strCache>
            </c:strRef>
          </c:cat>
          <c:val>
            <c:numRef>
              <c:f>KPI!$N$4:$N$13</c:f>
              <c:numCache>
                <c:formatCode>0.00%</c:formatCode>
                <c:ptCount val="9"/>
                <c:pt idx="0">
                  <c:v>0.16249999999999989</c:v>
                </c:pt>
                <c:pt idx="1">
                  <c:v>0.11249999999999995</c:v>
                </c:pt>
                <c:pt idx="2">
                  <c:v>0.24079063697217193</c:v>
                </c:pt>
                <c:pt idx="3">
                  <c:v>0.41180632548673035</c:v>
                </c:pt>
                <c:pt idx="4">
                  <c:v>0.33084779922045809</c:v>
                </c:pt>
                <c:pt idx="5">
                  <c:v>-2.5773495475066844E-2</c:v>
                </c:pt>
                <c:pt idx="6">
                  <c:v>0.20676049502547919</c:v>
                </c:pt>
                <c:pt idx="7">
                  <c:v>0.42789023310711127</c:v>
                </c:pt>
                <c:pt idx="8">
                  <c:v>0.33749999999999997</c:v>
                </c:pt>
              </c:numCache>
            </c:numRef>
          </c:val>
          <c:smooth val="0"/>
          <c:extLst>
            <c:ext xmlns:c16="http://schemas.microsoft.com/office/drawing/2014/chart" uri="{C3380CC4-5D6E-409C-BE32-E72D297353CC}">
              <c16:uniqueId val="{00000000-023E-4B89-8FDF-B70A2D42D916}"/>
            </c:ext>
          </c:extLst>
        </c:ser>
        <c:dLbls>
          <c:showLegendKey val="0"/>
          <c:showVal val="0"/>
          <c:showCatName val="0"/>
          <c:showSerName val="0"/>
          <c:showPercent val="0"/>
          <c:showBubbleSize val="0"/>
        </c:dLbls>
        <c:smooth val="0"/>
        <c:axId val="1914557232"/>
        <c:axId val="1982566976"/>
      </c:lineChart>
      <c:catAx>
        <c:axId val="1914557232"/>
        <c:scaling>
          <c:orientation val="minMax"/>
        </c:scaling>
        <c:delete val="1"/>
        <c:axPos val="b"/>
        <c:numFmt formatCode="General" sourceLinked="1"/>
        <c:majorTickMark val="none"/>
        <c:minorTickMark val="none"/>
        <c:tickLblPos val="nextTo"/>
        <c:crossAx val="1982566976"/>
        <c:crosses val="autoZero"/>
        <c:auto val="1"/>
        <c:lblAlgn val="ctr"/>
        <c:lblOffset val="100"/>
        <c:noMultiLvlLbl val="0"/>
      </c:catAx>
      <c:valAx>
        <c:axId val="1982566976"/>
        <c:scaling>
          <c:orientation val="minMax"/>
        </c:scaling>
        <c:delete val="1"/>
        <c:axPos val="l"/>
        <c:numFmt formatCode="0.00%" sourceLinked="1"/>
        <c:majorTickMark val="none"/>
        <c:minorTickMark val="none"/>
        <c:tickLblPos val="nextTo"/>
        <c:crossAx val="1914557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PROJECT.xlsx]KPI!PivotTable13</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516492135068654"/>
          <c:y val="9.6519270285956277E-2"/>
          <c:w val="0.78431372549019607"/>
          <c:h val="0.89663011822036776"/>
        </c:manualLayout>
      </c:layout>
      <c:lineChart>
        <c:grouping val="standard"/>
        <c:varyColors val="0"/>
        <c:ser>
          <c:idx val="0"/>
          <c:order val="0"/>
          <c:tx>
            <c:strRef>
              <c:f>KPI!$B$3</c:f>
              <c:strCache>
                <c:ptCount val="1"/>
                <c:pt idx="0">
                  <c:v>Total</c:v>
                </c:pt>
              </c:strCache>
            </c:strRef>
          </c:tx>
          <c:spPr>
            <a:ln w="34925" cap="rnd">
              <a:solidFill>
                <a:schemeClr val="bg2">
                  <a:lumMod val="65000"/>
                </a:schemeClr>
              </a:solidFill>
              <a:round/>
            </a:ln>
            <a:effectLst/>
          </c:spPr>
          <c:marker>
            <c:symbol val="none"/>
          </c:marker>
          <c:cat>
            <c:strRef>
              <c:f>KPI!$A$4:$A$13</c:f>
              <c:strCache>
                <c:ptCount val="9"/>
                <c:pt idx="0">
                  <c:v>Jan</c:v>
                </c:pt>
                <c:pt idx="1">
                  <c:v>Mar</c:v>
                </c:pt>
                <c:pt idx="2">
                  <c:v>May</c:v>
                </c:pt>
                <c:pt idx="3">
                  <c:v>Jun</c:v>
                </c:pt>
                <c:pt idx="4">
                  <c:v>Jul</c:v>
                </c:pt>
                <c:pt idx="5">
                  <c:v>Sep</c:v>
                </c:pt>
                <c:pt idx="6">
                  <c:v>Oct</c:v>
                </c:pt>
                <c:pt idx="7">
                  <c:v>Nov</c:v>
                </c:pt>
                <c:pt idx="8">
                  <c:v>Dec</c:v>
                </c:pt>
              </c:strCache>
            </c:strRef>
          </c:cat>
          <c:val>
            <c:numRef>
              <c:f>KPI!$B$4:$B$13</c:f>
              <c:numCache>
                <c:formatCode>_("$"* #,##0_);_("$"* \(#,##0\);_("$"* "-"??_);_(@_)</c:formatCode>
                <c:ptCount val="9"/>
                <c:pt idx="0">
                  <c:v>13.120000000000001</c:v>
                </c:pt>
                <c:pt idx="1">
                  <c:v>1166.92</c:v>
                </c:pt>
                <c:pt idx="2">
                  <c:v>760.096</c:v>
                </c:pt>
                <c:pt idx="3">
                  <c:v>373.41</c:v>
                </c:pt>
                <c:pt idx="4">
                  <c:v>525.95000000000005</c:v>
                </c:pt>
                <c:pt idx="5">
                  <c:v>977.25200000000007</c:v>
                </c:pt>
                <c:pt idx="6">
                  <c:v>82.42</c:v>
                </c:pt>
                <c:pt idx="7">
                  <c:v>135.56</c:v>
                </c:pt>
                <c:pt idx="8">
                  <c:v>11.696</c:v>
                </c:pt>
              </c:numCache>
            </c:numRef>
          </c:val>
          <c:smooth val="0"/>
          <c:extLst>
            <c:ext xmlns:c16="http://schemas.microsoft.com/office/drawing/2014/chart" uri="{C3380CC4-5D6E-409C-BE32-E72D297353CC}">
              <c16:uniqueId val="{00000000-E16A-4CCB-AE0B-51433D2D9405}"/>
            </c:ext>
          </c:extLst>
        </c:ser>
        <c:dLbls>
          <c:showLegendKey val="0"/>
          <c:showVal val="0"/>
          <c:showCatName val="0"/>
          <c:showSerName val="0"/>
          <c:showPercent val="0"/>
          <c:showBubbleSize val="0"/>
        </c:dLbls>
        <c:smooth val="0"/>
        <c:axId val="1751156304"/>
        <c:axId val="1917100560"/>
      </c:lineChart>
      <c:catAx>
        <c:axId val="1751156304"/>
        <c:scaling>
          <c:orientation val="minMax"/>
        </c:scaling>
        <c:delete val="1"/>
        <c:axPos val="b"/>
        <c:numFmt formatCode="General" sourceLinked="1"/>
        <c:majorTickMark val="none"/>
        <c:minorTickMark val="none"/>
        <c:tickLblPos val="nextTo"/>
        <c:crossAx val="1917100560"/>
        <c:crosses val="autoZero"/>
        <c:auto val="1"/>
        <c:lblAlgn val="ctr"/>
        <c:lblOffset val="100"/>
        <c:noMultiLvlLbl val="0"/>
      </c:catAx>
      <c:valAx>
        <c:axId val="1917100560"/>
        <c:scaling>
          <c:orientation val="minMax"/>
        </c:scaling>
        <c:delete val="1"/>
        <c:axPos val="l"/>
        <c:numFmt formatCode="_(&quot;$&quot;* #,##0_);_(&quot;$&quot;* \(#,##0\);_(&quot;$&quot;* &quot;-&quot;??_);_(@_)" sourceLinked="1"/>
        <c:majorTickMark val="none"/>
        <c:minorTickMark val="none"/>
        <c:tickLblPos val="nextTo"/>
        <c:crossAx val="1751156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PROJECT.xlsx]KPI!PivotTable14</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2">
                  <a:lumMod val="65000"/>
                </a:schemeClr>
              </a:solidFill>
              <a:round/>
            </a:ln>
            <a:effectLst/>
          </c:spPr>
          <c:marker>
            <c:symbol val="none"/>
          </c:marker>
          <c:cat>
            <c:strRef>
              <c:f>KPI!$D$4:$D$13</c:f>
              <c:strCache>
                <c:ptCount val="9"/>
                <c:pt idx="0">
                  <c:v>Jan</c:v>
                </c:pt>
                <c:pt idx="1">
                  <c:v>Mar</c:v>
                </c:pt>
                <c:pt idx="2">
                  <c:v>May</c:v>
                </c:pt>
                <c:pt idx="3">
                  <c:v>Jun</c:v>
                </c:pt>
                <c:pt idx="4">
                  <c:v>Jul</c:v>
                </c:pt>
                <c:pt idx="5">
                  <c:v>Sep</c:v>
                </c:pt>
                <c:pt idx="6">
                  <c:v>Oct</c:v>
                </c:pt>
                <c:pt idx="7">
                  <c:v>Nov</c:v>
                </c:pt>
                <c:pt idx="8">
                  <c:v>Dec</c:v>
                </c:pt>
              </c:strCache>
            </c:strRef>
          </c:cat>
          <c:val>
            <c:numRef>
              <c:f>KPI!$E$4:$E$13</c:f>
              <c:numCache>
                <c:formatCode>_(* #,##0.000_);_(* \(#,##0.000\);_(* "-"??_);_(@_)</c:formatCode>
                <c:ptCount val="9"/>
                <c:pt idx="0">
                  <c:v>2.1319999999999988</c:v>
                </c:pt>
                <c:pt idx="1">
                  <c:v>131.27849999999995</c:v>
                </c:pt>
                <c:pt idx="2">
                  <c:v>183.024</c:v>
                </c:pt>
                <c:pt idx="3">
                  <c:v>153.77259999999998</c:v>
                </c:pt>
                <c:pt idx="4">
                  <c:v>174.00939999999994</c:v>
                </c:pt>
                <c:pt idx="5">
                  <c:v>-25.187200000000026</c:v>
                </c:pt>
                <c:pt idx="6">
                  <c:v>17.041199999999996</c:v>
                </c:pt>
                <c:pt idx="7">
                  <c:v>58.004800000000003</c:v>
                </c:pt>
                <c:pt idx="8">
                  <c:v>3.9473999999999996</c:v>
                </c:pt>
              </c:numCache>
            </c:numRef>
          </c:val>
          <c:smooth val="0"/>
          <c:extLst>
            <c:ext xmlns:c16="http://schemas.microsoft.com/office/drawing/2014/chart" uri="{C3380CC4-5D6E-409C-BE32-E72D297353CC}">
              <c16:uniqueId val="{00000000-B2AE-4C98-B859-30CC6D578AC9}"/>
            </c:ext>
          </c:extLst>
        </c:ser>
        <c:dLbls>
          <c:showLegendKey val="0"/>
          <c:showVal val="0"/>
          <c:showCatName val="0"/>
          <c:showSerName val="0"/>
          <c:showPercent val="0"/>
          <c:showBubbleSize val="0"/>
        </c:dLbls>
        <c:smooth val="0"/>
        <c:axId val="1386134128"/>
        <c:axId val="1765951168"/>
      </c:lineChart>
      <c:catAx>
        <c:axId val="1386134128"/>
        <c:scaling>
          <c:orientation val="minMax"/>
        </c:scaling>
        <c:delete val="1"/>
        <c:axPos val="b"/>
        <c:numFmt formatCode="General" sourceLinked="1"/>
        <c:majorTickMark val="none"/>
        <c:minorTickMark val="none"/>
        <c:tickLblPos val="nextTo"/>
        <c:crossAx val="1765951168"/>
        <c:crosses val="autoZero"/>
        <c:auto val="1"/>
        <c:lblAlgn val="ctr"/>
        <c:lblOffset val="100"/>
        <c:noMultiLvlLbl val="0"/>
      </c:catAx>
      <c:valAx>
        <c:axId val="1765951168"/>
        <c:scaling>
          <c:orientation val="minMax"/>
        </c:scaling>
        <c:delete val="1"/>
        <c:axPos val="l"/>
        <c:numFmt formatCode="_(* #,##0.000_);_(* \(#,##0.000\);_(* &quot;-&quot;??_);_(@_)" sourceLinked="1"/>
        <c:majorTickMark val="none"/>
        <c:minorTickMark val="none"/>
        <c:tickLblPos val="nextTo"/>
        <c:crossAx val="1386134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PROJECT.xlsx]KPI!PivotTable15</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80392156862745"/>
          <c:y val="0.32608695652173914"/>
          <c:w val="0.82745098039215681"/>
          <c:h val="0.52173913043478259"/>
        </c:manualLayout>
      </c:layout>
      <c:lineChart>
        <c:grouping val="standard"/>
        <c:varyColors val="0"/>
        <c:ser>
          <c:idx val="0"/>
          <c:order val="0"/>
          <c:tx>
            <c:strRef>
              <c:f>KPI!$H$3</c:f>
              <c:strCache>
                <c:ptCount val="1"/>
                <c:pt idx="0">
                  <c:v>Total</c:v>
                </c:pt>
              </c:strCache>
            </c:strRef>
          </c:tx>
          <c:spPr>
            <a:ln w="28575" cap="rnd">
              <a:solidFill>
                <a:schemeClr val="bg2">
                  <a:lumMod val="65000"/>
                </a:schemeClr>
              </a:solidFill>
              <a:round/>
            </a:ln>
            <a:effectLst/>
          </c:spPr>
          <c:marker>
            <c:symbol val="none"/>
          </c:marker>
          <c:cat>
            <c:strRef>
              <c:f>KPI!$G$4:$G$13</c:f>
              <c:strCache>
                <c:ptCount val="9"/>
                <c:pt idx="0">
                  <c:v>Jan</c:v>
                </c:pt>
                <c:pt idx="1">
                  <c:v>Mar</c:v>
                </c:pt>
                <c:pt idx="2">
                  <c:v>May</c:v>
                </c:pt>
                <c:pt idx="3">
                  <c:v>Jun</c:v>
                </c:pt>
                <c:pt idx="4">
                  <c:v>Jul</c:v>
                </c:pt>
                <c:pt idx="5">
                  <c:v>Sep</c:v>
                </c:pt>
                <c:pt idx="6">
                  <c:v>Oct</c:v>
                </c:pt>
                <c:pt idx="7">
                  <c:v>Nov</c:v>
                </c:pt>
                <c:pt idx="8">
                  <c:v>Dec</c:v>
                </c:pt>
              </c:strCache>
            </c:strRef>
          </c:cat>
          <c:val>
            <c:numRef>
              <c:f>KPI!$H$4:$H$13</c:f>
              <c:numCache>
                <c:formatCode>_(* #,##0_);_(* \(#,##0\);_(* "-"??_);_(@_)</c:formatCode>
                <c:ptCount val="9"/>
                <c:pt idx="0">
                  <c:v>5</c:v>
                </c:pt>
                <c:pt idx="1">
                  <c:v>5</c:v>
                </c:pt>
                <c:pt idx="2">
                  <c:v>22</c:v>
                </c:pt>
                <c:pt idx="3">
                  <c:v>10</c:v>
                </c:pt>
                <c:pt idx="4">
                  <c:v>32</c:v>
                </c:pt>
                <c:pt idx="5">
                  <c:v>27</c:v>
                </c:pt>
                <c:pt idx="6">
                  <c:v>11</c:v>
                </c:pt>
                <c:pt idx="7">
                  <c:v>8</c:v>
                </c:pt>
                <c:pt idx="8">
                  <c:v>2</c:v>
                </c:pt>
              </c:numCache>
            </c:numRef>
          </c:val>
          <c:smooth val="0"/>
          <c:extLst>
            <c:ext xmlns:c16="http://schemas.microsoft.com/office/drawing/2014/chart" uri="{C3380CC4-5D6E-409C-BE32-E72D297353CC}">
              <c16:uniqueId val="{00000000-6679-4047-BFD1-B4F2E0E26017}"/>
            </c:ext>
          </c:extLst>
        </c:ser>
        <c:dLbls>
          <c:showLegendKey val="0"/>
          <c:showVal val="0"/>
          <c:showCatName val="0"/>
          <c:showSerName val="0"/>
          <c:showPercent val="0"/>
          <c:showBubbleSize val="0"/>
        </c:dLbls>
        <c:smooth val="0"/>
        <c:axId val="1987036928"/>
        <c:axId val="1987032608"/>
      </c:lineChart>
      <c:catAx>
        <c:axId val="1987036928"/>
        <c:scaling>
          <c:orientation val="minMax"/>
        </c:scaling>
        <c:delete val="1"/>
        <c:axPos val="b"/>
        <c:numFmt formatCode="General" sourceLinked="1"/>
        <c:majorTickMark val="none"/>
        <c:minorTickMark val="none"/>
        <c:tickLblPos val="nextTo"/>
        <c:crossAx val="1987032608"/>
        <c:crosses val="autoZero"/>
        <c:auto val="1"/>
        <c:lblAlgn val="ctr"/>
        <c:lblOffset val="100"/>
        <c:noMultiLvlLbl val="0"/>
      </c:catAx>
      <c:valAx>
        <c:axId val="1987032608"/>
        <c:scaling>
          <c:orientation val="minMax"/>
        </c:scaling>
        <c:delete val="1"/>
        <c:axPos val="l"/>
        <c:numFmt formatCode="_(* #,##0_);_(* \(#,##0\);_(* &quot;-&quot;??_);_(@_)" sourceLinked="1"/>
        <c:majorTickMark val="none"/>
        <c:minorTickMark val="none"/>
        <c:tickLblPos val="nextTo"/>
        <c:crossAx val="1987036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PROJECT.xlsx]KPI!PivotTable17</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31363600442547812"/>
          <c:w val="1"/>
          <c:h val="0.54000052684263211"/>
        </c:manualLayout>
      </c:layout>
      <c:lineChart>
        <c:grouping val="standard"/>
        <c:varyColors val="0"/>
        <c:ser>
          <c:idx val="0"/>
          <c:order val="0"/>
          <c:tx>
            <c:strRef>
              <c:f>KPI!$K$3</c:f>
              <c:strCache>
                <c:ptCount val="1"/>
                <c:pt idx="0">
                  <c:v>Total</c:v>
                </c:pt>
              </c:strCache>
            </c:strRef>
          </c:tx>
          <c:spPr>
            <a:ln w="28575" cap="rnd">
              <a:solidFill>
                <a:schemeClr val="bg2">
                  <a:lumMod val="65000"/>
                </a:schemeClr>
              </a:solidFill>
              <a:round/>
            </a:ln>
            <a:effectLst/>
          </c:spPr>
          <c:marker>
            <c:symbol val="none"/>
          </c:marker>
          <c:cat>
            <c:strRef>
              <c:f>KPI!$J$4:$J$13</c:f>
              <c:strCache>
                <c:ptCount val="9"/>
                <c:pt idx="0">
                  <c:v>Jan</c:v>
                </c:pt>
                <c:pt idx="1">
                  <c:v>Mar</c:v>
                </c:pt>
                <c:pt idx="2">
                  <c:v>May</c:v>
                </c:pt>
                <c:pt idx="3">
                  <c:v>Jun</c:v>
                </c:pt>
                <c:pt idx="4">
                  <c:v>Jul</c:v>
                </c:pt>
                <c:pt idx="5">
                  <c:v>Sep</c:v>
                </c:pt>
                <c:pt idx="6">
                  <c:v>Oct</c:v>
                </c:pt>
                <c:pt idx="7">
                  <c:v>Nov</c:v>
                </c:pt>
                <c:pt idx="8">
                  <c:v>Dec</c:v>
                </c:pt>
              </c:strCache>
            </c:strRef>
          </c:cat>
          <c:val>
            <c:numRef>
              <c:f>KPI!$K$4:$K$13</c:f>
              <c:numCache>
                <c:formatCode>_(* #,##0_);_(* \(#,##0\);_(* "-"??_);_(@_)</c:formatCode>
                <c:ptCount val="9"/>
                <c:pt idx="0">
                  <c:v>1</c:v>
                </c:pt>
                <c:pt idx="1">
                  <c:v>1</c:v>
                </c:pt>
                <c:pt idx="2">
                  <c:v>6</c:v>
                </c:pt>
                <c:pt idx="3">
                  <c:v>3</c:v>
                </c:pt>
                <c:pt idx="4">
                  <c:v>4</c:v>
                </c:pt>
                <c:pt idx="5">
                  <c:v>10</c:v>
                </c:pt>
                <c:pt idx="6">
                  <c:v>3</c:v>
                </c:pt>
                <c:pt idx="7">
                  <c:v>4</c:v>
                </c:pt>
                <c:pt idx="8">
                  <c:v>1</c:v>
                </c:pt>
              </c:numCache>
            </c:numRef>
          </c:val>
          <c:smooth val="0"/>
          <c:extLst>
            <c:ext xmlns:c16="http://schemas.microsoft.com/office/drawing/2014/chart" uri="{C3380CC4-5D6E-409C-BE32-E72D297353CC}">
              <c16:uniqueId val="{00000000-664C-41F4-B77B-C7F4DB470586}"/>
            </c:ext>
          </c:extLst>
        </c:ser>
        <c:dLbls>
          <c:showLegendKey val="0"/>
          <c:showVal val="0"/>
          <c:showCatName val="0"/>
          <c:showSerName val="0"/>
          <c:showPercent val="0"/>
          <c:showBubbleSize val="0"/>
        </c:dLbls>
        <c:smooth val="0"/>
        <c:axId val="1582113776"/>
        <c:axId val="1582107536"/>
      </c:lineChart>
      <c:catAx>
        <c:axId val="1582113776"/>
        <c:scaling>
          <c:orientation val="minMax"/>
        </c:scaling>
        <c:delete val="1"/>
        <c:axPos val="b"/>
        <c:numFmt formatCode="General" sourceLinked="1"/>
        <c:majorTickMark val="none"/>
        <c:minorTickMark val="none"/>
        <c:tickLblPos val="nextTo"/>
        <c:crossAx val="1582107536"/>
        <c:crosses val="autoZero"/>
        <c:auto val="1"/>
        <c:lblAlgn val="ctr"/>
        <c:lblOffset val="100"/>
        <c:noMultiLvlLbl val="0"/>
      </c:catAx>
      <c:valAx>
        <c:axId val="1582107536"/>
        <c:scaling>
          <c:orientation val="minMax"/>
        </c:scaling>
        <c:delete val="1"/>
        <c:axPos val="l"/>
        <c:numFmt formatCode="_(* #,##0_);_(* \(#,##0\);_(* &quot;-&quot;??_);_(@_)" sourceLinked="1"/>
        <c:majorTickMark val="none"/>
        <c:minorTickMark val="none"/>
        <c:tickLblPos val="nextTo"/>
        <c:crossAx val="1582113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2">
                  <a:lumMod val="65000"/>
                </a:schemeClr>
              </a:solidFill>
              <a:round/>
            </a:ln>
            <a:effectLst/>
          </c:spPr>
          <c:marker>
            <c:symbol val="none"/>
          </c:marker>
          <c:cat>
            <c:strRef>
              <c:f>KPI!$M$4:$M$13</c:f>
              <c:strCache>
                <c:ptCount val="9"/>
                <c:pt idx="0">
                  <c:v>Jan</c:v>
                </c:pt>
                <c:pt idx="1">
                  <c:v>Mar</c:v>
                </c:pt>
                <c:pt idx="2">
                  <c:v>May</c:v>
                </c:pt>
                <c:pt idx="3">
                  <c:v>Jun</c:v>
                </c:pt>
                <c:pt idx="4">
                  <c:v>Jul</c:v>
                </c:pt>
                <c:pt idx="5">
                  <c:v>Sep</c:v>
                </c:pt>
                <c:pt idx="6">
                  <c:v>Oct</c:v>
                </c:pt>
                <c:pt idx="7">
                  <c:v>Nov</c:v>
                </c:pt>
                <c:pt idx="8">
                  <c:v>Dec</c:v>
                </c:pt>
              </c:strCache>
            </c:strRef>
          </c:cat>
          <c:val>
            <c:numRef>
              <c:f>KPI!$N$4:$N$13</c:f>
              <c:numCache>
                <c:formatCode>0.00%</c:formatCode>
                <c:ptCount val="9"/>
                <c:pt idx="0">
                  <c:v>0.16249999999999989</c:v>
                </c:pt>
                <c:pt idx="1">
                  <c:v>0.11249999999999995</c:v>
                </c:pt>
                <c:pt idx="2">
                  <c:v>0.24079063697217193</c:v>
                </c:pt>
                <c:pt idx="3">
                  <c:v>0.41180632548673035</c:v>
                </c:pt>
                <c:pt idx="4">
                  <c:v>0.33084779922045809</c:v>
                </c:pt>
                <c:pt idx="5">
                  <c:v>-2.5773495475066844E-2</c:v>
                </c:pt>
                <c:pt idx="6">
                  <c:v>0.20676049502547919</c:v>
                </c:pt>
                <c:pt idx="7">
                  <c:v>0.42789023310711127</c:v>
                </c:pt>
                <c:pt idx="8">
                  <c:v>0.33749999999999997</c:v>
                </c:pt>
              </c:numCache>
            </c:numRef>
          </c:val>
          <c:smooth val="0"/>
          <c:extLst>
            <c:ext xmlns:c16="http://schemas.microsoft.com/office/drawing/2014/chart" uri="{C3380CC4-5D6E-409C-BE32-E72D297353CC}">
              <c16:uniqueId val="{00000000-9127-4F12-AB0A-F83D3E31AA90}"/>
            </c:ext>
          </c:extLst>
        </c:ser>
        <c:dLbls>
          <c:showLegendKey val="0"/>
          <c:showVal val="0"/>
          <c:showCatName val="0"/>
          <c:showSerName val="0"/>
          <c:showPercent val="0"/>
          <c:showBubbleSize val="0"/>
        </c:dLbls>
        <c:smooth val="0"/>
        <c:axId val="1914557232"/>
        <c:axId val="1982566976"/>
      </c:lineChart>
      <c:catAx>
        <c:axId val="1914557232"/>
        <c:scaling>
          <c:orientation val="minMax"/>
        </c:scaling>
        <c:delete val="1"/>
        <c:axPos val="b"/>
        <c:numFmt formatCode="General" sourceLinked="1"/>
        <c:majorTickMark val="none"/>
        <c:minorTickMark val="none"/>
        <c:tickLblPos val="nextTo"/>
        <c:crossAx val="1982566976"/>
        <c:crosses val="autoZero"/>
        <c:auto val="1"/>
        <c:lblAlgn val="ctr"/>
        <c:lblOffset val="100"/>
        <c:noMultiLvlLbl val="0"/>
      </c:catAx>
      <c:valAx>
        <c:axId val="1982566976"/>
        <c:scaling>
          <c:orientation val="minMax"/>
        </c:scaling>
        <c:delete val="1"/>
        <c:axPos val="l"/>
        <c:numFmt formatCode="0.00%" sourceLinked="1"/>
        <c:majorTickMark val="none"/>
        <c:minorTickMark val="none"/>
        <c:tickLblPos val="nextTo"/>
        <c:crossAx val="1914557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PROJECT.xlsx]combo!PivotTable2</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accent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591135487425471"/>
          <c:y val="9.7560346737195019E-2"/>
          <c:w val="0.49501727909011373"/>
          <c:h val="0.81808654126567515"/>
        </c:manualLayout>
      </c:layout>
      <c:barChart>
        <c:barDir val="col"/>
        <c:grouping val="clustered"/>
        <c:varyColors val="0"/>
        <c:ser>
          <c:idx val="0"/>
          <c:order val="0"/>
          <c:tx>
            <c:strRef>
              <c:f>combo!$B$3</c:f>
              <c:strCache>
                <c:ptCount val="1"/>
                <c:pt idx="0">
                  <c:v>Sum of Sales</c:v>
                </c:pt>
              </c:strCache>
            </c:strRef>
          </c:tx>
          <c:spPr>
            <a:solidFill>
              <a:schemeClr val="accent1"/>
            </a:solidFill>
            <a:ln>
              <a:solidFill>
                <a:schemeClr val="accent1">
                  <a:lumMod val="75000"/>
                </a:schemeClr>
              </a:solidFill>
            </a:ln>
            <a:effectLst/>
          </c:spPr>
          <c:invertIfNegative val="0"/>
          <c:cat>
            <c:strRef>
              <c:f>combo!$A$4:$A$12</c:f>
              <c:strCache>
                <c:ptCount val="9"/>
                <c:pt idx="0">
                  <c:v>Jan</c:v>
                </c:pt>
                <c:pt idx="1">
                  <c:v>Mar</c:v>
                </c:pt>
                <c:pt idx="2">
                  <c:v>May</c:v>
                </c:pt>
                <c:pt idx="3">
                  <c:v>Jun</c:v>
                </c:pt>
                <c:pt idx="4">
                  <c:v>Jul</c:v>
                </c:pt>
                <c:pt idx="5">
                  <c:v>Sep</c:v>
                </c:pt>
                <c:pt idx="6">
                  <c:v>Oct</c:v>
                </c:pt>
                <c:pt idx="7">
                  <c:v>Nov</c:v>
                </c:pt>
                <c:pt idx="8">
                  <c:v>Dec</c:v>
                </c:pt>
              </c:strCache>
            </c:strRef>
          </c:cat>
          <c:val>
            <c:numRef>
              <c:f>combo!$B$4:$B$12</c:f>
              <c:numCache>
                <c:formatCode>"$"\ 0.00,"K"</c:formatCode>
                <c:ptCount val="9"/>
                <c:pt idx="0">
                  <c:v>13.120000000000001</c:v>
                </c:pt>
                <c:pt idx="1">
                  <c:v>1166.92</c:v>
                </c:pt>
                <c:pt idx="2">
                  <c:v>760.096</c:v>
                </c:pt>
                <c:pt idx="3">
                  <c:v>373.41</c:v>
                </c:pt>
                <c:pt idx="4">
                  <c:v>525.95000000000005</c:v>
                </c:pt>
                <c:pt idx="5">
                  <c:v>977.25200000000007</c:v>
                </c:pt>
                <c:pt idx="6">
                  <c:v>82.42</c:v>
                </c:pt>
                <c:pt idx="7">
                  <c:v>135.56</c:v>
                </c:pt>
                <c:pt idx="8">
                  <c:v>11.696</c:v>
                </c:pt>
              </c:numCache>
            </c:numRef>
          </c:val>
          <c:extLst>
            <c:ext xmlns:c16="http://schemas.microsoft.com/office/drawing/2014/chart" uri="{C3380CC4-5D6E-409C-BE32-E72D297353CC}">
              <c16:uniqueId val="{00000000-56B2-4278-80BD-E29B412BCCEA}"/>
            </c:ext>
          </c:extLst>
        </c:ser>
        <c:dLbls>
          <c:showLegendKey val="0"/>
          <c:showVal val="0"/>
          <c:showCatName val="0"/>
          <c:showSerName val="0"/>
          <c:showPercent val="0"/>
          <c:showBubbleSize val="0"/>
        </c:dLbls>
        <c:gapWidth val="219"/>
        <c:axId val="1582105616"/>
        <c:axId val="1582100336"/>
      </c:barChart>
      <c:lineChart>
        <c:grouping val="standard"/>
        <c:varyColors val="0"/>
        <c:ser>
          <c:idx val="1"/>
          <c:order val="1"/>
          <c:tx>
            <c:strRef>
              <c:f>combo!$C$3</c:f>
              <c:strCache>
                <c:ptCount val="1"/>
                <c:pt idx="0">
                  <c:v>Sum of Profit</c:v>
                </c:pt>
              </c:strCache>
            </c:strRef>
          </c:tx>
          <c:spPr>
            <a:ln w="28575" cap="rnd">
              <a:solidFill>
                <a:schemeClr val="bg1"/>
              </a:solidFill>
              <a:round/>
            </a:ln>
            <a:effectLst/>
          </c:spPr>
          <c:marker>
            <c:symbol val="none"/>
          </c:marker>
          <c:cat>
            <c:strRef>
              <c:f>combo!$A$4:$A$12</c:f>
              <c:strCache>
                <c:ptCount val="9"/>
                <c:pt idx="0">
                  <c:v>Jan</c:v>
                </c:pt>
                <c:pt idx="1">
                  <c:v>Mar</c:v>
                </c:pt>
                <c:pt idx="2">
                  <c:v>May</c:v>
                </c:pt>
                <c:pt idx="3">
                  <c:v>Jun</c:v>
                </c:pt>
                <c:pt idx="4">
                  <c:v>Jul</c:v>
                </c:pt>
                <c:pt idx="5">
                  <c:v>Sep</c:v>
                </c:pt>
                <c:pt idx="6">
                  <c:v>Oct</c:v>
                </c:pt>
                <c:pt idx="7">
                  <c:v>Nov</c:v>
                </c:pt>
                <c:pt idx="8">
                  <c:v>Dec</c:v>
                </c:pt>
              </c:strCache>
            </c:strRef>
          </c:cat>
          <c:val>
            <c:numRef>
              <c:f>combo!$C$4:$C$12</c:f>
              <c:numCache>
                <c:formatCode>"$"\ 0.00,"K"</c:formatCode>
                <c:ptCount val="9"/>
                <c:pt idx="0">
                  <c:v>2.1319999999999988</c:v>
                </c:pt>
                <c:pt idx="1">
                  <c:v>131.27849999999995</c:v>
                </c:pt>
                <c:pt idx="2">
                  <c:v>183.024</c:v>
                </c:pt>
                <c:pt idx="3">
                  <c:v>153.77259999999998</c:v>
                </c:pt>
                <c:pt idx="4">
                  <c:v>174.00939999999994</c:v>
                </c:pt>
                <c:pt idx="5">
                  <c:v>-25.187200000000026</c:v>
                </c:pt>
                <c:pt idx="6">
                  <c:v>17.041199999999996</c:v>
                </c:pt>
                <c:pt idx="7">
                  <c:v>58.004800000000003</c:v>
                </c:pt>
                <c:pt idx="8">
                  <c:v>3.9473999999999996</c:v>
                </c:pt>
              </c:numCache>
            </c:numRef>
          </c:val>
          <c:smooth val="0"/>
          <c:extLst>
            <c:ext xmlns:c16="http://schemas.microsoft.com/office/drawing/2014/chart" uri="{C3380CC4-5D6E-409C-BE32-E72D297353CC}">
              <c16:uniqueId val="{00000001-56B2-4278-80BD-E29B412BCCEA}"/>
            </c:ext>
          </c:extLst>
        </c:ser>
        <c:dLbls>
          <c:showLegendKey val="0"/>
          <c:showVal val="0"/>
          <c:showCatName val="0"/>
          <c:showSerName val="0"/>
          <c:showPercent val="0"/>
          <c:showBubbleSize val="0"/>
        </c:dLbls>
        <c:marker val="1"/>
        <c:smooth val="0"/>
        <c:axId val="1582096976"/>
        <c:axId val="1582098416"/>
      </c:lineChart>
      <c:catAx>
        <c:axId val="1582105616"/>
        <c:scaling>
          <c:orientation val="minMax"/>
        </c:scaling>
        <c:delete val="0"/>
        <c:axPos val="b"/>
        <c:title>
          <c:overlay val="0"/>
          <c:spPr>
            <a:noFill/>
            <a:ln>
              <a:noFill/>
            </a:ln>
            <a:effectLst/>
          </c:spPr>
          <c:txPr>
            <a:bodyPr rot="0" spcFirstLastPara="1" vertOverflow="ellipsis" vert="horz" wrap="square" anchor="ctr" anchorCtr="1"/>
            <a:lstStyle/>
            <a:p>
              <a:pPr>
                <a:defRPr sz="28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bg1"/>
                </a:solidFill>
                <a:latin typeface="+mn-lt"/>
                <a:ea typeface="+mn-ea"/>
                <a:cs typeface="+mn-cs"/>
              </a:defRPr>
            </a:pPr>
            <a:endParaRPr lang="en-US"/>
          </a:p>
        </c:txPr>
        <c:crossAx val="1582100336"/>
        <c:crosses val="autoZero"/>
        <c:auto val="1"/>
        <c:lblAlgn val="ctr"/>
        <c:lblOffset val="100"/>
        <c:noMultiLvlLbl val="0"/>
      </c:catAx>
      <c:valAx>
        <c:axId val="1582100336"/>
        <c:scaling>
          <c:orientation val="minMax"/>
        </c:scaling>
        <c:delete val="0"/>
        <c:axPos val="l"/>
        <c:title>
          <c:tx>
            <c:rich>
              <a:bodyPr rot="-5400000" spcFirstLastPara="1" vertOverflow="ellipsis" vert="horz" wrap="square" anchor="ctr" anchorCtr="1"/>
              <a:lstStyle/>
              <a:p>
                <a:pPr>
                  <a:defRPr sz="2800" b="0" i="0" u="none" strike="noStrike" kern="1200" baseline="0">
                    <a:solidFill>
                      <a:schemeClr val="bg1"/>
                    </a:solidFill>
                    <a:latin typeface="+mn-lt"/>
                    <a:ea typeface="+mn-ea"/>
                    <a:cs typeface="+mn-cs"/>
                  </a:defRPr>
                </a:pPr>
                <a:r>
                  <a:rPr lang="en-IN" sz="2800" b="1"/>
                  <a:t>Sales</a:t>
                </a:r>
              </a:p>
            </c:rich>
          </c:tx>
          <c:layout>
            <c:manualLayout>
              <c:xMode val="edge"/>
              <c:yMode val="edge"/>
              <c:x val="9.384091701992725E-2"/>
              <c:y val="0.4183643337745433"/>
            </c:manualLayout>
          </c:layout>
          <c:overlay val="0"/>
          <c:spPr>
            <a:noFill/>
            <a:ln>
              <a:noFill/>
            </a:ln>
            <a:effectLst/>
          </c:spPr>
          <c:txPr>
            <a:bodyPr rot="-5400000" spcFirstLastPara="1" vertOverflow="ellipsis" vert="horz" wrap="square" anchor="ctr" anchorCtr="1"/>
            <a:lstStyle/>
            <a:p>
              <a:pPr>
                <a:defRPr sz="2800" b="0" i="0" u="none" strike="noStrike" kern="1200" baseline="0">
                  <a:solidFill>
                    <a:schemeClr val="bg1"/>
                  </a:solidFill>
                  <a:latin typeface="+mn-lt"/>
                  <a:ea typeface="+mn-ea"/>
                  <a:cs typeface="+mn-cs"/>
                </a:defRPr>
              </a:pPr>
              <a:endParaRPr lang="en-US"/>
            </a:p>
          </c:txPr>
        </c:title>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2800" b="0" i="0" u="none" strike="noStrike" kern="1200" baseline="0">
                <a:solidFill>
                  <a:schemeClr val="bg1"/>
                </a:solidFill>
                <a:latin typeface="+mn-lt"/>
                <a:ea typeface="+mn-ea"/>
                <a:cs typeface="+mn-cs"/>
              </a:defRPr>
            </a:pPr>
            <a:endParaRPr lang="en-US"/>
          </a:p>
        </c:txPr>
        <c:crossAx val="1582105616"/>
        <c:crosses val="autoZero"/>
        <c:crossBetween val="between"/>
      </c:valAx>
      <c:valAx>
        <c:axId val="1582098416"/>
        <c:scaling>
          <c:orientation val="minMax"/>
        </c:scaling>
        <c:delete val="0"/>
        <c:axPos val="r"/>
        <c:title>
          <c:tx>
            <c:rich>
              <a:bodyPr rot="-5400000" spcFirstLastPara="1" vertOverflow="ellipsis" vert="horz" wrap="square" anchor="ctr" anchorCtr="1"/>
              <a:lstStyle/>
              <a:p>
                <a:pPr>
                  <a:defRPr sz="2800" b="0" i="0" u="none" strike="noStrike" kern="1200" baseline="0">
                    <a:solidFill>
                      <a:schemeClr val="bg1"/>
                    </a:solidFill>
                    <a:latin typeface="+mn-lt"/>
                    <a:ea typeface="+mn-ea"/>
                    <a:cs typeface="+mn-cs"/>
                  </a:defRPr>
                </a:pPr>
                <a:r>
                  <a:rPr lang="en-IN" sz="2800" b="1"/>
                  <a:t>Profit</a:t>
                </a:r>
              </a:p>
            </c:rich>
          </c:tx>
          <c:layout>
            <c:manualLayout>
              <c:xMode val="edge"/>
              <c:yMode val="edge"/>
              <c:x val="0.88821453668613404"/>
              <c:y val="0.40402328519546454"/>
            </c:manualLayout>
          </c:layout>
          <c:overlay val="0"/>
          <c:spPr>
            <a:noFill/>
            <a:ln>
              <a:noFill/>
            </a:ln>
            <a:effectLst/>
          </c:spPr>
          <c:txPr>
            <a:bodyPr rot="-5400000" spcFirstLastPara="1" vertOverflow="ellipsis" vert="horz" wrap="square" anchor="ctr" anchorCtr="1"/>
            <a:lstStyle/>
            <a:p>
              <a:pPr>
                <a:defRPr sz="2800" b="0" i="0" u="none" strike="noStrike" kern="1200" baseline="0">
                  <a:solidFill>
                    <a:schemeClr val="bg1"/>
                  </a:solidFill>
                  <a:latin typeface="+mn-lt"/>
                  <a:ea typeface="+mn-ea"/>
                  <a:cs typeface="+mn-cs"/>
                </a:defRPr>
              </a:pPr>
              <a:endParaRPr lang="en-US"/>
            </a:p>
          </c:txPr>
        </c:title>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2800" b="0" i="0" u="none" strike="noStrike" kern="1200" baseline="0">
                <a:solidFill>
                  <a:schemeClr val="bg1"/>
                </a:solidFill>
                <a:latin typeface="+mn-lt"/>
                <a:ea typeface="+mn-ea"/>
                <a:cs typeface="+mn-cs"/>
              </a:defRPr>
            </a:pPr>
            <a:endParaRPr lang="en-US"/>
          </a:p>
        </c:txPr>
        <c:crossAx val="1582096976"/>
        <c:crosses val="max"/>
        <c:crossBetween val="between"/>
      </c:valAx>
      <c:catAx>
        <c:axId val="1582096976"/>
        <c:scaling>
          <c:orientation val="minMax"/>
        </c:scaling>
        <c:delete val="1"/>
        <c:axPos val="b"/>
        <c:numFmt formatCode="General" sourceLinked="1"/>
        <c:majorTickMark val="out"/>
        <c:minorTickMark val="none"/>
        <c:tickLblPos val="nextTo"/>
        <c:crossAx val="1582098416"/>
        <c:crosses val="autoZero"/>
        <c:auto val="1"/>
        <c:lblAlgn val="ctr"/>
        <c:lblOffset val="100"/>
        <c:noMultiLvlLbl val="0"/>
      </c:catAx>
      <c:spPr>
        <a:noFill/>
        <a:ln>
          <a:noFill/>
        </a:ln>
        <a:effectLst/>
      </c:spPr>
    </c:plotArea>
    <c:legend>
      <c:legendPos val="t"/>
      <c:layout>
        <c:manualLayout>
          <c:xMode val="edge"/>
          <c:yMode val="edge"/>
          <c:x val="0.24901559718828251"/>
          <c:y val="4.6728971962616821E-2"/>
          <c:w val="0.43555736567411835"/>
          <c:h val="7.8855692103907582E-2"/>
        </c:manualLayout>
      </c:layout>
      <c:overlay val="0"/>
      <c:spPr>
        <a:noFill/>
        <a:ln>
          <a:noFill/>
        </a:ln>
        <a:effectLst/>
      </c:spPr>
      <c:txPr>
        <a:bodyPr rot="0" spcFirstLastPara="1" vertOverflow="ellipsis" vert="horz" wrap="square" anchor="ctr" anchorCtr="1"/>
        <a:lstStyle/>
        <a:p>
          <a:pPr>
            <a:defRPr sz="28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28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PROJECT.xlsx]donot!PivotTable5</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dLbl>
          <c:idx val="0"/>
          <c:layout>
            <c:manualLayout>
              <c:x val="2.14428439995492E-2"/>
              <c:y val="2.8864899202976493E-2"/>
            </c:manualLayout>
          </c:layout>
          <c:spPr>
            <a:noFill/>
            <a:ln>
              <a:noFill/>
            </a:ln>
            <a:effectLst/>
          </c:spPr>
          <c:txPr>
            <a:bodyPr rot="0" spcFirstLastPara="1" vertOverflow="ellipsis" vert="horz" wrap="square" lIns="38100" tIns="19050" rIns="38100" bIns="19050" anchor="ctr" anchorCtr="1">
              <a:noAutofit/>
            </a:bodyPr>
            <a:lstStyle/>
            <a:p>
              <a:pPr>
                <a:defRPr sz="3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557709185917898"/>
                  <c:h val="0.15140851806205916"/>
                </c:manualLayout>
              </c15:layout>
            </c:ext>
          </c:extLst>
        </c:dLbl>
      </c:pivotFmt>
      <c:pivotFmt>
        <c:idx val="10"/>
        <c:spPr>
          <a:solidFill>
            <a:schemeClr val="accent6">
              <a:lumMod val="50000"/>
            </a:schemeClr>
          </a:solidFill>
          <a:ln w="19050">
            <a:solidFill>
              <a:schemeClr val="lt1"/>
            </a:solidFill>
          </a:ln>
          <a:effectLst/>
        </c:spPr>
      </c:pivotFmt>
      <c:pivotFmt>
        <c:idx val="11"/>
        <c:spPr>
          <a:solidFill>
            <a:schemeClr val="accent6">
              <a:lumMod val="40000"/>
              <a:lumOff val="6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3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41486555971117878"/>
          <c:y val="0.13556663978733424"/>
          <c:w val="0.34909609745310499"/>
          <c:h val="0.82115100111793171"/>
        </c:manualLayout>
      </c:layout>
      <c:doughnutChart>
        <c:varyColors val="1"/>
        <c:ser>
          <c:idx val="0"/>
          <c:order val="0"/>
          <c:tx>
            <c:strRef>
              <c:f>donot!$B$3</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6186-4215-8FF6-02A72EB56DC2}"/>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6186-4215-8FF6-02A72EB56DC2}"/>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6186-4215-8FF6-02A72EB56DC2}"/>
              </c:ext>
            </c:extLst>
          </c:dPt>
          <c:dLbls>
            <c:dLbl>
              <c:idx val="0"/>
              <c:layout>
                <c:manualLayout>
                  <c:x val="2.14428439995492E-2"/>
                  <c:y val="2.8864899202976493E-2"/>
                </c:manualLayout>
              </c:layout>
              <c:spPr>
                <a:noFill/>
                <a:ln>
                  <a:noFill/>
                </a:ln>
                <a:effectLst/>
              </c:spPr>
              <c:txPr>
                <a:bodyPr rot="0" spcFirstLastPara="1" vertOverflow="ellipsis" vert="horz" wrap="square" lIns="38100" tIns="19050" rIns="38100" bIns="19050" anchor="ctr" anchorCtr="1">
                  <a:noAutofit/>
                </a:bodyPr>
                <a:lstStyle/>
                <a:p>
                  <a:pPr>
                    <a:defRPr sz="3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557709185917898"/>
                      <c:h val="0.15140851806205916"/>
                    </c:manualLayout>
                  </c15:layout>
                </c:ext>
                <c:ext xmlns:c16="http://schemas.microsoft.com/office/drawing/2014/chart" uri="{C3380CC4-5D6E-409C-BE32-E72D297353CC}">
                  <c16:uniqueId val="{00000001-6186-4215-8FF6-02A72EB56DC2}"/>
                </c:ext>
              </c:extLst>
            </c:dLbl>
            <c:dLbl>
              <c:idx val="2"/>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186-4215-8FF6-02A72EB56DC2}"/>
                </c:ext>
              </c:extLst>
            </c:dLbl>
            <c:spPr>
              <a:noFill/>
              <a:ln>
                <a:noFill/>
              </a:ln>
              <a:effectLst/>
            </c:spPr>
            <c:txPr>
              <a:bodyPr rot="0" spcFirstLastPara="1" vertOverflow="ellipsis" vert="horz" wrap="square" lIns="38100" tIns="19050" rIns="38100" bIns="19050" anchor="ctr" anchorCtr="1">
                <a:spAutoFit/>
              </a:bodyPr>
              <a:lstStyle/>
              <a:p>
                <a:pPr>
                  <a:defRPr sz="3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donot!$A$4:$A$6</c:f>
              <c:strCache>
                <c:ptCount val="3"/>
                <c:pt idx="0">
                  <c:v>Furniture</c:v>
                </c:pt>
                <c:pt idx="1">
                  <c:v>Office Supplies</c:v>
                </c:pt>
                <c:pt idx="2">
                  <c:v>Technology</c:v>
                </c:pt>
              </c:strCache>
            </c:strRef>
          </c:cat>
          <c:val>
            <c:numRef>
              <c:f>donot!$B$4:$B$6</c:f>
              <c:numCache>
                <c:formatCode>0.00%</c:formatCode>
                <c:ptCount val="3"/>
                <c:pt idx="0">
                  <c:v>0.34739809767834512</c:v>
                </c:pt>
                <c:pt idx="1">
                  <c:v>0.44112332271655169</c:v>
                </c:pt>
                <c:pt idx="2">
                  <c:v>0.21147857960510313</c:v>
                </c:pt>
              </c:numCache>
            </c:numRef>
          </c:val>
          <c:extLst>
            <c:ext xmlns:c16="http://schemas.microsoft.com/office/drawing/2014/chart" uri="{C3380CC4-5D6E-409C-BE32-E72D297353CC}">
              <c16:uniqueId val="{00000006-6186-4215-8FF6-02A72EB56DC2}"/>
            </c:ext>
          </c:extLst>
        </c:ser>
        <c:dLbls>
          <c:showLegendKey val="0"/>
          <c:showVal val="1"/>
          <c:showCatName val="0"/>
          <c:showSerName val="0"/>
          <c:showPercent val="0"/>
          <c:showBubbleSize val="0"/>
          <c:showLeaderLines val="1"/>
        </c:dLbls>
        <c:firstSliceAng val="59"/>
        <c:holeSize val="64"/>
      </c:doughnutChart>
      <c:spPr>
        <a:noFill/>
        <a:ln>
          <a:noFill/>
        </a:ln>
        <a:effectLst/>
      </c:spPr>
    </c:plotArea>
    <c:legend>
      <c:legendPos val="r"/>
      <c:layout>
        <c:manualLayout>
          <c:xMode val="edge"/>
          <c:yMode val="edge"/>
          <c:x val="0.7493816881231431"/>
          <c:y val="0.32122038561861033"/>
          <c:w val="0.2492225095905162"/>
          <c:h val="0.53827300385558585"/>
        </c:manualLayout>
      </c:layout>
      <c:overlay val="0"/>
      <c:spPr>
        <a:noFill/>
        <a:ln>
          <a:noFill/>
        </a:ln>
        <a:effectLst/>
      </c:spPr>
      <c:txPr>
        <a:bodyPr rot="0" spcFirstLastPara="1" vertOverflow="ellipsis" vert="horz" wrap="square" anchor="ctr" anchorCtr="1"/>
        <a:lstStyle/>
        <a:p>
          <a:pPr>
            <a:defRPr sz="28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PROJECT.xlsx]top 10 states!PivotTable11</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47934787687487"/>
          <c:y val="0.18223229268893573"/>
          <c:w val="0.80278555944776708"/>
          <c:h val="0.61357058600737413"/>
        </c:manualLayout>
      </c:layout>
      <c:barChart>
        <c:barDir val="col"/>
        <c:grouping val="clustered"/>
        <c:varyColors val="0"/>
        <c:ser>
          <c:idx val="0"/>
          <c:order val="0"/>
          <c:tx>
            <c:strRef>
              <c:f>'top 10 states'!$B$3</c:f>
              <c:strCache>
                <c:ptCount val="1"/>
                <c:pt idx="0">
                  <c:v>Total</c:v>
                </c:pt>
              </c:strCache>
            </c:strRef>
          </c:tx>
          <c:spPr>
            <a:solidFill>
              <a:schemeClr val="accent1"/>
            </a:solidFill>
            <a:ln>
              <a:noFill/>
            </a:ln>
            <a:effectLst/>
          </c:spPr>
          <c:invertIfNegative val="0"/>
          <c:cat>
            <c:strRef>
              <c:f>'top 10 states'!$A$4:$A$10</c:f>
              <c:strCache>
                <c:ptCount val="7"/>
                <c:pt idx="0">
                  <c:v>Arkansas</c:v>
                </c:pt>
                <c:pt idx="1">
                  <c:v>Florida</c:v>
                </c:pt>
                <c:pt idx="2">
                  <c:v>Georgia</c:v>
                </c:pt>
                <c:pt idx="3">
                  <c:v>Kentucky</c:v>
                </c:pt>
                <c:pt idx="4">
                  <c:v>North Carolina</c:v>
                </c:pt>
                <c:pt idx="5">
                  <c:v>Tennessee</c:v>
                </c:pt>
                <c:pt idx="6">
                  <c:v>Virginia</c:v>
                </c:pt>
              </c:strCache>
            </c:strRef>
          </c:cat>
          <c:val>
            <c:numRef>
              <c:f>'top 10 states'!$B$4:$B$10</c:f>
              <c:numCache>
                <c:formatCode>"$"\ 0.00,"K"</c:formatCode>
                <c:ptCount val="7"/>
                <c:pt idx="0">
                  <c:v>6.24</c:v>
                </c:pt>
                <c:pt idx="1">
                  <c:v>1451.1480000000001</c:v>
                </c:pt>
                <c:pt idx="2">
                  <c:v>260.31</c:v>
                </c:pt>
                <c:pt idx="3">
                  <c:v>615.31000000000006</c:v>
                </c:pt>
                <c:pt idx="4">
                  <c:v>359.548</c:v>
                </c:pt>
                <c:pt idx="5">
                  <c:v>763.50800000000004</c:v>
                </c:pt>
                <c:pt idx="6">
                  <c:v>590.36000000000013</c:v>
                </c:pt>
              </c:numCache>
            </c:numRef>
          </c:val>
          <c:extLst>
            <c:ext xmlns:c16="http://schemas.microsoft.com/office/drawing/2014/chart" uri="{C3380CC4-5D6E-409C-BE32-E72D297353CC}">
              <c16:uniqueId val="{00000000-DCB8-4318-836D-748ED835E516}"/>
            </c:ext>
          </c:extLst>
        </c:ser>
        <c:dLbls>
          <c:showLegendKey val="0"/>
          <c:showVal val="0"/>
          <c:showCatName val="0"/>
          <c:showSerName val="0"/>
          <c:showPercent val="0"/>
          <c:showBubbleSize val="0"/>
        </c:dLbls>
        <c:gapWidth val="219"/>
        <c:overlap val="-27"/>
        <c:axId val="1913450896"/>
        <c:axId val="1913453296"/>
      </c:barChart>
      <c:catAx>
        <c:axId val="1913450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1" i="0" u="none" strike="noStrike" kern="1200" baseline="0">
                <a:solidFill>
                  <a:schemeClr val="bg1"/>
                </a:solidFill>
                <a:latin typeface="+mn-lt"/>
                <a:ea typeface="+mn-ea"/>
                <a:cs typeface="+mn-cs"/>
              </a:defRPr>
            </a:pPr>
            <a:endParaRPr lang="en-US"/>
          </a:p>
        </c:txPr>
        <c:crossAx val="1913453296"/>
        <c:crosses val="autoZero"/>
        <c:auto val="1"/>
        <c:lblAlgn val="ctr"/>
        <c:lblOffset val="100"/>
        <c:noMultiLvlLbl val="0"/>
      </c:catAx>
      <c:valAx>
        <c:axId val="1913453296"/>
        <c:scaling>
          <c:orientation val="minMax"/>
        </c:scaling>
        <c:delete val="0"/>
        <c:axPos val="l"/>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2800" b="1" i="0" u="none" strike="noStrike" kern="1200" baseline="0">
                <a:solidFill>
                  <a:schemeClr val="bg1"/>
                </a:solidFill>
                <a:latin typeface="+mn-lt"/>
                <a:ea typeface="+mn-ea"/>
                <a:cs typeface="+mn-cs"/>
              </a:defRPr>
            </a:pPr>
            <a:endParaRPr lang="en-US"/>
          </a:p>
        </c:txPr>
        <c:crossAx val="1913450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PROJECT.xlsx]sub category!PivotTable12</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2"/>
          </a:solidFill>
          <a:ln>
            <a:solidFill>
              <a:schemeClr val="bg1"/>
            </a:solidFill>
          </a:ln>
          <a:effectLst/>
        </c:spPr>
      </c:pivotFmt>
      <c:pivotFmt>
        <c:idx val="4"/>
        <c:spPr>
          <a:solidFill>
            <a:schemeClr val="bg1"/>
          </a:solidFill>
          <a:ln>
            <a:solidFill>
              <a:schemeClr val="bg1"/>
            </a:solidFill>
          </a:ln>
          <a:effectLst/>
        </c:spPr>
      </c:pivotFmt>
      <c:pivotFmt>
        <c:idx val="5"/>
        <c:spPr>
          <a:solidFill>
            <a:schemeClr val="bg1"/>
          </a:solidFill>
          <a:ln>
            <a:solidFill>
              <a:schemeClr val="bg1"/>
            </a:solidFill>
          </a:ln>
          <a:effectLst/>
        </c:spPr>
      </c:pivotFmt>
      <c:pivotFmt>
        <c:idx val="6"/>
        <c:spPr>
          <a:solidFill>
            <a:schemeClr val="bg1"/>
          </a:solidFill>
          <a:ln>
            <a:solidFill>
              <a:schemeClr val="bg1"/>
            </a:solidFill>
          </a:ln>
          <a:effectLst/>
        </c:spPr>
      </c:pivotFmt>
      <c:pivotFmt>
        <c:idx val="7"/>
        <c:spPr>
          <a:solidFill>
            <a:schemeClr val="bg1"/>
          </a:solidFill>
          <a:ln>
            <a:solidFill>
              <a:schemeClr val="bg1"/>
            </a:solidFill>
          </a:ln>
          <a:effectLst/>
        </c:spPr>
      </c:pivotFmt>
    </c:pivotFmts>
    <c:plotArea>
      <c:layout>
        <c:manualLayout>
          <c:layoutTarget val="inner"/>
          <c:xMode val="edge"/>
          <c:yMode val="edge"/>
          <c:x val="0.10530358705161855"/>
          <c:y val="0"/>
          <c:w val="0.79977974628171478"/>
          <c:h val="0.8416746864975212"/>
        </c:manualLayout>
      </c:layout>
      <c:barChart>
        <c:barDir val="bar"/>
        <c:grouping val="clustered"/>
        <c:varyColors val="0"/>
        <c:ser>
          <c:idx val="0"/>
          <c:order val="0"/>
          <c:tx>
            <c:strRef>
              <c:f>'sub category'!$B$3</c:f>
              <c:strCache>
                <c:ptCount val="1"/>
                <c:pt idx="0">
                  <c:v>Total</c:v>
                </c:pt>
              </c:strCache>
            </c:strRef>
          </c:tx>
          <c:spPr>
            <a:solidFill>
              <a:schemeClr val="accent1"/>
            </a:solidFill>
            <a:ln>
              <a:solidFill>
                <a:schemeClr val="bg1"/>
              </a:solidFill>
            </a:ln>
            <a:effectLst/>
          </c:spPr>
          <c:invertIfNegative val="0"/>
          <c:dPt>
            <c:idx val="0"/>
            <c:invertIfNegative val="0"/>
            <c:bubble3D val="0"/>
            <c:spPr>
              <a:solidFill>
                <a:schemeClr val="bg2"/>
              </a:solidFill>
              <a:ln>
                <a:solidFill>
                  <a:schemeClr val="bg1"/>
                </a:solidFill>
              </a:ln>
              <a:effectLst/>
            </c:spPr>
            <c:extLst>
              <c:ext xmlns:c16="http://schemas.microsoft.com/office/drawing/2014/chart" uri="{C3380CC4-5D6E-409C-BE32-E72D297353CC}">
                <c16:uniqueId val="{00000003-0401-49BC-AEDC-EE4931387789}"/>
              </c:ext>
            </c:extLst>
          </c:dPt>
          <c:dPt>
            <c:idx val="1"/>
            <c:invertIfNegative val="0"/>
            <c:bubble3D val="0"/>
            <c:extLst>
              <c:ext xmlns:c16="http://schemas.microsoft.com/office/drawing/2014/chart" uri="{C3380CC4-5D6E-409C-BE32-E72D297353CC}">
                <c16:uniqueId val="{00000002-0401-49BC-AEDC-EE4931387789}"/>
              </c:ext>
            </c:extLst>
          </c:dPt>
          <c:dPt>
            <c:idx val="2"/>
            <c:invertIfNegative val="0"/>
            <c:bubble3D val="0"/>
            <c:spPr>
              <a:solidFill>
                <a:schemeClr val="bg1"/>
              </a:solidFill>
              <a:ln>
                <a:solidFill>
                  <a:schemeClr val="bg1"/>
                </a:solidFill>
              </a:ln>
              <a:effectLst/>
            </c:spPr>
            <c:extLst>
              <c:ext xmlns:c16="http://schemas.microsoft.com/office/drawing/2014/chart" uri="{C3380CC4-5D6E-409C-BE32-E72D297353CC}">
                <c16:uniqueId val="{00000004-0401-49BC-AEDC-EE4931387789}"/>
              </c:ext>
            </c:extLst>
          </c:dPt>
          <c:dPt>
            <c:idx val="3"/>
            <c:invertIfNegative val="0"/>
            <c:bubble3D val="0"/>
            <c:spPr>
              <a:solidFill>
                <a:schemeClr val="bg1"/>
              </a:solidFill>
              <a:ln>
                <a:solidFill>
                  <a:schemeClr val="bg1"/>
                </a:solidFill>
              </a:ln>
              <a:effectLst/>
            </c:spPr>
            <c:extLst>
              <c:ext xmlns:c16="http://schemas.microsoft.com/office/drawing/2014/chart" uri="{C3380CC4-5D6E-409C-BE32-E72D297353CC}">
                <c16:uniqueId val="{00000005-0401-49BC-AEDC-EE4931387789}"/>
              </c:ext>
            </c:extLst>
          </c:dPt>
          <c:dPt>
            <c:idx val="4"/>
            <c:invertIfNegative val="0"/>
            <c:bubble3D val="0"/>
            <c:extLst>
              <c:ext xmlns:c16="http://schemas.microsoft.com/office/drawing/2014/chart" uri="{C3380CC4-5D6E-409C-BE32-E72D297353CC}">
                <c16:uniqueId val="{00000006-0401-49BC-AEDC-EE4931387789}"/>
              </c:ext>
            </c:extLst>
          </c:dPt>
          <c:cat>
            <c:strRef>
              <c:f>'sub category'!$A$4:$A$8</c:f>
              <c:strCache>
                <c:ptCount val="5"/>
                <c:pt idx="0">
                  <c:v>Chairs</c:v>
                </c:pt>
                <c:pt idx="1">
                  <c:v>Accessories</c:v>
                </c:pt>
                <c:pt idx="2">
                  <c:v>Storage</c:v>
                </c:pt>
                <c:pt idx="3">
                  <c:v>Binders</c:v>
                </c:pt>
                <c:pt idx="4">
                  <c:v>Paper</c:v>
                </c:pt>
              </c:strCache>
            </c:strRef>
          </c:cat>
          <c:val>
            <c:numRef>
              <c:f>'sub category'!$B$4:$B$8</c:f>
              <c:numCache>
                <c:formatCode>"$"\ 0.00,"K"</c:formatCode>
                <c:ptCount val="5"/>
                <c:pt idx="0">
                  <c:v>1166.92</c:v>
                </c:pt>
                <c:pt idx="1">
                  <c:v>855.73199999999986</c:v>
                </c:pt>
                <c:pt idx="2">
                  <c:v>745.48800000000006</c:v>
                </c:pt>
                <c:pt idx="3">
                  <c:v>478.07800000000003</c:v>
                </c:pt>
                <c:pt idx="4">
                  <c:v>204.4</c:v>
                </c:pt>
              </c:numCache>
            </c:numRef>
          </c:val>
          <c:extLst>
            <c:ext xmlns:c16="http://schemas.microsoft.com/office/drawing/2014/chart" uri="{C3380CC4-5D6E-409C-BE32-E72D297353CC}">
              <c16:uniqueId val="{00000000-0401-49BC-AEDC-EE4931387789}"/>
            </c:ext>
          </c:extLst>
        </c:ser>
        <c:dLbls>
          <c:showLegendKey val="0"/>
          <c:showVal val="0"/>
          <c:showCatName val="0"/>
          <c:showSerName val="0"/>
          <c:showPercent val="0"/>
          <c:showBubbleSize val="0"/>
        </c:dLbls>
        <c:gapWidth val="182"/>
        <c:axId val="1976546928"/>
        <c:axId val="1976548368"/>
      </c:barChart>
      <c:catAx>
        <c:axId val="1976546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800" b="1" i="0" u="none" strike="noStrike" kern="1200" baseline="0">
                <a:solidFill>
                  <a:schemeClr val="bg1"/>
                </a:solidFill>
                <a:latin typeface="+mn-lt"/>
                <a:ea typeface="+mn-ea"/>
                <a:cs typeface="+mn-cs"/>
              </a:defRPr>
            </a:pPr>
            <a:endParaRPr lang="en-US"/>
          </a:p>
        </c:txPr>
        <c:crossAx val="1976548368"/>
        <c:crosses val="autoZero"/>
        <c:auto val="1"/>
        <c:lblAlgn val="ctr"/>
        <c:lblOffset val="100"/>
        <c:noMultiLvlLbl val="0"/>
      </c:catAx>
      <c:valAx>
        <c:axId val="1976548368"/>
        <c:scaling>
          <c:orientation val="minMax"/>
        </c:scaling>
        <c:delete val="0"/>
        <c:axPos val="b"/>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2800" b="1" i="0" u="none" strike="noStrike" kern="1200" baseline="0">
                <a:solidFill>
                  <a:schemeClr val="bg1"/>
                </a:solidFill>
                <a:latin typeface="+mn-lt"/>
                <a:ea typeface="+mn-ea"/>
                <a:cs typeface="+mn-cs"/>
              </a:defRPr>
            </a:pPr>
            <a:endParaRPr lang="en-US"/>
          </a:p>
        </c:txPr>
        <c:crossAx val="1976546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BA65913A-59A1-4833-8023-C9C18C46CA76}">
          <cx:tx>
            <cx:txData>
              <cx:f>_xlchart.v1.1</cx:f>
              <cx:v>profit</cx:v>
            </cx:txData>
          </cx:tx>
          <cx:dataLabels pos="outEnd">
            <cx:visibility seriesName="0" categoryName="0" value="1"/>
          </cx:dataLabels>
          <cx:dataId val="0"/>
          <cx:layoutPr>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plotArea>
      <cx:plotAreaRegion>
        <cx:plotSurface>
          <cx:spPr>
            <a:noFill/>
          </cx:spPr>
        </cx:plotSurface>
        <cx:series layoutId="waterfall" uniqueId="{BA65913A-59A1-4833-8023-C9C18C46CA76}">
          <cx:tx>
            <cx:txData>
              <cx:f>_xlchart.v1.4</cx:f>
              <cx:v>profit</cx:v>
            </cx:txData>
          </cx:tx>
          <cx:spPr>
            <a:gradFill>
              <a:gsLst>
                <a:gs pos="95000">
                  <a:schemeClr val="accent1">
                    <a:lumMod val="75000"/>
                  </a:schemeClr>
                </a:gs>
                <a:gs pos="0">
                  <a:schemeClr val="bg1"/>
                </a:gs>
              </a:gsLst>
              <a:lin ang="5400000" scaled="0"/>
            </a:gradFill>
            <a:ln>
              <a:noFill/>
            </a:ln>
          </cx:spPr>
          <cx:dataLabels pos="outEnd">
            <cx:txPr>
              <a:bodyPr vertOverflow="overflow" horzOverflow="overflow" wrap="square" lIns="0" tIns="0" rIns="0" bIns="0"/>
              <a:lstStyle/>
              <a:p>
                <a:pPr algn="ctr" rtl="0">
                  <a:defRPr sz="3600" b="1"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sz="3600" b="1">
                  <a:solidFill>
                    <a:schemeClr val="bg1"/>
                  </a:solidFill>
                </a:endParaRPr>
              </a:p>
            </cx:txPr>
            <cx:visibility seriesName="0" categoryName="0" value="1"/>
          </cx:dataLabels>
          <cx:dataId val="0"/>
          <cx:layoutPr>
            <cx:subtotals/>
          </cx:layoutPr>
        </cx:series>
      </cx:plotAreaRegion>
      <cx:axis id="0">
        <cx:catScaling gapWidth="0.5"/>
        <cx:tickLabels/>
        <cx:txPr>
          <a:bodyPr vertOverflow="overflow" horzOverflow="overflow" wrap="square" lIns="0" tIns="0" rIns="0" bIns="0"/>
          <a:lstStyle/>
          <a:p>
            <a:pPr algn="ctr" rtl="0">
              <a:defRPr sz="2800" b="1"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sz="2800" b="1">
              <a:solidFill>
                <a:schemeClr val="bg1"/>
              </a:solidFill>
            </a:endParaRPr>
          </a:p>
        </cx:txPr>
      </cx:axis>
      <cx:axis id="1" hidden="1">
        <cx:valScaling/>
        <cx:tickLabels/>
        <cx:txPr>
          <a:bodyPr spcFirstLastPara="1" vertOverflow="ellipsis" horzOverflow="overflow" wrap="square" lIns="0" tIns="0" rIns="0" bIns="0" anchor="ctr" anchorCtr="1"/>
          <a:lstStyle/>
          <a:p>
            <a:pPr algn="ctr" rtl="0">
              <a:defRPr sz="2400" b="0">
                <a:solidFill>
                  <a:schemeClr val="bg1"/>
                </a:solidFill>
              </a:defRPr>
            </a:pPr>
            <a:endParaRPr lang="en-US" sz="2400" b="0" i="0" u="none" strike="noStrike" baseline="0">
              <a:solidFill>
                <a:schemeClr val="bg1"/>
              </a:solidFill>
              <a:latin typeface="Calibri"/>
              <a:ea typeface="Calibri"/>
              <a:cs typeface="Calibri"/>
            </a:endParaRPr>
          </a:p>
        </cx:txPr>
      </cx:axis>
    </cx:plotArea>
    <cx:legend pos="t" align="ctr" overlay="0">
      <cx:txPr>
        <a:bodyPr vertOverflow="overflow" horzOverflow="overflow" wrap="square" lIns="0" tIns="0" rIns="0" bIns="0"/>
        <a:lstStyle/>
        <a:p>
          <a:pPr algn="ctr" rtl="0">
            <a:defRPr sz="2800" b="1"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sz="2800" b="1">
            <a:solidFill>
              <a:schemeClr val="bg1"/>
            </a:solidFill>
          </a:endParaRPr>
        </a:p>
      </cx:txPr>
    </cx:legend>
  </cx:chart>
  <cx:spPr>
    <a:gradFill>
      <a:gsLst>
        <a:gs pos="0">
          <a:schemeClr val="tx1">
            <a:lumMod val="95000"/>
            <a:lumOff val="5000"/>
          </a:schemeClr>
        </a:gs>
        <a:gs pos="100000">
          <a:schemeClr val="tx2">
            <a:lumMod val="50000"/>
            <a:lumOff val="50000"/>
            <a:alpha val="26000"/>
          </a:schemeClr>
        </a:gs>
      </a:gsLst>
      <a:lin ang="5400000" scaled="1"/>
    </a:gra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chart" Target="../charts/chart17.xml"/><Relationship Id="rId3" Type="http://schemas.openxmlformats.org/officeDocument/2006/relationships/image" Target="../media/image3.emf"/><Relationship Id="rId7" Type="http://schemas.openxmlformats.org/officeDocument/2006/relationships/chart" Target="../charts/chart14.xml"/><Relationship Id="rId12" Type="http://schemas.microsoft.com/office/2014/relationships/chartEx" Target="../charts/chartEx2.xml"/><Relationship Id="rId2" Type="http://schemas.openxmlformats.org/officeDocument/2006/relationships/image" Target="../media/image2.emf"/><Relationship Id="rId1" Type="http://schemas.openxmlformats.org/officeDocument/2006/relationships/chart" Target="../charts/chart11.xml"/><Relationship Id="rId6" Type="http://schemas.openxmlformats.org/officeDocument/2006/relationships/chart" Target="../charts/chart13.xml"/><Relationship Id="rId11" Type="http://schemas.openxmlformats.org/officeDocument/2006/relationships/chart" Target="../charts/chart16.xml"/><Relationship Id="rId5" Type="http://schemas.openxmlformats.org/officeDocument/2006/relationships/chart" Target="../charts/chart12.xml"/><Relationship Id="rId15" Type="http://schemas.openxmlformats.org/officeDocument/2006/relationships/chart" Target="../charts/chart19.xml"/><Relationship Id="rId10" Type="http://schemas.openxmlformats.org/officeDocument/2006/relationships/image" Target="../media/image6.emf"/><Relationship Id="rId4" Type="http://schemas.openxmlformats.org/officeDocument/2006/relationships/image" Target="../media/image4.emf"/><Relationship Id="rId9" Type="http://schemas.openxmlformats.org/officeDocument/2006/relationships/image" Target="../media/image5.emf"/><Relationship Id="rId14" Type="http://schemas.openxmlformats.org/officeDocument/2006/relationships/chart" Target="../charts/chart18.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228600</xdr:colOff>
      <xdr:row>2</xdr:row>
      <xdr:rowOff>0</xdr:rowOff>
    </xdr:from>
    <xdr:to>
      <xdr:col>11</xdr:col>
      <xdr:colOff>323850</xdr:colOff>
      <xdr:row>16</xdr:row>
      <xdr:rowOff>139700</xdr:rowOff>
    </xdr:to>
    <xdr:graphicFrame macro="">
      <xdr:nvGraphicFramePr>
        <xdr:cNvPr id="2" name="Chart 1">
          <a:extLst>
            <a:ext uri="{FF2B5EF4-FFF2-40B4-BE49-F238E27FC236}">
              <a16:creationId xmlns:a16="http://schemas.microsoft.com/office/drawing/2014/main" id="{A4AE5FC6-C7F9-2771-773D-3330D7976F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111125</xdr:colOff>
      <xdr:row>2</xdr:row>
      <xdr:rowOff>146050</xdr:rowOff>
    </xdr:from>
    <xdr:to>
      <xdr:col>14</xdr:col>
      <xdr:colOff>415925</xdr:colOff>
      <xdr:row>17</xdr:row>
      <xdr:rowOff>127000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954C133-0852-1FC0-89E0-A0F28B8D57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03825" y="5143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190500</xdr:colOff>
      <xdr:row>9</xdr:row>
      <xdr:rowOff>133351</xdr:rowOff>
    </xdr:from>
    <xdr:to>
      <xdr:col>5</xdr:col>
      <xdr:colOff>317500</xdr:colOff>
      <xdr:row>18</xdr:row>
      <xdr:rowOff>12701</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CE73D7C1-03B1-0039-F17D-A8014B5E445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533650" y="1790701"/>
              <a:ext cx="1657350" cy="1536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869950</xdr:colOff>
      <xdr:row>18</xdr:row>
      <xdr:rowOff>107951</xdr:rowOff>
    </xdr:from>
    <xdr:to>
      <xdr:col>1</xdr:col>
      <xdr:colOff>647700</xdr:colOff>
      <xdr:row>24</xdr:row>
      <xdr:rowOff>139701</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DB3FE21C-FFD3-7D54-0370-5A475C0B9E0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69950" y="3422651"/>
              <a:ext cx="698500" cy="1136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704850</xdr:colOff>
      <xdr:row>9</xdr:row>
      <xdr:rowOff>139701</xdr:rowOff>
    </xdr:from>
    <xdr:to>
      <xdr:col>3</xdr:col>
      <xdr:colOff>190500</xdr:colOff>
      <xdr:row>17</xdr:row>
      <xdr:rowOff>171451</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32778E2A-7DC9-EE75-5AD8-24CAABEAABA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04850" y="1797051"/>
              <a:ext cx="1828800" cy="1504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552450</xdr:colOff>
      <xdr:row>4</xdr:row>
      <xdr:rowOff>133350</xdr:rowOff>
    </xdr:from>
    <xdr:to>
      <xdr:col>10</xdr:col>
      <xdr:colOff>247650</xdr:colOff>
      <xdr:row>19</xdr:row>
      <xdr:rowOff>114300</xdr:rowOff>
    </xdr:to>
    <xdr:graphicFrame macro="">
      <xdr:nvGraphicFramePr>
        <xdr:cNvPr id="2" name="Chart 1">
          <a:extLst>
            <a:ext uri="{FF2B5EF4-FFF2-40B4-BE49-F238E27FC236}">
              <a16:creationId xmlns:a16="http://schemas.microsoft.com/office/drawing/2014/main" id="{1E9D94D5-E03C-2300-1226-9C1C8CA20E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450850</xdr:colOff>
      <xdr:row>34</xdr:row>
      <xdr:rowOff>177800</xdr:rowOff>
    </xdr:from>
    <xdr:to>
      <xdr:col>11</xdr:col>
      <xdr:colOff>266700</xdr:colOff>
      <xdr:row>49</xdr:row>
      <xdr:rowOff>158750</xdr:rowOff>
    </xdr:to>
    <xdr:graphicFrame macro="">
      <xdr:nvGraphicFramePr>
        <xdr:cNvPr id="2" name="Chart 1">
          <a:extLst>
            <a:ext uri="{FF2B5EF4-FFF2-40B4-BE49-F238E27FC236}">
              <a16:creationId xmlns:a16="http://schemas.microsoft.com/office/drawing/2014/main" id="{71F15B6B-FEDA-18FD-7A6A-9C87AC4BED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139700</xdr:colOff>
      <xdr:row>1</xdr:row>
      <xdr:rowOff>25400</xdr:rowOff>
    </xdr:from>
    <xdr:to>
      <xdr:col>8</xdr:col>
      <xdr:colOff>222250</xdr:colOff>
      <xdr:row>16</xdr:row>
      <xdr:rowOff>6350</xdr:rowOff>
    </xdr:to>
    <xdr:graphicFrame macro="">
      <xdr:nvGraphicFramePr>
        <xdr:cNvPr id="3" name="Chart 2">
          <a:extLst>
            <a:ext uri="{FF2B5EF4-FFF2-40B4-BE49-F238E27FC236}">
              <a16:creationId xmlns:a16="http://schemas.microsoft.com/office/drawing/2014/main" id="{3316AAFC-F704-8992-1C7D-4C3BF77BE5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241300</xdr:colOff>
      <xdr:row>1</xdr:row>
      <xdr:rowOff>114301</xdr:rowOff>
    </xdr:from>
    <xdr:to>
      <xdr:col>11</xdr:col>
      <xdr:colOff>241300</xdr:colOff>
      <xdr:row>9</xdr:row>
      <xdr:rowOff>165101</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1D76D536-AA52-124A-7AA2-92F735E3775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549900" y="298451"/>
              <a:ext cx="1828800" cy="152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171450</xdr:colOff>
      <xdr:row>0</xdr:row>
      <xdr:rowOff>114300</xdr:rowOff>
    </xdr:from>
    <xdr:to>
      <xdr:col>10</xdr:col>
      <xdr:colOff>476250</xdr:colOff>
      <xdr:row>15</xdr:row>
      <xdr:rowOff>95250</xdr:rowOff>
    </xdr:to>
    <xdr:graphicFrame macro="">
      <xdr:nvGraphicFramePr>
        <xdr:cNvPr id="2" name="Chart 1">
          <a:extLst>
            <a:ext uri="{FF2B5EF4-FFF2-40B4-BE49-F238E27FC236}">
              <a16:creationId xmlns:a16="http://schemas.microsoft.com/office/drawing/2014/main" id="{B3132E63-A0DB-B1F7-6B0A-6393A55B2B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25659</xdr:colOff>
      <xdr:row>21</xdr:row>
      <xdr:rowOff>89937</xdr:rowOff>
    </xdr:from>
    <xdr:to>
      <xdr:col>1</xdr:col>
      <xdr:colOff>457459</xdr:colOff>
      <xdr:row>24</xdr:row>
      <xdr:rowOff>16458</xdr:rowOff>
    </xdr:to>
    <xdr:graphicFrame macro="">
      <xdr:nvGraphicFramePr>
        <xdr:cNvPr id="2" name="Chart 1">
          <a:extLst>
            <a:ext uri="{FF2B5EF4-FFF2-40B4-BE49-F238E27FC236}">
              <a16:creationId xmlns:a16="http://schemas.microsoft.com/office/drawing/2014/main" id="{F42B87ED-6AFF-F5DF-21FC-CF6C59E72C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549405</xdr:colOff>
      <xdr:row>22</xdr:row>
      <xdr:rowOff>25888</xdr:rowOff>
    </xdr:from>
    <xdr:to>
      <xdr:col>5</xdr:col>
      <xdr:colOff>149355</xdr:colOff>
      <xdr:row>24</xdr:row>
      <xdr:rowOff>138961</xdr:rowOff>
    </xdr:to>
    <xdr:graphicFrame macro="">
      <xdr:nvGraphicFramePr>
        <xdr:cNvPr id="3" name="Chart 2">
          <a:extLst>
            <a:ext uri="{FF2B5EF4-FFF2-40B4-BE49-F238E27FC236}">
              <a16:creationId xmlns:a16="http://schemas.microsoft.com/office/drawing/2014/main" id="{CD3100CB-532D-D1DD-BD58-6F713948AA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208124</xdr:colOff>
      <xdr:row>22</xdr:row>
      <xdr:rowOff>51836</xdr:rowOff>
    </xdr:from>
    <xdr:to>
      <xdr:col>7</xdr:col>
      <xdr:colOff>963256</xdr:colOff>
      <xdr:row>24</xdr:row>
      <xdr:rowOff>102636</xdr:rowOff>
    </xdr:to>
    <xdr:graphicFrame macro="">
      <xdr:nvGraphicFramePr>
        <xdr:cNvPr id="5" name="Chart 4">
          <a:extLst>
            <a:ext uri="{FF2B5EF4-FFF2-40B4-BE49-F238E27FC236}">
              <a16:creationId xmlns:a16="http://schemas.microsoft.com/office/drawing/2014/main" id="{BDC2F8D0-6E53-9AB1-3843-8A1F4EF868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25916</xdr:colOff>
      <xdr:row>22</xdr:row>
      <xdr:rowOff>128943</xdr:rowOff>
    </xdr:from>
    <xdr:to>
      <xdr:col>11</xdr:col>
      <xdr:colOff>339723</xdr:colOff>
      <xdr:row>25</xdr:row>
      <xdr:rowOff>87215</xdr:rowOff>
    </xdr:to>
    <xdr:graphicFrame macro="">
      <xdr:nvGraphicFramePr>
        <xdr:cNvPr id="6" name="Chart 5">
          <a:extLst>
            <a:ext uri="{FF2B5EF4-FFF2-40B4-BE49-F238E27FC236}">
              <a16:creationId xmlns:a16="http://schemas.microsoft.com/office/drawing/2014/main" id="{80D44EF0-83E2-88F0-3AA7-E083BB97B7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939541</xdr:colOff>
      <xdr:row>21</xdr:row>
      <xdr:rowOff>142551</xdr:rowOff>
    </xdr:from>
    <xdr:to>
      <xdr:col>14</xdr:col>
      <xdr:colOff>507351</xdr:colOff>
      <xdr:row>24</xdr:row>
      <xdr:rowOff>136071</xdr:rowOff>
    </xdr:to>
    <xdr:graphicFrame macro="">
      <xdr:nvGraphicFramePr>
        <xdr:cNvPr id="7" name="Chart 6">
          <a:extLst>
            <a:ext uri="{FF2B5EF4-FFF2-40B4-BE49-F238E27FC236}">
              <a16:creationId xmlns:a16="http://schemas.microsoft.com/office/drawing/2014/main" id="{615954A7-DAA2-EF3E-B8E1-33752D5B53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0</xdr:colOff>
      <xdr:row>5</xdr:row>
      <xdr:rowOff>121018</xdr:rowOff>
    </xdr:from>
    <xdr:to>
      <xdr:col>13</xdr:col>
      <xdr:colOff>386521</xdr:colOff>
      <xdr:row>29</xdr:row>
      <xdr:rowOff>27608</xdr:rowOff>
    </xdr:to>
    <xdr:grpSp>
      <xdr:nvGrpSpPr>
        <xdr:cNvPr id="22" name="Group 21">
          <a:extLst>
            <a:ext uri="{FF2B5EF4-FFF2-40B4-BE49-F238E27FC236}">
              <a16:creationId xmlns:a16="http://schemas.microsoft.com/office/drawing/2014/main" id="{1232F06F-859F-03D4-C8FD-F050DD970A39}"/>
            </a:ext>
          </a:extLst>
        </xdr:cNvPr>
        <xdr:cNvGrpSpPr/>
      </xdr:nvGrpSpPr>
      <xdr:grpSpPr>
        <a:xfrm>
          <a:off x="1212273" y="986927"/>
          <a:ext cx="7054021" cy="4091817"/>
          <a:chOff x="57150" y="370135"/>
          <a:chExt cx="1892300" cy="1330934"/>
        </a:xfrm>
      </xdr:grpSpPr>
      <xdr:sp macro="" textlink="">
        <xdr:nvSpPr>
          <xdr:cNvPr id="6" name="Rectangle: Rounded Corners 5">
            <a:extLst>
              <a:ext uri="{FF2B5EF4-FFF2-40B4-BE49-F238E27FC236}">
                <a16:creationId xmlns:a16="http://schemas.microsoft.com/office/drawing/2014/main" id="{9309A7BE-E674-BBB4-B44B-F71E2BC1EEC2}"/>
              </a:ext>
            </a:extLst>
          </xdr:cNvPr>
          <xdr:cNvSpPr/>
        </xdr:nvSpPr>
        <xdr:spPr>
          <a:xfrm>
            <a:off x="83592" y="370135"/>
            <a:ext cx="1846439" cy="2476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400" b="1"/>
              <a:t>SALES</a:t>
            </a:r>
          </a:p>
        </xdr:txBody>
      </xdr:sp>
      <xdr:sp macro="" textlink="">
        <xdr:nvSpPr>
          <xdr:cNvPr id="8" name="Rectangle: Rounded Corners 7">
            <a:extLst>
              <a:ext uri="{FF2B5EF4-FFF2-40B4-BE49-F238E27FC236}">
                <a16:creationId xmlns:a16="http://schemas.microsoft.com/office/drawing/2014/main" id="{0351BCEB-C297-AF3C-78EA-C42C693BAC3F}"/>
              </a:ext>
            </a:extLst>
          </xdr:cNvPr>
          <xdr:cNvSpPr/>
        </xdr:nvSpPr>
        <xdr:spPr>
          <a:xfrm>
            <a:off x="57150" y="621569"/>
            <a:ext cx="1892300" cy="1079500"/>
          </a:xfrm>
          <a:prstGeom prst="roundRect">
            <a:avLst>
              <a:gd name="adj" fmla="val 23119"/>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400" b="1"/>
              <a:t>$2,297,200.86 </a:t>
            </a:r>
          </a:p>
        </xdr:txBody>
      </xdr:sp>
      <xdr:sp macro="" textlink="">
        <xdr:nvSpPr>
          <xdr:cNvPr id="15" name="Rectangle: Rounded Corners 14">
            <a:extLst>
              <a:ext uri="{FF2B5EF4-FFF2-40B4-BE49-F238E27FC236}">
                <a16:creationId xmlns:a16="http://schemas.microsoft.com/office/drawing/2014/main" id="{EEF7D60F-0BAB-1393-99DA-4B6E6790C0C9}"/>
              </a:ext>
            </a:extLst>
          </xdr:cNvPr>
          <xdr:cNvSpPr/>
        </xdr:nvSpPr>
        <xdr:spPr>
          <a:xfrm>
            <a:off x="217836" y="1346200"/>
            <a:ext cx="1636364" cy="285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b="1">
                <a:latin typeface="+mj-lt"/>
              </a:rPr>
              <a:t>YOY GROWTH</a:t>
            </a:r>
          </a:p>
        </xdr:txBody>
      </xdr:sp>
    </xdr:grpSp>
    <xdr:clientData/>
  </xdr:twoCellAnchor>
  <xdr:twoCellAnchor>
    <xdr:from>
      <xdr:col>0</xdr:col>
      <xdr:colOff>0</xdr:colOff>
      <xdr:row>0</xdr:row>
      <xdr:rowOff>0</xdr:rowOff>
    </xdr:from>
    <xdr:to>
      <xdr:col>84</xdr:col>
      <xdr:colOff>496956</xdr:colOff>
      <xdr:row>6</xdr:row>
      <xdr:rowOff>0</xdr:rowOff>
    </xdr:to>
    <xdr:sp macro="" textlink="">
      <xdr:nvSpPr>
        <xdr:cNvPr id="5" name="Rectangle: Rounded Corners 4">
          <a:extLst>
            <a:ext uri="{FF2B5EF4-FFF2-40B4-BE49-F238E27FC236}">
              <a16:creationId xmlns:a16="http://schemas.microsoft.com/office/drawing/2014/main" id="{C1310692-F349-AB7B-E875-6013C860B024}"/>
            </a:ext>
          </a:extLst>
        </xdr:cNvPr>
        <xdr:cNvSpPr/>
      </xdr:nvSpPr>
      <xdr:spPr>
        <a:xfrm>
          <a:off x="0" y="0"/>
          <a:ext cx="51296956" cy="108857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IN" sz="1400" b="1">
              <a:solidFill>
                <a:schemeClr val="accent6">
                  <a:lumMod val="75000"/>
                </a:schemeClr>
              </a:solidFill>
              <a:latin typeface="Arial Black" panose="020B0A04020102020204" pitchFamily="34" charset="0"/>
            </a:rPr>
            <a:t>                                                                                                                                                                                                                                                                                                                                    </a:t>
          </a:r>
          <a:r>
            <a:rPr lang="en-IN" sz="5400" b="1">
              <a:solidFill>
                <a:schemeClr val="accent6">
                  <a:lumMod val="75000"/>
                </a:schemeClr>
              </a:solidFill>
              <a:latin typeface="Arial Black" panose="020B0A04020102020204" pitchFamily="34" charset="0"/>
            </a:rPr>
            <a:t>ECOMMERCE</a:t>
          </a:r>
          <a:r>
            <a:rPr lang="en-IN" sz="5400" b="1" baseline="0">
              <a:solidFill>
                <a:schemeClr val="accent6">
                  <a:lumMod val="75000"/>
                </a:schemeClr>
              </a:solidFill>
              <a:latin typeface="Arial Black" panose="020B0A04020102020204" pitchFamily="34" charset="0"/>
            </a:rPr>
            <a:t> SALES ANALYSIS DASHBOARD</a:t>
          </a:r>
          <a:endParaRPr lang="en-IN" sz="5400" b="1">
            <a:solidFill>
              <a:schemeClr val="accent6">
                <a:lumMod val="75000"/>
              </a:schemeClr>
            </a:solidFill>
            <a:latin typeface="Arial Black" panose="020B0A04020102020204" pitchFamily="34" charset="0"/>
          </a:endParaRPr>
        </a:p>
      </xdr:txBody>
    </xdr:sp>
    <xdr:clientData/>
  </xdr:twoCellAnchor>
  <xdr:twoCellAnchor>
    <xdr:from>
      <xdr:col>2</xdr:col>
      <xdr:colOff>402166</xdr:colOff>
      <xdr:row>16</xdr:row>
      <xdr:rowOff>28863</xdr:rowOff>
    </xdr:from>
    <xdr:to>
      <xdr:col>11</xdr:col>
      <xdr:colOff>220870</xdr:colOff>
      <xdr:row>22</xdr:row>
      <xdr:rowOff>-1</xdr:rowOff>
    </xdr:to>
    <xdr:graphicFrame macro="">
      <xdr:nvGraphicFramePr>
        <xdr:cNvPr id="9" name="Chart 8">
          <a:extLst>
            <a:ext uri="{FF2B5EF4-FFF2-40B4-BE49-F238E27FC236}">
              <a16:creationId xmlns:a16="http://schemas.microsoft.com/office/drawing/2014/main" id="{77FDB2D2-0792-46A2-A81D-A6EC996635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9</xdr:col>
          <xdr:colOff>361423</xdr:colOff>
          <xdr:row>23</xdr:row>
          <xdr:rowOff>53962</xdr:rowOff>
        </xdr:from>
        <xdr:to>
          <xdr:col>13</xdr:col>
          <xdr:colOff>5647</xdr:colOff>
          <xdr:row>27</xdr:row>
          <xdr:rowOff>171927</xdr:rowOff>
        </xdr:to>
        <xdr:pic>
          <xdr:nvPicPr>
            <xdr:cNvPr id="21" name="Picture 20">
              <a:extLst>
                <a:ext uri="{FF2B5EF4-FFF2-40B4-BE49-F238E27FC236}">
                  <a16:creationId xmlns:a16="http://schemas.microsoft.com/office/drawing/2014/main" id="{32451C46-E053-56B6-D681-831CB9A914A1}"/>
                </a:ext>
              </a:extLst>
            </xdr:cNvPr>
            <xdr:cNvPicPr>
              <a:picLocks noChangeAspect="1" noChangeArrowheads="1"/>
              <a:extLst>
                <a:ext uri="{84589F7E-364E-4C9E-8A38-B11213B215E9}">
                  <a14:cameraTool cellRange="' KPI YOY'!$B$10" spid="_x0000_s13495"/>
                </a:ext>
              </a:extLst>
            </xdr:cNvPicPr>
          </xdr:nvPicPr>
          <xdr:blipFill>
            <a:blip xmlns:r="http://schemas.openxmlformats.org/officeDocument/2006/relationships" r:embed="rId2"/>
            <a:srcRect/>
            <a:stretch>
              <a:fillRect/>
            </a:stretch>
          </xdr:blipFill>
          <xdr:spPr bwMode="auto">
            <a:xfrm>
              <a:off x="5816650" y="4066007"/>
              <a:ext cx="2068770" cy="81069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16</xdr:col>
      <xdr:colOff>220869</xdr:colOff>
      <xdr:row>6</xdr:row>
      <xdr:rowOff>90716</xdr:rowOff>
    </xdr:from>
    <xdr:to>
      <xdr:col>29</xdr:col>
      <xdr:colOff>441740</xdr:colOff>
      <xdr:row>30</xdr:row>
      <xdr:rowOff>118322</xdr:rowOff>
    </xdr:to>
    <xdr:grpSp>
      <xdr:nvGrpSpPr>
        <xdr:cNvPr id="23" name="Group 22">
          <a:extLst>
            <a:ext uri="{FF2B5EF4-FFF2-40B4-BE49-F238E27FC236}">
              <a16:creationId xmlns:a16="http://schemas.microsoft.com/office/drawing/2014/main" id="{38D16425-1E79-A0DC-14D9-DBC38DC8BB8F}"/>
            </a:ext>
          </a:extLst>
        </xdr:cNvPr>
        <xdr:cNvGrpSpPr/>
      </xdr:nvGrpSpPr>
      <xdr:grpSpPr>
        <a:xfrm>
          <a:off x="9919051" y="1129807"/>
          <a:ext cx="8100644" cy="4212833"/>
          <a:chOff x="57150" y="361950"/>
          <a:chExt cx="1892300" cy="1324856"/>
        </a:xfrm>
      </xdr:grpSpPr>
      <xdr:sp macro="" textlink="">
        <xdr:nvSpPr>
          <xdr:cNvPr id="24" name="Rectangle: Rounded Corners 23">
            <a:extLst>
              <a:ext uri="{FF2B5EF4-FFF2-40B4-BE49-F238E27FC236}">
                <a16:creationId xmlns:a16="http://schemas.microsoft.com/office/drawing/2014/main" id="{74505D2D-DAD0-FAB5-D675-3611956F1D56}"/>
              </a:ext>
            </a:extLst>
          </xdr:cNvPr>
          <xdr:cNvSpPr/>
        </xdr:nvSpPr>
        <xdr:spPr>
          <a:xfrm>
            <a:off x="76200" y="361950"/>
            <a:ext cx="1846439" cy="2476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400" b="1"/>
              <a:t>PROFIT</a:t>
            </a:r>
          </a:p>
        </xdr:txBody>
      </xdr:sp>
      <xdr:sp macro="" textlink="KPI!E18">
        <xdr:nvSpPr>
          <xdr:cNvPr id="25" name="Rectangle: Rounded Corners 24">
            <a:extLst>
              <a:ext uri="{FF2B5EF4-FFF2-40B4-BE49-F238E27FC236}">
                <a16:creationId xmlns:a16="http://schemas.microsoft.com/office/drawing/2014/main" id="{095ACEC3-DB57-4C32-B827-E3A6BCBE396E}"/>
              </a:ext>
            </a:extLst>
          </xdr:cNvPr>
          <xdr:cNvSpPr/>
        </xdr:nvSpPr>
        <xdr:spPr>
          <a:xfrm>
            <a:off x="57150" y="607305"/>
            <a:ext cx="1892300" cy="1079501"/>
          </a:xfrm>
          <a:prstGeom prst="roundRect">
            <a:avLst>
              <a:gd name="adj" fmla="val 23119"/>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69A288CC-3E79-4D29-A653-03ECECCB1DB3}" type="TxLink">
              <a:rPr lang="en-US" sz="4400" b="1" i="0" u="none" strike="noStrike">
                <a:solidFill>
                  <a:schemeClr val="bg1"/>
                </a:solidFill>
                <a:latin typeface="Calibri"/>
                <a:ea typeface="Calibri"/>
                <a:cs typeface="Calibri"/>
              </a:rPr>
              <a:pPr algn="ctr"/>
              <a:t> $698.02 </a:t>
            </a:fld>
            <a:endParaRPr lang="en-US" sz="4400" b="1">
              <a:solidFill>
                <a:schemeClr val="bg1"/>
              </a:solidFill>
            </a:endParaRPr>
          </a:p>
        </xdr:txBody>
      </xdr:sp>
      <xdr:sp macro="" textlink="">
        <xdr:nvSpPr>
          <xdr:cNvPr id="26" name="Rectangle: Rounded Corners 25">
            <a:extLst>
              <a:ext uri="{FF2B5EF4-FFF2-40B4-BE49-F238E27FC236}">
                <a16:creationId xmlns:a16="http://schemas.microsoft.com/office/drawing/2014/main" id="{85DA1FED-5F0D-88F9-08F5-F610B70598DA}"/>
              </a:ext>
            </a:extLst>
          </xdr:cNvPr>
          <xdr:cNvSpPr/>
        </xdr:nvSpPr>
        <xdr:spPr>
          <a:xfrm>
            <a:off x="217836" y="1346200"/>
            <a:ext cx="1636364" cy="285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b="1">
                <a:latin typeface="+mj-lt"/>
              </a:rPr>
              <a:t>YOY GROWTH</a:t>
            </a:r>
          </a:p>
        </xdr:txBody>
      </xdr:sp>
    </xdr:grpSp>
    <xdr:clientData/>
  </xdr:twoCellAnchor>
  <xdr:twoCellAnchor>
    <xdr:from>
      <xdr:col>32</xdr:col>
      <xdr:colOff>220869</xdr:colOff>
      <xdr:row>6</xdr:row>
      <xdr:rowOff>115518</xdr:rowOff>
    </xdr:from>
    <xdr:to>
      <xdr:col>47</xdr:col>
      <xdr:colOff>27609</xdr:colOff>
      <xdr:row>30</xdr:row>
      <xdr:rowOff>110435</xdr:rowOff>
    </xdr:to>
    <xdr:grpSp>
      <xdr:nvGrpSpPr>
        <xdr:cNvPr id="27" name="Group 26">
          <a:extLst>
            <a:ext uri="{FF2B5EF4-FFF2-40B4-BE49-F238E27FC236}">
              <a16:creationId xmlns:a16="http://schemas.microsoft.com/office/drawing/2014/main" id="{DBEC83CC-1CBA-3AF9-BBA6-1FBA61040605}"/>
            </a:ext>
          </a:extLst>
        </xdr:cNvPr>
        <xdr:cNvGrpSpPr/>
      </xdr:nvGrpSpPr>
      <xdr:grpSpPr>
        <a:xfrm>
          <a:off x="19617233" y="1154609"/>
          <a:ext cx="8898785" cy="4180144"/>
          <a:chOff x="63500" y="361950"/>
          <a:chExt cx="1892300" cy="1320800"/>
        </a:xfrm>
      </xdr:grpSpPr>
      <xdr:sp macro="" textlink="">
        <xdr:nvSpPr>
          <xdr:cNvPr id="28" name="Rectangle: Rounded Corners 27">
            <a:extLst>
              <a:ext uri="{FF2B5EF4-FFF2-40B4-BE49-F238E27FC236}">
                <a16:creationId xmlns:a16="http://schemas.microsoft.com/office/drawing/2014/main" id="{2B299A13-C7E0-370C-748B-D0B0DA16C6B7}"/>
              </a:ext>
            </a:extLst>
          </xdr:cNvPr>
          <xdr:cNvSpPr/>
        </xdr:nvSpPr>
        <xdr:spPr>
          <a:xfrm>
            <a:off x="76200" y="361950"/>
            <a:ext cx="1846439" cy="2476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400" b="1"/>
              <a:t>QUANTITY</a:t>
            </a:r>
          </a:p>
        </xdr:txBody>
      </xdr:sp>
      <xdr:sp macro="" textlink="KPI!H18">
        <xdr:nvSpPr>
          <xdr:cNvPr id="29" name="Rectangle: Rounded Corners 28">
            <a:extLst>
              <a:ext uri="{FF2B5EF4-FFF2-40B4-BE49-F238E27FC236}">
                <a16:creationId xmlns:a16="http://schemas.microsoft.com/office/drawing/2014/main" id="{8089DE26-39DB-F11F-F534-DE3C5967EC52}"/>
              </a:ext>
            </a:extLst>
          </xdr:cNvPr>
          <xdr:cNvSpPr/>
        </xdr:nvSpPr>
        <xdr:spPr>
          <a:xfrm>
            <a:off x="63500" y="603250"/>
            <a:ext cx="1892300" cy="1079500"/>
          </a:xfrm>
          <a:prstGeom prst="roundRect">
            <a:avLst>
              <a:gd name="adj" fmla="val 23119"/>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686B1301-1813-48A3-A8E5-88D3B66C0D82}" type="TxLink">
              <a:rPr lang="en-US" sz="4400" b="1" i="0" u="none" strike="noStrike">
                <a:solidFill>
                  <a:schemeClr val="bg1"/>
                </a:solidFill>
                <a:latin typeface="Calibri"/>
                <a:ea typeface="Calibri"/>
                <a:cs typeface="Calibri"/>
              </a:rPr>
              <a:pPr algn="ctr"/>
              <a:t># 122</a:t>
            </a:fld>
            <a:endParaRPr lang="en-US" sz="4400" b="1">
              <a:solidFill>
                <a:schemeClr val="bg1"/>
              </a:solidFill>
            </a:endParaRPr>
          </a:p>
        </xdr:txBody>
      </xdr:sp>
      <xdr:sp macro="" textlink="">
        <xdr:nvSpPr>
          <xdr:cNvPr id="30" name="Rectangle: Rounded Corners 29">
            <a:extLst>
              <a:ext uri="{FF2B5EF4-FFF2-40B4-BE49-F238E27FC236}">
                <a16:creationId xmlns:a16="http://schemas.microsoft.com/office/drawing/2014/main" id="{77CB9E7C-092F-0E01-576D-48C74D947CB1}"/>
              </a:ext>
            </a:extLst>
          </xdr:cNvPr>
          <xdr:cNvSpPr/>
        </xdr:nvSpPr>
        <xdr:spPr>
          <a:xfrm>
            <a:off x="217836" y="1346200"/>
            <a:ext cx="1636364" cy="285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b="1">
                <a:latin typeface="+mj-lt"/>
              </a:rPr>
              <a:t>YOY GROWTH</a:t>
            </a:r>
          </a:p>
        </xdr:txBody>
      </xdr:sp>
    </xdr:grpSp>
    <xdr:clientData/>
  </xdr:twoCellAnchor>
  <xdr:twoCellAnchor>
    <xdr:from>
      <xdr:col>48</xdr:col>
      <xdr:colOff>469348</xdr:colOff>
      <xdr:row>6</xdr:row>
      <xdr:rowOff>98870</xdr:rowOff>
    </xdr:from>
    <xdr:to>
      <xdr:col>64</xdr:col>
      <xdr:colOff>414132</xdr:colOff>
      <xdr:row>31</xdr:row>
      <xdr:rowOff>110435</xdr:rowOff>
    </xdr:to>
    <xdr:grpSp>
      <xdr:nvGrpSpPr>
        <xdr:cNvPr id="31" name="Group 30">
          <a:extLst>
            <a:ext uri="{FF2B5EF4-FFF2-40B4-BE49-F238E27FC236}">
              <a16:creationId xmlns:a16="http://schemas.microsoft.com/office/drawing/2014/main" id="{BC044B0A-24F4-F261-38C5-650E4747778A}"/>
            </a:ext>
          </a:extLst>
        </xdr:cNvPr>
        <xdr:cNvGrpSpPr/>
      </xdr:nvGrpSpPr>
      <xdr:grpSpPr>
        <a:xfrm>
          <a:off x="29563893" y="1137961"/>
          <a:ext cx="9642966" cy="4369974"/>
          <a:chOff x="63500" y="361950"/>
          <a:chExt cx="1892300" cy="1320800"/>
        </a:xfrm>
      </xdr:grpSpPr>
      <xdr:sp macro="" textlink="">
        <xdr:nvSpPr>
          <xdr:cNvPr id="32" name="Rectangle: Rounded Corners 31">
            <a:extLst>
              <a:ext uri="{FF2B5EF4-FFF2-40B4-BE49-F238E27FC236}">
                <a16:creationId xmlns:a16="http://schemas.microsoft.com/office/drawing/2014/main" id="{F8EECFC1-CEFE-3D59-D5BF-F895322DDFC5}"/>
              </a:ext>
            </a:extLst>
          </xdr:cNvPr>
          <xdr:cNvSpPr/>
        </xdr:nvSpPr>
        <xdr:spPr>
          <a:xfrm>
            <a:off x="76200" y="361950"/>
            <a:ext cx="1846439" cy="2476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400" b="1"/>
              <a:t>NO</a:t>
            </a:r>
            <a:r>
              <a:rPr lang="en-IN" sz="4400" b="1" baseline="0"/>
              <a:t> OF ORDERS</a:t>
            </a:r>
            <a:endParaRPr lang="en-IN" sz="4400" b="1"/>
          </a:p>
        </xdr:txBody>
      </xdr:sp>
      <xdr:sp macro="" textlink="KPI!K18">
        <xdr:nvSpPr>
          <xdr:cNvPr id="33" name="Rectangle: Rounded Corners 32">
            <a:extLst>
              <a:ext uri="{FF2B5EF4-FFF2-40B4-BE49-F238E27FC236}">
                <a16:creationId xmlns:a16="http://schemas.microsoft.com/office/drawing/2014/main" id="{E15DC07D-C273-2B1B-7D03-C1BEFD897815}"/>
              </a:ext>
            </a:extLst>
          </xdr:cNvPr>
          <xdr:cNvSpPr/>
        </xdr:nvSpPr>
        <xdr:spPr>
          <a:xfrm>
            <a:off x="63500" y="603250"/>
            <a:ext cx="1892300" cy="1079500"/>
          </a:xfrm>
          <a:prstGeom prst="roundRect">
            <a:avLst>
              <a:gd name="adj" fmla="val 23119"/>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9CE01A4E-D0DB-4B94-B91E-901E03A59BA0}" type="TxLink">
              <a:rPr lang="en-US" sz="4400" b="1" i="0" u="none" strike="noStrike">
                <a:solidFill>
                  <a:schemeClr val="bg1"/>
                </a:solidFill>
                <a:latin typeface="Calibri"/>
                <a:ea typeface="Calibri"/>
                <a:cs typeface="Calibri"/>
              </a:rPr>
              <a:pPr algn="ctr"/>
              <a:t># 33</a:t>
            </a:fld>
            <a:endParaRPr lang="en-US" sz="4400" b="1">
              <a:solidFill>
                <a:schemeClr val="bg1"/>
              </a:solidFill>
            </a:endParaRPr>
          </a:p>
        </xdr:txBody>
      </xdr:sp>
      <xdr:sp macro="" textlink="">
        <xdr:nvSpPr>
          <xdr:cNvPr id="34" name="Rectangle: Rounded Corners 33">
            <a:extLst>
              <a:ext uri="{FF2B5EF4-FFF2-40B4-BE49-F238E27FC236}">
                <a16:creationId xmlns:a16="http://schemas.microsoft.com/office/drawing/2014/main" id="{1D2C16AD-0F70-38E7-83B5-8494B1C1AF21}"/>
              </a:ext>
            </a:extLst>
          </xdr:cNvPr>
          <xdr:cNvSpPr/>
        </xdr:nvSpPr>
        <xdr:spPr>
          <a:xfrm>
            <a:off x="217836" y="1346200"/>
            <a:ext cx="1636364" cy="285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b="1">
                <a:latin typeface="+mj-lt"/>
              </a:rPr>
              <a:t>YOY GROWTH</a:t>
            </a:r>
          </a:p>
        </xdr:txBody>
      </xdr:sp>
    </xdr:grpSp>
    <xdr:clientData/>
  </xdr:twoCellAnchor>
  <xdr:twoCellAnchor>
    <xdr:from>
      <xdr:col>67</xdr:col>
      <xdr:colOff>496957</xdr:colOff>
      <xdr:row>6</xdr:row>
      <xdr:rowOff>40878</xdr:rowOff>
    </xdr:from>
    <xdr:to>
      <xdr:col>81</xdr:col>
      <xdr:colOff>109976</xdr:colOff>
      <xdr:row>32</xdr:row>
      <xdr:rowOff>138043</xdr:rowOff>
    </xdr:to>
    <xdr:grpSp>
      <xdr:nvGrpSpPr>
        <xdr:cNvPr id="35" name="Group 34">
          <a:extLst>
            <a:ext uri="{FF2B5EF4-FFF2-40B4-BE49-F238E27FC236}">
              <a16:creationId xmlns:a16="http://schemas.microsoft.com/office/drawing/2014/main" id="{3828D47F-E0AE-C9FF-CCF9-FD6BDDB1D547}"/>
            </a:ext>
          </a:extLst>
        </xdr:cNvPr>
        <xdr:cNvGrpSpPr/>
      </xdr:nvGrpSpPr>
      <xdr:grpSpPr>
        <a:xfrm>
          <a:off x="41108093" y="1079969"/>
          <a:ext cx="8098928" cy="4628756"/>
          <a:chOff x="63500" y="365304"/>
          <a:chExt cx="1892300" cy="1318288"/>
        </a:xfrm>
      </xdr:grpSpPr>
      <xdr:sp macro="" textlink="">
        <xdr:nvSpPr>
          <xdr:cNvPr id="36" name="Rectangle: Rounded Corners 35">
            <a:extLst>
              <a:ext uri="{FF2B5EF4-FFF2-40B4-BE49-F238E27FC236}">
                <a16:creationId xmlns:a16="http://schemas.microsoft.com/office/drawing/2014/main" id="{6E660944-D880-71D5-A898-768D16E25AD2}"/>
              </a:ext>
            </a:extLst>
          </xdr:cNvPr>
          <xdr:cNvSpPr/>
        </xdr:nvSpPr>
        <xdr:spPr>
          <a:xfrm>
            <a:off x="76200" y="365304"/>
            <a:ext cx="1846439" cy="247179"/>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400" b="1"/>
              <a:t>PROFIT MARGIN</a:t>
            </a:r>
          </a:p>
        </xdr:txBody>
      </xdr:sp>
      <xdr:sp macro="" textlink="KPI!N18">
        <xdr:nvSpPr>
          <xdr:cNvPr id="37" name="Rectangle: Rounded Corners 36">
            <a:extLst>
              <a:ext uri="{FF2B5EF4-FFF2-40B4-BE49-F238E27FC236}">
                <a16:creationId xmlns:a16="http://schemas.microsoft.com/office/drawing/2014/main" id="{2E92847B-51F6-C565-A8E8-2A3E15293A73}"/>
              </a:ext>
            </a:extLst>
          </xdr:cNvPr>
          <xdr:cNvSpPr/>
        </xdr:nvSpPr>
        <xdr:spPr>
          <a:xfrm>
            <a:off x="63500" y="606145"/>
            <a:ext cx="1892300" cy="1077447"/>
          </a:xfrm>
          <a:prstGeom prst="roundRect">
            <a:avLst>
              <a:gd name="adj" fmla="val 23119"/>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70D4F452-8F49-452B-9A03-1393C321C942}" type="TxLink">
              <a:rPr lang="en-US" sz="4400" b="1" i="0" u="none" strike="noStrike">
                <a:solidFill>
                  <a:schemeClr val="bg1"/>
                </a:solidFill>
                <a:latin typeface="Calibri"/>
                <a:ea typeface="Calibri"/>
                <a:cs typeface="Calibri"/>
              </a:rPr>
              <a:pPr algn="ctr"/>
              <a:t>17.25%</a:t>
            </a:fld>
            <a:endParaRPr lang="en-US" sz="4400" b="1">
              <a:solidFill>
                <a:schemeClr val="bg1"/>
              </a:solidFill>
            </a:endParaRPr>
          </a:p>
        </xdr:txBody>
      </xdr:sp>
      <xdr:sp macro="" textlink="">
        <xdr:nvSpPr>
          <xdr:cNvPr id="38" name="Rectangle: Rounded Corners 37">
            <a:extLst>
              <a:ext uri="{FF2B5EF4-FFF2-40B4-BE49-F238E27FC236}">
                <a16:creationId xmlns:a16="http://schemas.microsoft.com/office/drawing/2014/main" id="{D8FA468B-3AB3-347E-840A-4247645F1451}"/>
              </a:ext>
            </a:extLst>
          </xdr:cNvPr>
          <xdr:cNvSpPr/>
        </xdr:nvSpPr>
        <xdr:spPr>
          <a:xfrm>
            <a:off x="217836" y="1346200"/>
            <a:ext cx="1636364" cy="285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b="1">
                <a:latin typeface="+mj-lt"/>
              </a:rPr>
              <a:t>YOY GROWTH</a:t>
            </a:r>
          </a:p>
        </xdr:txBody>
      </xdr:sp>
    </xdr:grpSp>
    <xdr:clientData/>
  </xdr:twoCellAnchor>
  <mc:AlternateContent xmlns:mc="http://schemas.openxmlformats.org/markup-compatibility/2006">
    <mc:Choice xmlns:a14="http://schemas.microsoft.com/office/drawing/2010/main" Requires="a14">
      <xdr:twoCellAnchor editAs="oneCell">
        <xdr:from>
          <xdr:col>25</xdr:col>
          <xdr:colOff>465583</xdr:colOff>
          <xdr:row>24</xdr:row>
          <xdr:rowOff>153346</xdr:rowOff>
        </xdr:from>
        <xdr:to>
          <xdr:col>28</xdr:col>
          <xdr:colOff>507836</xdr:colOff>
          <xdr:row>29</xdr:row>
          <xdr:rowOff>130765</xdr:rowOff>
        </xdr:to>
        <xdr:pic>
          <xdr:nvPicPr>
            <xdr:cNvPr id="39" name="Picture 38">
              <a:extLst>
                <a:ext uri="{FF2B5EF4-FFF2-40B4-BE49-F238E27FC236}">
                  <a16:creationId xmlns:a16="http://schemas.microsoft.com/office/drawing/2014/main" id="{1CD1D766-2827-B6E6-AFF0-1BA27BB461C9}"/>
                </a:ext>
              </a:extLst>
            </xdr:cNvPr>
            <xdr:cNvPicPr>
              <a:picLocks noChangeAspect="1" noChangeArrowheads="1"/>
              <a:extLst>
                <a:ext uri="{84589F7E-364E-4C9E-8A38-B11213B215E9}">
                  <a14:cameraTool cellRange="' KPI YOY'!$C$10" spid="_x0000_s13496"/>
                </a:ext>
              </a:extLst>
            </xdr:cNvPicPr>
          </xdr:nvPicPr>
          <xdr:blipFill>
            <a:blip xmlns:r="http://schemas.openxmlformats.org/officeDocument/2006/relationships" r:embed="rId3"/>
            <a:srcRect/>
            <a:stretch>
              <a:fillRect/>
            </a:stretch>
          </xdr:blipFill>
          <xdr:spPr bwMode="auto">
            <a:xfrm>
              <a:off x="15618992" y="4338573"/>
              <a:ext cx="1860662" cy="84332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42</xdr:col>
          <xdr:colOff>254752</xdr:colOff>
          <xdr:row>24</xdr:row>
          <xdr:rowOff>110434</xdr:rowOff>
        </xdr:from>
        <xdr:to>
          <xdr:col>46</xdr:col>
          <xdr:colOff>171927</xdr:colOff>
          <xdr:row>29</xdr:row>
          <xdr:rowOff>110435</xdr:rowOff>
        </xdr:to>
        <xdr:pic>
          <xdr:nvPicPr>
            <xdr:cNvPr id="40" name="Picture 39">
              <a:extLst>
                <a:ext uri="{FF2B5EF4-FFF2-40B4-BE49-F238E27FC236}">
                  <a16:creationId xmlns:a16="http://schemas.microsoft.com/office/drawing/2014/main" id="{163359D2-D762-4111-A9E0-D6A3617F1A98}"/>
                </a:ext>
              </a:extLst>
            </xdr:cNvPr>
            <xdr:cNvPicPr>
              <a:picLocks noChangeAspect="1" noChangeArrowheads="1"/>
              <a:extLst>
                <a:ext uri="{84589F7E-364E-4C9E-8A38-B11213B215E9}">
                  <a14:cameraTool cellRange="' KPI YOY'!$D$10" spid="_x0000_s13497"/>
                </a:ext>
              </a:extLst>
            </xdr:cNvPicPr>
          </xdr:nvPicPr>
          <xdr:blipFill>
            <a:blip xmlns:r="http://schemas.openxmlformats.org/officeDocument/2006/relationships" r:embed="rId4"/>
            <a:srcRect/>
            <a:stretch>
              <a:fillRect/>
            </a:stretch>
          </xdr:blipFill>
          <xdr:spPr bwMode="auto">
            <a:xfrm>
              <a:off x="25712479" y="4295661"/>
              <a:ext cx="2341721" cy="86591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20</xdr:col>
      <xdr:colOff>276087</xdr:colOff>
      <xdr:row>16</xdr:row>
      <xdr:rowOff>79374</xdr:rowOff>
    </xdr:from>
    <xdr:to>
      <xdr:col>27</xdr:col>
      <xdr:colOff>0</xdr:colOff>
      <xdr:row>22</xdr:row>
      <xdr:rowOff>115454</xdr:rowOff>
    </xdr:to>
    <xdr:graphicFrame macro="">
      <xdr:nvGraphicFramePr>
        <xdr:cNvPr id="41" name="Chart 40">
          <a:extLst>
            <a:ext uri="{FF2B5EF4-FFF2-40B4-BE49-F238E27FC236}">
              <a16:creationId xmlns:a16="http://schemas.microsoft.com/office/drawing/2014/main" id="{593BF4CD-A4B4-43E7-B0F5-5988771420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35</xdr:col>
      <xdr:colOff>552174</xdr:colOff>
      <xdr:row>16</xdr:row>
      <xdr:rowOff>138043</xdr:rowOff>
    </xdr:from>
    <xdr:to>
      <xdr:col>43</xdr:col>
      <xdr:colOff>276088</xdr:colOff>
      <xdr:row>22</xdr:row>
      <xdr:rowOff>55217</xdr:rowOff>
    </xdr:to>
    <xdr:graphicFrame macro="">
      <xdr:nvGraphicFramePr>
        <xdr:cNvPr id="42" name="Chart 41">
          <a:extLst>
            <a:ext uri="{FF2B5EF4-FFF2-40B4-BE49-F238E27FC236}">
              <a16:creationId xmlns:a16="http://schemas.microsoft.com/office/drawing/2014/main" id="{57425644-F718-404D-9727-2F4C17F541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52</xdr:col>
      <xdr:colOff>165652</xdr:colOff>
      <xdr:row>15</xdr:row>
      <xdr:rowOff>0</xdr:rowOff>
    </xdr:from>
    <xdr:to>
      <xdr:col>60</xdr:col>
      <xdr:colOff>0</xdr:colOff>
      <xdr:row>22</xdr:row>
      <xdr:rowOff>82826</xdr:rowOff>
    </xdr:to>
    <xdr:graphicFrame macro="">
      <xdr:nvGraphicFramePr>
        <xdr:cNvPr id="43" name="Chart 42">
          <a:extLst>
            <a:ext uri="{FF2B5EF4-FFF2-40B4-BE49-F238E27FC236}">
              <a16:creationId xmlns:a16="http://schemas.microsoft.com/office/drawing/2014/main" id="{4502398F-EBE3-447E-8601-46C87ACE43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71</xdr:col>
      <xdr:colOff>193260</xdr:colOff>
      <xdr:row>18</xdr:row>
      <xdr:rowOff>80616</xdr:rowOff>
    </xdr:from>
    <xdr:to>
      <xdr:col>76</xdr:col>
      <xdr:colOff>496957</xdr:colOff>
      <xdr:row>24</xdr:row>
      <xdr:rowOff>115455</xdr:rowOff>
    </xdr:to>
    <xdr:graphicFrame macro="">
      <xdr:nvGraphicFramePr>
        <xdr:cNvPr id="44" name="Chart 43">
          <a:extLst>
            <a:ext uri="{FF2B5EF4-FFF2-40B4-BE49-F238E27FC236}">
              <a16:creationId xmlns:a16="http://schemas.microsoft.com/office/drawing/2014/main" id="{90B3CB65-952E-4199-BFC2-C9B386F56C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mc:AlternateContent xmlns:mc="http://schemas.openxmlformats.org/markup-compatibility/2006">
    <mc:Choice xmlns:a14="http://schemas.microsoft.com/office/drawing/2010/main" Requires="a14">
      <xdr:twoCellAnchor editAs="oneCell">
        <xdr:from>
          <xdr:col>59</xdr:col>
          <xdr:colOff>406600</xdr:colOff>
          <xdr:row>25</xdr:row>
          <xdr:rowOff>139299</xdr:rowOff>
        </xdr:from>
        <xdr:to>
          <xdr:col>63</xdr:col>
          <xdr:colOff>430425</xdr:colOff>
          <xdr:row>30</xdr:row>
          <xdr:rowOff>111689</xdr:rowOff>
        </xdr:to>
        <xdr:pic>
          <xdr:nvPicPr>
            <xdr:cNvPr id="47" name="Picture 46">
              <a:extLst>
                <a:ext uri="{FF2B5EF4-FFF2-40B4-BE49-F238E27FC236}">
                  <a16:creationId xmlns:a16="http://schemas.microsoft.com/office/drawing/2014/main" id="{3A8DE1FB-674E-CBBD-9CC4-26D3B62CA60C}"/>
                </a:ext>
              </a:extLst>
            </xdr:cNvPr>
            <xdr:cNvPicPr>
              <a:picLocks noChangeAspect="1" noChangeArrowheads="1"/>
              <a:extLst>
                <a:ext uri="{84589F7E-364E-4C9E-8A38-B11213B215E9}">
                  <a14:cameraTool cellRange="' KPI YOY'!$F$10" spid="_x0000_s13498"/>
                </a:ext>
              </a:extLst>
            </xdr:cNvPicPr>
          </xdr:nvPicPr>
          <xdr:blipFill>
            <a:blip xmlns:r="http://schemas.openxmlformats.org/officeDocument/2006/relationships" r:embed="rId9"/>
            <a:srcRect/>
            <a:stretch>
              <a:fillRect/>
            </a:stretch>
          </xdr:blipFill>
          <xdr:spPr bwMode="auto">
            <a:xfrm>
              <a:off x="36168645" y="4497708"/>
              <a:ext cx="2448371" cy="83829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76</xdr:col>
          <xdr:colOff>256840</xdr:colOff>
          <xdr:row>26</xdr:row>
          <xdr:rowOff>52707</xdr:rowOff>
        </xdr:from>
        <xdr:to>
          <xdr:col>80</xdr:col>
          <xdr:colOff>258519</xdr:colOff>
          <xdr:row>31</xdr:row>
          <xdr:rowOff>86101</xdr:rowOff>
        </xdr:to>
        <xdr:pic>
          <xdr:nvPicPr>
            <xdr:cNvPr id="48" name="Picture 47">
              <a:extLst>
                <a:ext uri="{FF2B5EF4-FFF2-40B4-BE49-F238E27FC236}">
                  <a16:creationId xmlns:a16="http://schemas.microsoft.com/office/drawing/2014/main" id="{41037FC8-13A4-D726-3419-102624F7BFB0}"/>
                </a:ext>
              </a:extLst>
            </xdr:cNvPr>
            <xdr:cNvPicPr>
              <a:picLocks noChangeAspect="1" noChangeArrowheads="1"/>
              <a:extLst>
                <a:ext uri="{84589F7E-364E-4C9E-8A38-B11213B215E9}">
                  <a14:cameraTool cellRange="' KPI YOY'!$E$10" spid="_x0000_s13499"/>
                </a:ext>
              </a:extLst>
            </xdr:cNvPicPr>
          </xdr:nvPicPr>
          <xdr:blipFill>
            <a:blip xmlns:r="http://schemas.openxmlformats.org/officeDocument/2006/relationships" r:embed="rId10"/>
            <a:srcRect/>
            <a:stretch>
              <a:fillRect/>
            </a:stretch>
          </xdr:blipFill>
          <xdr:spPr bwMode="auto">
            <a:xfrm>
              <a:off x="46323204" y="4584298"/>
              <a:ext cx="2426224" cy="89930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xdr:col>
      <xdr:colOff>255440</xdr:colOff>
      <xdr:row>36</xdr:row>
      <xdr:rowOff>22590</xdr:rowOff>
    </xdr:from>
    <xdr:to>
      <xdr:col>27</xdr:col>
      <xdr:colOff>603149</xdr:colOff>
      <xdr:row>73</xdr:row>
      <xdr:rowOff>161848</xdr:rowOff>
    </xdr:to>
    <xdr:sp macro="" textlink="">
      <xdr:nvSpPr>
        <xdr:cNvPr id="18" name="Rectangle 17">
          <a:extLst>
            <a:ext uri="{FF2B5EF4-FFF2-40B4-BE49-F238E27FC236}">
              <a16:creationId xmlns:a16="http://schemas.microsoft.com/office/drawing/2014/main" id="{D91DECCF-3666-8137-8307-D2C35F7F8BE7}"/>
            </a:ext>
          </a:extLst>
        </xdr:cNvPr>
        <xdr:cNvSpPr/>
      </xdr:nvSpPr>
      <xdr:spPr>
        <a:xfrm>
          <a:off x="861576" y="6285999"/>
          <a:ext cx="16107255" cy="6546985"/>
        </a:xfrm>
        <a:prstGeom prst="rect">
          <a:avLst/>
        </a:prstGeom>
        <a:gradFill>
          <a:gsLst>
            <a:gs pos="95000">
              <a:schemeClr val="tx2">
                <a:lumMod val="50000"/>
                <a:lumOff val="50000"/>
                <a:alpha val="34000"/>
              </a:schemeClr>
            </a:gs>
            <a:gs pos="0">
              <a:schemeClr val="tx1">
                <a:lumMod val="85000"/>
                <a:lumOff val="15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41</xdr:row>
      <xdr:rowOff>138043</xdr:rowOff>
    </xdr:from>
    <xdr:to>
      <xdr:col>25</xdr:col>
      <xdr:colOff>548409</xdr:colOff>
      <xdr:row>72</xdr:row>
      <xdr:rowOff>82825</xdr:rowOff>
    </xdr:to>
    <xdr:graphicFrame macro="">
      <xdr:nvGraphicFramePr>
        <xdr:cNvPr id="67" name="Chart 66">
          <a:extLst>
            <a:ext uri="{FF2B5EF4-FFF2-40B4-BE49-F238E27FC236}">
              <a16:creationId xmlns:a16="http://schemas.microsoft.com/office/drawing/2014/main" id="{DEBF9813-2E16-414A-9206-38A0D5A4CA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116522</xdr:colOff>
      <xdr:row>36</xdr:row>
      <xdr:rowOff>100262</xdr:rowOff>
    </xdr:from>
    <xdr:to>
      <xdr:col>12</xdr:col>
      <xdr:colOff>411500</xdr:colOff>
      <xdr:row>42</xdr:row>
      <xdr:rowOff>135416</xdr:rowOff>
    </xdr:to>
    <xdr:sp macro="" textlink="">
      <xdr:nvSpPr>
        <xdr:cNvPr id="68" name="Rectangle: Rounded Corners 67">
          <a:extLst>
            <a:ext uri="{FF2B5EF4-FFF2-40B4-BE49-F238E27FC236}">
              <a16:creationId xmlns:a16="http://schemas.microsoft.com/office/drawing/2014/main" id="{BB6D6971-FD46-15FF-05F3-F557B6FB4AC9}"/>
            </a:ext>
          </a:extLst>
        </xdr:cNvPr>
        <xdr:cNvSpPr/>
      </xdr:nvSpPr>
      <xdr:spPr>
        <a:xfrm>
          <a:off x="721284" y="6661929"/>
          <a:ext cx="6947359" cy="1123725"/>
        </a:xfrm>
        <a:prstGeom prst="roundRect">
          <a:avLst>
            <a:gd name="adj" fmla="val 43590"/>
          </a:avLst>
        </a:prstGeom>
        <a:gradFill>
          <a:gsLst>
            <a:gs pos="0">
              <a:schemeClr val="tx1">
                <a:lumMod val="95000"/>
                <a:lumOff val="5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b="1"/>
            <a:t>SALES</a:t>
          </a:r>
          <a:r>
            <a:rPr lang="en-IN" sz="4000" b="1" baseline="0"/>
            <a:t> AND PROFIT ANALYSIS</a:t>
          </a:r>
          <a:endParaRPr lang="en-IN" sz="4000" b="1"/>
        </a:p>
      </xdr:txBody>
    </xdr:sp>
    <xdr:clientData/>
  </xdr:twoCellAnchor>
  <xdr:twoCellAnchor>
    <xdr:from>
      <xdr:col>24</xdr:col>
      <xdr:colOff>110435</xdr:colOff>
      <xdr:row>25</xdr:row>
      <xdr:rowOff>55218</xdr:rowOff>
    </xdr:from>
    <xdr:to>
      <xdr:col>56</xdr:col>
      <xdr:colOff>548409</xdr:colOff>
      <xdr:row>63</xdr:row>
      <xdr:rowOff>138044</xdr:rowOff>
    </xdr:to>
    <xdr:sp macro="" textlink="">
      <xdr:nvSpPr>
        <xdr:cNvPr id="69" name="Rectangle 68">
          <a:extLst>
            <a:ext uri="{FF2B5EF4-FFF2-40B4-BE49-F238E27FC236}">
              <a16:creationId xmlns:a16="http://schemas.microsoft.com/office/drawing/2014/main" id="{E00C4406-8B04-BB63-B3A6-4648DCACD3A3}"/>
            </a:ext>
          </a:extLst>
        </xdr:cNvPr>
        <xdr:cNvSpPr/>
      </xdr:nvSpPr>
      <xdr:spPr>
        <a:xfrm>
          <a:off x="14657708" y="4413627"/>
          <a:ext cx="19834337" cy="666373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62</xdr:col>
      <xdr:colOff>414132</xdr:colOff>
      <xdr:row>36</xdr:row>
      <xdr:rowOff>55217</xdr:rowOff>
    </xdr:from>
    <xdr:to>
      <xdr:col>83</xdr:col>
      <xdr:colOff>557077</xdr:colOff>
      <xdr:row>70</xdr:row>
      <xdr:rowOff>165653</xdr:rowOff>
    </xdr:to>
    <xdr:sp macro="" textlink="">
      <xdr:nvSpPr>
        <xdr:cNvPr id="70" name="Rectangle 69">
          <a:extLst>
            <a:ext uri="{FF2B5EF4-FFF2-40B4-BE49-F238E27FC236}">
              <a16:creationId xmlns:a16="http://schemas.microsoft.com/office/drawing/2014/main" id="{EE16FDD2-90CD-5DC6-2725-2EFFA6C3D3E5}"/>
            </a:ext>
          </a:extLst>
        </xdr:cNvPr>
        <xdr:cNvSpPr/>
      </xdr:nvSpPr>
      <xdr:spPr>
        <a:xfrm>
          <a:off x="38072393" y="7040217"/>
          <a:ext cx="12898162" cy="6681306"/>
        </a:xfrm>
        <a:prstGeom prst="rect">
          <a:avLst/>
        </a:prstGeom>
        <a:gradFill>
          <a:gsLst>
            <a:gs pos="0">
              <a:schemeClr val="tx1">
                <a:lumMod val="95000"/>
                <a:lumOff val="5000"/>
              </a:schemeClr>
            </a:gs>
            <a:gs pos="100000">
              <a:schemeClr val="tx2">
                <a:lumMod val="50000"/>
                <a:lumOff val="50000"/>
                <a:alpha val="26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29</xdr:col>
      <xdr:colOff>139324</xdr:colOff>
      <xdr:row>35</xdr:row>
      <xdr:rowOff>126344</xdr:rowOff>
    </xdr:from>
    <xdr:to>
      <xdr:col>61</xdr:col>
      <xdr:colOff>241905</xdr:colOff>
      <xdr:row>72</xdr:row>
      <xdr:rowOff>55219</xdr:rowOff>
    </xdr:to>
    <mc:AlternateContent xmlns:mc="http://schemas.openxmlformats.org/markup-compatibility/2006">
      <mc:Choice xmlns:cx1="http://schemas.microsoft.com/office/drawing/2015/9/8/chartex" Requires="cx1">
        <xdr:graphicFrame macro="">
          <xdr:nvGraphicFramePr>
            <xdr:cNvPr id="71" name="Chart 70">
              <a:extLst>
                <a:ext uri="{FF2B5EF4-FFF2-40B4-BE49-F238E27FC236}">
                  <a16:creationId xmlns:a16="http://schemas.microsoft.com/office/drawing/2014/main" id="{82F42A59-921E-488F-82A5-8B908ECAED8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7817724" y="6603344"/>
              <a:ext cx="19609781" cy="67424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29</xdr:col>
      <xdr:colOff>225054</xdr:colOff>
      <xdr:row>35</xdr:row>
      <xdr:rowOff>162341</xdr:rowOff>
    </xdr:from>
    <xdr:to>
      <xdr:col>39</xdr:col>
      <xdr:colOff>367817</xdr:colOff>
      <xdr:row>41</xdr:row>
      <xdr:rowOff>172047</xdr:rowOff>
    </xdr:to>
    <xdr:sp macro="" textlink="">
      <xdr:nvSpPr>
        <xdr:cNvPr id="74" name="Rectangle: Rounded Corners 73">
          <a:extLst>
            <a:ext uri="{FF2B5EF4-FFF2-40B4-BE49-F238E27FC236}">
              <a16:creationId xmlns:a16="http://schemas.microsoft.com/office/drawing/2014/main" id="{17CA9CA4-74E5-E113-B6E4-9F44D6AD52A0}"/>
            </a:ext>
          </a:extLst>
        </xdr:cNvPr>
        <xdr:cNvSpPr/>
      </xdr:nvSpPr>
      <xdr:spPr>
        <a:xfrm>
          <a:off x="17803009" y="6252568"/>
          <a:ext cx="6204126" cy="1048797"/>
        </a:xfrm>
        <a:prstGeom prst="roundRect">
          <a:avLst>
            <a:gd name="adj" fmla="val 43590"/>
          </a:avLst>
        </a:prstGeom>
        <a:gradFill>
          <a:gsLst>
            <a:gs pos="0">
              <a:schemeClr val="tx1">
                <a:lumMod val="95000"/>
                <a:lumOff val="5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b="1"/>
            <a:t>CATEGORY WISE PROFIT</a:t>
          </a:r>
        </a:p>
      </xdr:txBody>
    </xdr:sp>
    <xdr:clientData/>
  </xdr:twoCellAnchor>
  <xdr:twoCellAnchor>
    <xdr:from>
      <xdr:col>62</xdr:col>
      <xdr:colOff>304830</xdr:colOff>
      <xdr:row>35</xdr:row>
      <xdr:rowOff>138043</xdr:rowOff>
    </xdr:from>
    <xdr:to>
      <xdr:col>73</xdr:col>
      <xdr:colOff>27609</xdr:colOff>
      <xdr:row>42</xdr:row>
      <xdr:rowOff>82826</xdr:rowOff>
    </xdr:to>
    <xdr:sp macro="" textlink="">
      <xdr:nvSpPr>
        <xdr:cNvPr id="77" name="Rectangle: Rounded Corners 76">
          <a:extLst>
            <a:ext uri="{FF2B5EF4-FFF2-40B4-BE49-F238E27FC236}">
              <a16:creationId xmlns:a16="http://schemas.microsoft.com/office/drawing/2014/main" id="{1CB86282-ACBB-FE9C-5142-CE31A4AC5B09}"/>
            </a:ext>
          </a:extLst>
        </xdr:cNvPr>
        <xdr:cNvSpPr/>
      </xdr:nvSpPr>
      <xdr:spPr>
        <a:xfrm>
          <a:off x="37963091" y="6929782"/>
          <a:ext cx="6404083" cy="1297609"/>
        </a:xfrm>
        <a:prstGeom prst="roundRect">
          <a:avLst>
            <a:gd name="adj" fmla="val 43590"/>
          </a:avLst>
        </a:prstGeom>
        <a:gradFill>
          <a:gsLst>
            <a:gs pos="0">
              <a:schemeClr val="tx1">
                <a:lumMod val="95000"/>
                <a:lumOff val="5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b="1"/>
            <a:t>CATEGORY WISE SALES SHARE</a:t>
          </a:r>
          <a:r>
            <a:rPr lang="en-IN" sz="4000" b="1" baseline="0"/>
            <a:t> %</a:t>
          </a:r>
          <a:endParaRPr lang="en-IN" sz="4000" b="1"/>
        </a:p>
      </xdr:txBody>
    </xdr:sp>
    <xdr:clientData/>
  </xdr:twoCellAnchor>
  <xdr:twoCellAnchor>
    <xdr:from>
      <xdr:col>62</xdr:col>
      <xdr:colOff>102281</xdr:colOff>
      <xdr:row>40</xdr:row>
      <xdr:rowOff>32</xdr:rowOff>
    </xdr:from>
    <xdr:to>
      <xdr:col>83</xdr:col>
      <xdr:colOff>403406</xdr:colOff>
      <xdr:row>70</xdr:row>
      <xdr:rowOff>84346</xdr:rowOff>
    </xdr:to>
    <xdr:graphicFrame macro="">
      <xdr:nvGraphicFramePr>
        <xdr:cNvPr id="78" name="Chart 77">
          <a:extLst>
            <a:ext uri="{FF2B5EF4-FFF2-40B4-BE49-F238E27FC236}">
              <a16:creationId xmlns:a16="http://schemas.microsoft.com/office/drawing/2014/main" id="{FEF427F8-6354-4CF0-B60A-A6EEB51C13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486991</xdr:colOff>
      <xdr:row>75</xdr:row>
      <xdr:rowOff>162469</xdr:rowOff>
    </xdr:from>
    <xdr:to>
      <xdr:col>28</xdr:col>
      <xdr:colOff>60475</xdr:colOff>
      <xdr:row>118</xdr:row>
      <xdr:rowOff>107253</xdr:rowOff>
    </xdr:to>
    <xdr:sp macro="" textlink="">
      <xdr:nvSpPr>
        <xdr:cNvPr id="81" name="Rectangle 80">
          <a:extLst>
            <a:ext uri="{FF2B5EF4-FFF2-40B4-BE49-F238E27FC236}">
              <a16:creationId xmlns:a16="http://schemas.microsoft.com/office/drawing/2014/main" id="{E2C95FE2-94CB-5920-A25D-AFC7A410DE1F}"/>
            </a:ext>
          </a:extLst>
        </xdr:cNvPr>
        <xdr:cNvSpPr/>
      </xdr:nvSpPr>
      <xdr:spPr>
        <a:xfrm>
          <a:off x="486991" y="13179969"/>
          <a:ext cx="16545302" cy="7391602"/>
        </a:xfrm>
        <a:prstGeom prst="rect">
          <a:avLst/>
        </a:prstGeom>
        <a:gradFill>
          <a:gsLst>
            <a:gs pos="95000">
              <a:schemeClr val="tx2">
                <a:lumMod val="50000"/>
                <a:lumOff val="50000"/>
                <a:alpha val="34000"/>
              </a:schemeClr>
            </a:gs>
            <a:gs pos="0">
              <a:schemeClr val="tx1">
                <a:lumMod val="85000"/>
                <a:lumOff val="15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568013</xdr:colOff>
      <xdr:row>76</xdr:row>
      <xdr:rowOff>13672</xdr:rowOff>
    </xdr:from>
    <xdr:to>
      <xdr:col>12</xdr:col>
      <xdr:colOff>1</xdr:colOff>
      <xdr:row>83</xdr:row>
      <xdr:rowOff>57727</xdr:rowOff>
    </xdr:to>
    <xdr:sp macro="" textlink="">
      <xdr:nvSpPr>
        <xdr:cNvPr id="83" name="Rectangle: Rounded Corners 82">
          <a:extLst>
            <a:ext uri="{FF2B5EF4-FFF2-40B4-BE49-F238E27FC236}">
              <a16:creationId xmlns:a16="http://schemas.microsoft.com/office/drawing/2014/main" id="{BDE3B86D-78B2-64E8-FF35-2115212B813F}"/>
            </a:ext>
          </a:extLst>
        </xdr:cNvPr>
        <xdr:cNvSpPr/>
      </xdr:nvSpPr>
      <xdr:spPr>
        <a:xfrm>
          <a:off x="568013" y="13204354"/>
          <a:ext cx="6705624" cy="1256328"/>
        </a:xfrm>
        <a:prstGeom prst="roundRect">
          <a:avLst/>
        </a:prstGeom>
        <a:gradFill>
          <a:gsLst>
            <a:gs pos="95000">
              <a:schemeClr val="tx1">
                <a:lumMod val="75000"/>
                <a:lumOff val="25000"/>
              </a:schemeClr>
            </a:gs>
            <a:gs pos="0">
              <a:schemeClr val="bg1">
                <a:lumMod val="50000"/>
              </a:schemeClr>
            </a:gs>
          </a:gsLst>
          <a:lin ang="54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b="1"/>
            <a:t>SALES : TOP 10 STATES</a:t>
          </a:r>
        </a:p>
      </xdr:txBody>
    </xdr:sp>
    <xdr:clientData/>
  </xdr:twoCellAnchor>
  <xdr:twoCellAnchor>
    <xdr:from>
      <xdr:col>0</xdr:col>
      <xdr:colOff>325028</xdr:colOff>
      <xdr:row>81</xdr:row>
      <xdr:rowOff>109180</xdr:rowOff>
    </xdr:from>
    <xdr:to>
      <xdr:col>26</xdr:col>
      <xdr:colOff>399965</xdr:colOff>
      <xdr:row>117</xdr:row>
      <xdr:rowOff>144318</xdr:rowOff>
    </xdr:to>
    <xdr:graphicFrame macro="">
      <xdr:nvGraphicFramePr>
        <xdr:cNvPr id="84" name="Chart 83">
          <a:extLst>
            <a:ext uri="{FF2B5EF4-FFF2-40B4-BE49-F238E27FC236}">
              <a16:creationId xmlns:a16="http://schemas.microsoft.com/office/drawing/2014/main" id="{5620A7DF-F94C-445A-A9FE-4588BADB23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29</xdr:col>
      <xdr:colOff>27608</xdr:colOff>
      <xdr:row>75</xdr:row>
      <xdr:rowOff>-1</xdr:rowOff>
    </xdr:from>
    <xdr:to>
      <xdr:col>61</xdr:col>
      <xdr:colOff>241904</xdr:colOff>
      <xdr:row>119</xdr:row>
      <xdr:rowOff>-1</xdr:rowOff>
    </xdr:to>
    <xdr:sp macro="" textlink="">
      <xdr:nvSpPr>
        <xdr:cNvPr id="85" name="Rectangle 84">
          <a:extLst>
            <a:ext uri="{FF2B5EF4-FFF2-40B4-BE49-F238E27FC236}">
              <a16:creationId xmlns:a16="http://schemas.microsoft.com/office/drawing/2014/main" id="{90021861-BC30-2AB2-47B1-A7EB5D6E30E5}"/>
            </a:ext>
          </a:extLst>
        </xdr:cNvPr>
        <xdr:cNvSpPr/>
      </xdr:nvSpPr>
      <xdr:spPr>
        <a:xfrm>
          <a:off x="17565703" y="13637380"/>
          <a:ext cx="19566677" cy="7982857"/>
        </a:xfrm>
        <a:prstGeom prst="rect">
          <a:avLst/>
        </a:prstGeom>
        <a:gradFill>
          <a:gsLst>
            <a:gs pos="100000">
              <a:schemeClr val="tx2">
                <a:lumMod val="65000"/>
                <a:lumOff val="35000"/>
              </a:schemeClr>
            </a:gs>
            <a:gs pos="0">
              <a:schemeClr val="tx1">
                <a:lumMod val="85000"/>
                <a:lumOff val="15000"/>
                <a:alpha val="38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386520</xdr:colOff>
      <xdr:row>83</xdr:row>
      <xdr:rowOff>13148</xdr:rowOff>
    </xdr:from>
    <xdr:to>
      <xdr:col>62</xdr:col>
      <xdr:colOff>446997</xdr:colOff>
      <xdr:row>119</xdr:row>
      <xdr:rowOff>115693</xdr:rowOff>
    </xdr:to>
    <xdr:graphicFrame macro="">
      <xdr:nvGraphicFramePr>
        <xdr:cNvPr id="88" name="Chart 87">
          <a:extLst>
            <a:ext uri="{FF2B5EF4-FFF2-40B4-BE49-F238E27FC236}">
              <a16:creationId xmlns:a16="http://schemas.microsoft.com/office/drawing/2014/main" id="{F6C4FA6F-A2B5-4029-9A6F-39AE3E724D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29</xdr:col>
      <xdr:colOff>121266</xdr:colOff>
      <xdr:row>75</xdr:row>
      <xdr:rowOff>6256</xdr:rowOff>
    </xdr:from>
    <xdr:to>
      <xdr:col>41</xdr:col>
      <xdr:colOff>0</xdr:colOff>
      <xdr:row>81</xdr:row>
      <xdr:rowOff>28864</xdr:rowOff>
    </xdr:to>
    <xdr:sp macro="" textlink="">
      <xdr:nvSpPr>
        <xdr:cNvPr id="89" name="Rectangle: Rounded Corners 88">
          <a:extLst>
            <a:ext uri="{FF2B5EF4-FFF2-40B4-BE49-F238E27FC236}">
              <a16:creationId xmlns:a16="http://schemas.microsoft.com/office/drawing/2014/main" id="{A9A2A0AF-A9E7-8443-E454-2E7D36C0E181}"/>
            </a:ext>
          </a:extLst>
        </xdr:cNvPr>
        <xdr:cNvSpPr/>
      </xdr:nvSpPr>
      <xdr:spPr>
        <a:xfrm>
          <a:off x="17699221" y="13023756"/>
          <a:ext cx="7152370" cy="1061699"/>
        </a:xfrm>
        <a:prstGeom prst="roundRect">
          <a:avLst/>
        </a:prstGeom>
        <a:gradFill>
          <a:gsLst>
            <a:gs pos="95000">
              <a:schemeClr val="tx1">
                <a:lumMod val="75000"/>
                <a:lumOff val="25000"/>
              </a:schemeClr>
            </a:gs>
            <a:gs pos="0">
              <a:schemeClr val="bg1">
                <a:lumMod val="50000"/>
              </a:schemeClr>
            </a:gs>
          </a:gsLst>
          <a:lin ang="54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b="1"/>
            <a:t>TOP 5 SUBCATEGORIES</a:t>
          </a:r>
        </a:p>
      </xdr:txBody>
    </xdr:sp>
    <xdr:clientData/>
  </xdr:twoCellAnchor>
  <xdr:oneCellAnchor>
    <xdr:from>
      <xdr:col>61</xdr:col>
      <xdr:colOff>443875</xdr:colOff>
      <xdr:row>75</xdr:row>
      <xdr:rowOff>27613</xdr:rowOff>
    </xdr:from>
    <xdr:ext cx="14680671" cy="6668752"/>
    <xdr:sp macro="" textlink="">
      <xdr:nvSpPr>
        <xdr:cNvPr id="90" name="Rectangle 89">
          <a:extLst>
            <a:ext uri="{FF2B5EF4-FFF2-40B4-BE49-F238E27FC236}">
              <a16:creationId xmlns:a16="http://schemas.microsoft.com/office/drawing/2014/main" id="{4130447C-AD6A-72B7-E909-63B668CA09A9}"/>
            </a:ext>
          </a:extLst>
        </xdr:cNvPr>
        <xdr:cNvSpPr/>
      </xdr:nvSpPr>
      <xdr:spPr>
        <a:xfrm>
          <a:off x="37418193" y="13045113"/>
          <a:ext cx="14680671" cy="6668752"/>
        </a:xfrm>
        <a:prstGeom prst="rect">
          <a:avLst/>
        </a:prstGeom>
        <a:gradFill>
          <a:gsLst>
            <a:gs pos="100000">
              <a:schemeClr val="tx2">
                <a:lumMod val="65000"/>
                <a:lumOff val="35000"/>
              </a:schemeClr>
            </a:gs>
            <a:gs pos="0">
              <a:schemeClr val="tx1">
                <a:lumMod val="85000"/>
                <a:lumOff val="15000"/>
                <a:alpha val="38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wordArtVert" rtlCol="0" anchor="t">
          <a:noAutofit/>
        </a:bodyPr>
        <a:lstStyle/>
        <a:p>
          <a:pPr algn="l"/>
          <a:endParaRPr lang="en-IN" sz="1100">
            <a:ln>
              <a:noFill/>
            </a:ln>
          </a:endParaRPr>
        </a:p>
      </xdr:txBody>
    </xdr:sp>
    <xdr:clientData/>
  </xdr:oneCellAnchor>
  <xdr:twoCellAnchor editAs="absolute">
    <xdr:from>
      <xdr:col>61</xdr:col>
      <xdr:colOff>372341</xdr:colOff>
      <xdr:row>88</xdr:row>
      <xdr:rowOff>3469</xdr:rowOff>
    </xdr:from>
    <xdr:to>
      <xdr:col>67</xdr:col>
      <xdr:colOff>536611</xdr:colOff>
      <xdr:row>113</xdr:row>
      <xdr:rowOff>118341</xdr:rowOff>
    </xdr:to>
    <mc:AlternateContent xmlns:mc="http://schemas.openxmlformats.org/markup-compatibility/2006" xmlns:a14="http://schemas.microsoft.com/office/drawing/2010/main">
      <mc:Choice Requires="a14">
        <xdr:graphicFrame macro="">
          <xdr:nvGraphicFramePr>
            <xdr:cNvPr id="2" name="Year 2">
              <a:extLst>
                <a:ext uri="{FF2B5EF4-FFF2-40B4-BE49-F238E27FC236}">
                  <a16:creationId xmlns:a16="http://schemas.microsoft.com/office/drawing/2014/main" id="{E9C33166-669E-44ED-A4A7-F999BF3A30DA}"/>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37346659" y="15272333"/>
              <a:ext cx="3801088" cy="44444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67</xdr:col>
      <xdr:colOff>457530</xdr:colOff>
      <xdr:row>88</xdr:row>
      <xdr:rowOff>35768</xdr:rowOff>
    </xdr:from>
    <xdr:to>
      <xdr:col>76</xdr:col>
      <xdr:colOff>259772</xdr:colOff>
      <xdr:row>113</xdr:row>
      <xdr:rowOff>115454</xdr:rowOff>
    </xdr:to>
    <mc:AlternateContent xmlns:mc="http://schemas.openxmlformats.org/markup-compatibility/2006" xmlns:a14="http://schemas.microsoft.com/office/drawing/2010/main">
      <mc:Choice Requires="a14">
        <xdr:graphicFrame macro="">
          <xdr:nvGraphicFramePr>
            <xdr:cNvPr id="3" name="Segment 1">
              <a:extLst>
                <a:ext uri="{FF2B5EF4-FFF2-40B4-BE49-F238E27FC236}">
                  <a16:creationId xmlns:a16="http://schemas.microsoft.com/office/drawing/2014/main" id="{8485AEDF-AC37-4DCF-A320-4382C10A4B36}"/>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41068666" y="15304632"/>
              <a:ext cx="5257470" cy="44092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76</xdr:col>
      <xdr:colOff>276129</xdr:colOff>
      <xdr:row>88</xdr:row>
      <xdr:rowOff>13121</xdr:rowOff>
    </xdr:from>
    <xdr:to>
      <xdr:col>86</xdr:col>
      <xdr:colOff>86592</xdr:colOff>
      <xdr:row>113</xdr:row>
      <xdr:rowOff>89477</xdr:rowOff>
    </xdr:to>
    <mc:AlternateContent xmlns:mc="http://schemas.openxmlformats.org/markup-compatibility/2006" xmlns:a14="http://schemas.microsoft.com/office/drawing/2010/main">
      <mc:Choice Requires="a14">
        <xdr:graphicFrame macro="">
          <xdr:nvGraphicFramePr>
            <xdr:cNvPr id="4" name="Region 1">
              <a:extLst>
                <a:ext uri="{FF2B5EF4-FFF2-40B4-BE49-F238E27FC236}">
                  <a16:creationId xmlns:a16="http://schemas.microsoft.com/office/drawing/2014/main" id="{0A85C9D7-4AA7-4FB9-8F15-116441B98D9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46342493" y="15281985"/>
              <a:ext cx="5871826" cy="44059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61</xdr:col>
      <xdr:colOff>524566</xdr:colOff>
      <xdr:row>75</xdr:row>
      <xdr:rowOff>55218</xdr:rowOff>
    </xdr:from>
    <xdr:to>
      <xdr:col>71</xdr:col>
      <xdr:colOff>548410</xdr:colOff>
      <xdr:row>81</xdr:row>
      <xdr:rowOff>144318</xdr:rowOff>
    </xdr:to>
    <xdr:sp macro="" textlink="">
      <xdr:nvSpPr>
        <xdr:cNvPr id="7" name="Rectangle: Rounded Corners 6">
          <a:extLst>
            <a:ext uri="{FF2B5EF4-FFF2-40B4-BE49-F238E27FC236}">
              <a16:creationId xmlns:a16="http://schemas.microsoft.com/office/drawing/2014/main" id="{3A94E14D-4549-3EFB-F4F1-2493BA4306D1}"/>
            </a:ext>
          </a:extLst>
        </xdr:cNvPr>
        <xdr:cNvSpPr/>
      </xdr:nvSpPr>
      <xdr:spPr>
        <a:xfrm>
          <a:off x="37498884" y="13072718"/>
          <a:ext cx="6085208" cy="1128191"/>
        </a:xfrm>
        <a:prstGeom prst="roundRect">
          <a:avLst/>
        </a:prstGeom>
        <a:gradFill>
          <a:gsLst>
            <a:gs pos="66000">
              <a:schemeClr val="tx2">
                <a:lumMod val="65000"/>
                <a:lumOff val="35000"/>
              </a:schemeClr>
            </a:gs>
            <a:gs pos="31614">
              <a:srgbClr val="3E3E3E"/>
            </a:gs>
            <a:gs pos="0">
              <a:schemeClr val="tx1">
                <a:lumMod val="85000"/>
                <a:lumOff val="15000"/>
                <a:alpha val="38000"/>
              </a:schemeClr>
            </a:gs>
          </a:gsLst>
          <a:lin ang="54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400" b="1"/>
            <a:t>FILTERS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nesh Gajwalli" refreshedDate="45740.51608854167" createdVersion="8" refreshedVersion="8" minRefreshableVersion="3" recordCount="9994" xr:uid="{4EA92ED0-3A82-476D-9FF6-F1F81BE2425E}">
  <cacheSource type="worksheet">
    <worksheetSource name="Table_1"/>
  </cacheSource>
  <cacheFields count="27">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2011-01-04"/>
          <s v="Jan"/>
          <s v="Feb"/>
          <s v="Mar"/>
          <s v="Apr"/>
          <s v="May"/>
          <s v="Jun"/>
          <s v="Jul"/>
          <s v="Aug"/>
          <s v="Sep"/>
          <s v="Oct"/>
          <s v="Nov"/>
          <s v="Dec"/>
          <s v="&gt;2015-01-01"/>
        </groupItems>
      </fieldGroup>
    </cacheField>
    <cacheField name="Quarters (Order Date)" numFmtId="0" databaseField="0">
      <fieldGroup base="3">
        <rangePr groupBy="quarters" startDate="2011-01-04T00:00:00" endDate="2015-01-01T00:00:00"/>
        <groupItems count="6">
          <s v="&lt;2011-01-04"/>
          <s v="Qtr1"/>
          <s v="Qtr2"/>
          <s v="Qtr3"/>
          <s v="Qtr4"/>
          <s v="&gt;2015-01-01"/>
        </groupItems>
      </fieldGroup>
    </cacheField>
    <cacheField name="Years (Order Date)" numFmtId="0" databaseField="0">
      <fieldGroup base="3">
        <rangePr groupBy="years" startDate="2011-01-04T00:00:00" endDate="2015-01-01T00:00:00"/>
        <groupItems count="7">
          <s v="&lt;2011-01-04"/>
          <s v="2011"/>
          <s v="2012"/>
          <s v="2013"/>
          <s v="2014"/>
          <s v="2015"/>
          <s v="&gt;2015-01-01"/>
        </groupItems>
      </fieldGroup>
    </cacheField>
    <cacheField name="Profit margin" numFmtId="0" formula="Profit/Sales" databaseField="0"/>
    <cacheField name="Field1" numFmtId="0" formula="Profit/Sales" databaseField="0"/>
  </cacheFields>
  <extLst>
    <ext xmlns:x14="http://schemas.microsoft.com/office/spreadsheetml/2009/9/main" uri="{725AE2AE-9491-48be-B2B4-4EB974FC3084}">
      <x14:pivotCacheDefinition pivotCacheId="14071134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838938-12AC-4150-99EF-F8178734E6D1}"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3:C12" firstHeaderRow="0" firstDataRow="1" firstDataCol="1"/>
  <pivotFields count="27">
    <pivotField showAll="0"/>
    <pivotField showAll="0"/>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 dragToRow="0" dragToCol="0" dragToPage="0" showAll="0" defaultSubtotal="0"/>
  </pivotFields>
  <rowFields count="2">
    <field x="22"/>
    <field x="3"/>
  </rowFields>
  <rowItems count="9">
    <i>
      <x v="1"/>
    </i>
    <i>
      <x v="3"/>
    </i>
    <i>
      <x v="5"/>
    </i>
    <i>
      <x v="6"/>
    </i>
    <i>
      <x v="7"/>
    </i>
    <i>
      <x v="9"/>
    </i>
    <i>
      <x v="10"/>
    </i>
    <i>
      <x v="11"/>
    </i>
    <i>
      <x v="12"/>
    </i>
  </rowItems>
  <colFields count="1">
    <field x="-2"/>
  </colFields>
  <colItems count="2">
    <i>
      <x/>
    </i>
    <i i="1">
      <x v="1"/>
    </i>
  </colItems>
  <dataFields count="2">
    <dataField name="Sum of Sales" fld="18" baseField="0" baseItem="0"/>
    <dataField name="Sum of Profit" fld="21" baseField="0" baseItem="0"/>
  </dataFields>
  <formats count="5">
    <format dxfId="37">
      <pivotArea type="all" dataOnly="0" outline="0" fieldPosition="0"/>
    </format>
    <format dxfId="36">
      <pivotArea outline="0" collapsedLevelsAreSubtotals="1" fieldPosition="0"/>
    </format>
    <format dxfId="35">
      <pivotArea field="22" type="button" dataOnly="0" labelOnly="1" outline="0" axis="axisRow" fieldPosition="0"/>
    </format>
    <format dxfId="34">
      <pivotArea dataOnly="0" labelOnly="1" fieldPosition="0">
        <references count="1">
          <reference field="22" count="12">
            <x v="1"/>
            <x v="2"/>
            <x v="3"/>
            <x v="4"/>
            <x v="5"/>
            <x v="6"/>
            <x v="7"/>
            <x v="8"/>
            <x v="9"/>
            <x v="10"/>
            <x v="11"/>
            <x v="12"/>
          </reference>
        </references>
      </pivotArea>
    </format>
    <format dxfId="33">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6C507CD-B9AD-4B7F-8095-47F9D3A7A02D}"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6" firstHeaderRow="1" firstDataRow="1" firstDataCol="1"/>
  <pivotFields count="27">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x="0"/>
        <item h="1"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5"/>
  </rowFields>
  <rowItems count="3">
    <i>
      <x/>
    </i>
    <i>
      <x v="1"/>
    </i>
    <i>
      <x v="2"/>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03A869-75B1-450C-A826-7D0392084F78}"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6" firstHeaderRow="1" firstDataRow="1" firstDataCol="1"/>
  <pivotFields count="27">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5"/>
  </rowFields>
  <rowItems count="3">
    <i>
      <x/>
    </i>
    <i>
      <x v="1"/>
    </i>
    <i>
      <x v="2"/>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6F9E975-B13D-4CBD-9EDA-3FCD6BBD7E79}"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10" firstHeaderRow="1" firstDataRow="1" firstDataCol="1"/>
  <pivotFields count="27">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x="0"/>
        <item h="1"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1"/>
  </rowFields>
  <rowItems count="7">
    <i>
      <x v="2"/>
    </i>
    <i>
      <x v="8"/>
    </i>
    <i>
      <x v="9"/>
    </i>
    <i>
      <x v="15"/>
    </i>
    <i>
      <x v="31"/>
    </i>
    <i>
      <x v="40"/>
    </i>
    <i>
      <x v="44"/>
    </i>
  </rowItems>
  <colItems count="1">
    <i/>
  </colItems>
  <dataFields count="1">
    <dataField name="Sum of Sales" fld="18" baseField="0" baseItem="0" numFmtId="165"/>
  </dataFields>
  <formats count="2">
    <format dxfId="32">
      <pivotArea outline="0" collapsedLevelsAreSubtotals="1" fieldPosition="0"/>
    </format>
    <format dxfId="31">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671C01E-951F-4C25-8FCB-35D771496D07}"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8" firstHeaderRow="1" firstDataRow="1" firstDataCol="1"/>
  <pivotFields count="27">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x="0"/>
        <item h="1"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6"/>
  </rowFields>
  <rowItems count="5">
    <i>
      <x v="5"/>
    </i>
    <i>
      <x/>
    </i>
    <i>
      <x v="14"/>
    </i>
    <i>
      <x v="3"/>
    </i>
    <i>
      <x v="12"/>
    </i>
  </rowItems>
  <colItems count="1">
    <i/>
  </colItems>
  <dataFields count="1">
    <dataField name="Sum of Sales" fld="18" baseField="0" baseItem="0" numFmtId="165"/>
  </dataFields>
  <formats count="1">
    <format dxfId="30">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6" count="1" selected="0">
            <x v="5"/>
          </reference>
        </references>
      </pivotArea>
    </chartFormat>
    <chartFormat chart="5" format="4">
      <pivotArea type="data" outline="0" fieldPosition="0">
        <references count="2">
          <reference field="4294967294" count="1" selected="0">
            <x v="0"/>
          </reference>
          <reference field="16" count="1" selected="0">
            <x v="13"/>
          </reference>
        </references>
      </pivotArea>
    </chartFormat>
    <chartFormat chart="5" format="5">
      <pivotArea type="data" outline="0" fieldPosition="0">
        <references count="2">
          <reference field="4294967294" count="1" selected="0">
            <x v="0"/>
          </reference>
          <reference field="16" count="1" selected="0">
            <x v="14"/>
          </reference>
        </references>
      </pivotArea>
    </chartFormat>
    <chartFormat chart="5" format="6">
      <pivotArea type="data" outline="0" fieldPosition="0">
        <references count="2">
          <reference field="4294967294" count="1" selected="0">
            <x v="0"/>
          </reference>
          <reference field="16" count="1" selected="0">
            <x v="16"/>
          </reference>
        </references>
      </pivotArea>
    </chartFormat>
    <chartFormat chart="5" format="7">
      <pivotArea type="data" outline="0" fieldPosition="0">
        <references count="2">
          <reference field="4294967294" count="1" selected="0">
            <x v="0"/>
          </reference>
          <reference field="16" count="1" selected="0">
            <x v="3"/>
          </reference>
        </references>
      </pivotArea>
    </chartFormat>
  </chartFormats>
  <pivotTableStyleInfo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0C0598D-A729-4FEC-BB6E-4BD379C945D6}"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3:N13" firstHeaderRow="1" firstDataRow="1" firstDataCol="1"/>
  <pivotFields count="27">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 dataField="1" dragToRow="0" dragToCol="0" dragToPage="0" showAll="0" defaultSubtotal="0"/>
  </pivotFields>
  <rowFields count="1">
    <field x="22"/>
  </rowFields>
  <rowItems count="10">
    <i>
      <x v="1"/>
    </i>
    <i>
      <x v="3"/>
    </i>
    <i>
      <x v="5"/>
    </i>
    <i>
      <x v="6"/>
    </i>
    <i>
      <x v="7"/>
    </i>
    <i>
      <x v="9"/>
    </i>
    <i>
      <x v="10"/>
    </i>
    <i>
      <x v="11"/>
    </i>
    <i>
      <x v="12"/>
    </i>
    <i t="grand">
      <x/>
    </i>
  </rowItems>
  <colItems count="1">
    <i/>
  </colItems>
  <dataFields count="1">
    <dataField name="Sum of Field1" fld="26" baseField="0" baseItem="0" numFmtId="10"/>
  </dataFields>
  <formats count="1">
    <format dxfId="23">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2A18846-A9AB-44A3-938A-D6FE6C313328}"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3" firstHeaderRow="1" firstDataRow="1" firstDataCol="1"/>
  <pivotFields count="27">
    <pivotField showAll="0"/>
    <pivotField dataField="1"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22"/>
  </rowFields>
  <rowItems count="10">
    <i>
      <x v="1"/>
    </i>
    <i>
      <x v="3"/>
    </i>
    <i>
      <x v="5"/>
    </i>
    <i>
      <x v="6"/>
    </i>
    <i>
      <x v="7"/>
    </i>
    <i>
      <x v="9"/>
    </i>
    <i>
      <x v="10"/>
    </i>
    <i>
      <x v="11"/>
    </i>
    <i>
      <x v="12"/>
    </i>
    <i t="grand">
      <x/>
    </i>
  </rowItems>
  <colItems count="1">
    <i/>
  </colItems>
  <dataFields count="1">
    <dataField name="Count of Order ID" fld="1" subtotal="count" baseField="0" baseItem="0"/>
  </dataFields>
  <formats count="2">
    <format dxfId="25">
      <pivotArea outline="0" collapsedLevelsAreSubtotals="1" fieldPosition="0"/>
    </format>
    <format dxfId="24">
      <pivotArea collapsedLevelsAreSubtotals="1" fieldPosition="0">
        <references count="1">
          <reference field="22" count="12">
            <x v="1"/>
            <x v="2"/>
            <x v="3"/>
            <x v="4"/>
            <x v="5"/>
            <x v="6"/>
            <x v="7"/>
            <x v="8"/>
            <x v="9"/>
            <x v="10"/>
            <x v="11"/>
            <x v="12"/>
          </reference>
        </references>
      </pivotArea>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127CF55-5112-49CC-9944-DFFA356BF85A}"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13" firstHeaderRow="1" firstDataRow="1" firstDataCol="1"/>
  <pivotFields count="27">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22"/>
  </rowFields>
  <rowItems count="10">
    <i>
      <x v="1"/>
    </i>
    <i>
      <x v="3"/>
    </i>
    <i>
      <x v="5"/>
    </i>
    <i>
      <x v="6"/>
    </i>
    <i>
      <x v="7"/>
    </i>
    <i>
      <x v="9"/>
    </i>
    <i>
      <x v="10"/>
    </i>
    <i>
      <x v="11"/>
    </i>
    <i>
      <x v="12"/>
    </i>
    <i t="grand">
      <x/>
    </i>
  </rowItems>
  <colItems count="1">
    <i/>
  </colItems>
  <dataFields count="1">
    <dataField name="Sum of Quantity" fld="19" baseField="0" baseItem="0"/>
  </dataFields>
  <formats count="1">
    <format dxfId="26">
      <pivotArea collapsedLevelsAreSubtotals="1" fieldPosition="0">
        <references count="1">
          <reference field="22" count="12">
            <x v="1"/>
            <x v="2"/>
            <x v="3"/>
            <x v="4"/>
            <x v="5"/>
            <x v="6"/>
            <x v="7"/>
            <x v="8"/>
            <x v="9"/>
            <x v="10"/>
            <x v="11"/>
            <x v="12"/>
          </reference>
        </references>
      </pivotArea>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B60DFF5-3C0E-447D-B010-348B8114E105}"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3" firstHeaderRow="1" firstDataRow="1" firstDataCol="1"/>
  <pivotFields count="27">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22"/>
  </rowFields>
  <rowItems count="10">
    <i>
      <x v="1"/>
    </i>
    <i>
      <x v="3"/>
    </i>
    <i>
      <x v="5"/>
    </i>
    <i>
      <x v="6"/>
    </i>
    <i>
      <x v="7"/>
    </i>
    <i>
      <x v="9"/>
    </i>
    <i>
      <x v="10"/>
    </i>
    <i>
      <x v="11"/>
    </i>
    <i>
      <x v="12"/>
    </i>
    <i t="grand">
      <x/>
    </i>
  </rowItems>
  <colItems count="1">
    <i/>
  </colItems>
  <dataFields count="1">
    <dataField name="Sum of Profit" fld="21" baseField="0" baseItem="0"/>
  </dataFields>
  <formats count="2">
    <format dxfId="28">
      <pivotArea grandRow="1" outline="0" collapsedLevelsAreSubtotals="1" fieldPosition="0"/>
    </format>
    <format dxfId="27">
      <pivotArea collapsedLevelsAreSubtotals="1" fieldPosition="0">
        <references count="1">
          <reference field="22" count="12">
            <x v="1"/>
            <x v="2"/>
            <x v="3"/>
            <x v="4"/>
            <x v="5"/>
            <x v="6"/>
            <x v="7"/>
            <x v="8"/>
            <x v="9"/>
            <x v="10"/>
            <x v="11"/>
            <x v="12"/>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168F7F0-3D30-4B6E-9717-C2203F2F0EF9}"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3" firstHeaderRow="1" firstDataRow="1" firstDataCol="1"/>
  <pivotFields count="27">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22"/>
  </rowFields>
  <rowItems count="10">
    <i>
      <x v="1"/>
    </i>
    <i>
      <x v="3"/>
    </i>
    <i>
      <x v="5"/>
    </i>
    <i>
      <x v="6"/>
    </i>
    <i>
      <x v="7"/>
    </i>
    <i>
      <x v="9"/>
    </i>
    <i>
      <x v="10"/>
    </i>
    <i>
      <x v="11"/>
    </i>
    <i>
      <x v="12"/>
    </i>
    <i t="grand">
      <x/>
    </i>
  </rowItems>
  <colItems count="1">
    <i/>
  </colItems>
  <dataFields count="1">
    <dataField name="Sum of Sales" fld="18" baseField="0" baseItem="0" numFmtId="168"/>
  </dataFields>
  <formats count="1">
    <format dxfId="2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D2A5717-1D72-48ED-8AC1-207059C406E8}" name="PivotTable1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profi">
  <location ref="A3:F7" firstHeaderRow="0" firstDataRow="1" firstDataCol="1"/>
  <pivotFields count="27">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Count of Order ID" fld="1" subtotal="count" baseField="0" baseItem="0"/>
    <dataField name="Sum of Profit margin" fld="25" baseField="0" baseItem="0"/>
    <dataField name="Sum of Quantity" fld="19"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67A9180-20AF-4111-AF0D-5AFFC1B2FA75}" sourceName="Segment">
  <pivotTables>
    <pivotTable tabId="7" name="PivotTable4"/>
    <pivotTable tabId="4" name="PivotTable2"/>
    <pivotTable tabId="8" name="PivotTable5"/>
    <pivotTable tabId="15" name="PivotTable19"/>
    <pivotTable tabId="13" name="PivotTable13"/>
    <pivotTable tabId="13" name="PivotTable14"/>
    <pivotTable tabId="13" name="PivotTable15"/>
    <pivotTable tabId="13" name="PivotTable17"/>
    <pivotTable tabId="13" name="PivotTable18"/>
    <pivotTable tabId="11" name="PivotTable12"/>
    <pivotTable tabId="10" name="PivotTable11"/>
  </pivotTables>
  <data>
    <tabular pivotCacheId="1407113459">
      <items count="3">
        <i x="0"/>
        <i x="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2BD7CBB-AD20-4FF7-996A-C0EC41D14B77}" sourceName="Region">
  <pivotTables>
    <pivotTable tabId="7" name="PivotTable4"/>
    <pivotTable tabId="4" name="PivotTable2"/>
    <pivotTable tabId="8" name="PivotTable5"/>
    <pivotTable tabId="15" name="PivotTable19"/>
    <pivotTable tabId="13" name="PivotTable13"/>
    <pivotTable tabId="13" name="PivotTable14"/>
    <pivotTable tabId="13" name="PivotTable15"/>
    <pivotTable tabId="13" name="PivotTable17"/>
    <pivotTable tabId="13" name="PivotTable18"/>
    <pivotTable tabId="11" name="PivotTable12"/>
    <pivotTable tabId="10" name="PivotTable11"/>
  </pivotTables>
  <data>
    <tabular pivotCacheId="1407113459">
      <items count="4">
        <i x="2"/>
        <i x="3"/>
        <i x="0"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AF7BEE5E-EDF2-4987-A2D8-DFAC5A50C220}" sourceName="Year">
  <pivotTables>
    <pivotTable tabId="7" name="PivotTable4"/>
    <pivotTable tabId="4" name="PivotTable2"/>
    <pivotTable tabId="8" name="PivotTable5"/>
    <pivotTable tabId="13" name="PivotTable13"/>
    <pivotTable tabId="13" name="PivotTable14"/>
    <pivotTable tabId="13" name="PivotTable15"/>
    <pivotTable tabId="13" name="PivotTable17"/>
    <pivotTable tabId="13" name="PivotTable18"/>
    <pivotTable tabId="11" name="PivotTable12"/>
    <pivotTable tabId="10" name="PivotTable11"/>
  </pivotTables>
  <data>
    <tabular pivotCacheId="1407113459">
      <items count="4">
        <i x="2"/>
        <i x="1" s="1"/>
        <i x="0"/>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DF1A5B01-ED8B-4DE2-8C2E-BB3F4F5E7BFF}" cache="Slicer_Segment" caption="Segment" columnCount="2" rowHeight="914400"/>
  <slicer name="Region" xr10:uid="{54C172BC-4BB2-47BA-BFF6-98774965F0F5}" cache="Slicer_Region" caption="Region" rowHeight="241300"/>
  <slicer name="Year 1" xr10:uid="{4A043275-0612-4B53-83F3-101CB2540CD5}" cache="Slicer_Year1"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9A01D70-A0FF-4F8E-8EE9-0078ABC52A7D}" cache="Slicer_Year1"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7B36CBC3-8242-4CDA-BD14-AC44BC17B644}" cache="Slicer_Segment" caption="Segment" style="SlicerStyleLight1 2" rowHeight="914400"/>
  <slicer name="Region 1" xr10:uid="{03B0E822-AC1A-4845-8ECE-8640E92044A1}" cache="Slicer_Region" caption="Region" style="SlicerStyleLight1 2" rowHeight="914400"/>
  <slicer name="Year 2" xr10:uid="{751A085C-0F8D-4CFE-ACAF-232A57B3EBED}" cache="Slicer_Year1" caption="YEAR" style="SlicerStyleLight1 2" rowHeight="9144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dataDxfId="22">
  <tableColumns count="22">
    <tableColumn id="1" xr3:uid="{00000000-0010-0000-0000-000001000000}" name="Row ID" dataDxfId="21"/>
    <tableColumn id="2" xr3:uid="{00000000-0010-0000-0000-000002000000}" name="Order ID" dataDxfId="20"/>
    <tableColumn id="3" xr3:uid="{00000000-0010-0000-0000-000003000000}" name="Year" dataDxfId="19"/>
    <tableColumn id="4" xr3:uid="{00000000-0010-0000-0000-000004000000}" name="Order Date" dataDxfId="18"/>
    <tableColumn id="5" xr3:uid="{00000000-0010-0000-0000-000005000000}" name="Ship Date" dataDxfId="17"/>
    <tableColumn id="6" xr3:uid="{00000000-0010-0000-0000-000006000000}" name="Ship Mode" dataDxfId="16"/>
    <tableColumn id="7" xr3:uid="{00000000-0010-0000-0000-000007000000}" name="Customer ID" dataDxfId="15"/>
    <tableColumn id="8" xr3:uid="{00000000-0010-0000-0000-000008000000}" name="Customer Name" dataDxfId="14"/>
    <tableColumn id="9" xr3:uid="{00000000-0010-0000-0000-000009000000}" name="Segment" dataDxfId="13"/>
    <tableColumn id="10" xr3:uid="{00000000-0010-0000-0000-00000A000000}" name="Country" dataDxfId="12"/>
    <tableColumn id="11" xr3:uid="{00000000-0010-0000-0000-00000B000000}" name="City" dataDxfId="11"/>
    <tableColumn id="12" xr3:uid="{00000000-0010-0000-0000-00000C000000}" name="State" dataDxfId="10"/>
    <tableColumn id="13" xr3:uid="{00000000-0010-0000-0000-00000D000000}" name="Postal Code" dataDxfId="9"/>
    <tableColumn id="14" xr3:uid="{00000000-0010-0000-0000-00000E000000}" name="Region" dataDxfId="8"/>
    <tableColumn id="15" xr3:uid="{00000000-0010-0000-0000-00000F000000}" name="Product ID" dataDxfId="7"/>
    <tableColumn id="16" xr3:uid="{00000000-0010-0000-0000-000010000000}" name="Category" dataDxfId="6"/>
    <tableColumn id="17" xr3:uid="{00000000-0010-0000-0000-000011000000}" name="Sub-Category" dataDxfId="5"/>
    <tableColumn id="18" xr3:uid="{00000000-0010-0000-0000-000012000000}" name="Product Name" dataDxfId="4"/>
    <tableColumn id="19" xr3:uid="{00000000-0010-0000-0000-000013000000}" name="Sales" dataDxfId="3"/>
    <tableColumn id="20" xr3:uid="{00000000-0010-0000-0000-000014000000}" name="Quantity" dataDxfId="2"/>
    <tableColumn id="21" xr3:uid="{00000000-0010-0000-0000-000015000000}" name="Discount" dataDxfId="1"/>
    <tableColumn id="22" xr3:uid="{00000000-0010-0000-0000-000016000000}" name="Profit" dataDxfId="0"/>
  </tableColumns>
  <tableStyleInfo name="TableStyleLight1"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26BD7-5ACA-4662-BB53-F732FC610279}">
  <dimension ref="A3:C12"/>
  <sheetViews>
    <sheetView workbookViewId="0">
      <selection activeCell="CJ35" sqref="CJ35"/>
    </sheetView>
  </sheetViews>
  <sheetFormatPr defaultRowHeight="14.5" x14ac:dyDescent="0.35"/>
  <cols>
    <col min="1" max="1" width="12.36328125" bestFit="1" customWidth="1"/>
    <col min="2" max="2" width="11.26953125" bestFit="1" customWidth="1"/>
    <col min="3" max="3" width="11.6328125" bestFit="1" customWidth="1"/>
  </cols>
  <sheetData>
    <row r="3" spans="1:3" x14ac:dyDescent="0.35">
      <c r="A3" s="10" t="s">
        <v>10933</v>
      </c>
      <c r="B3" s="11" t="s">
        <v>10932</v>
      </c>
      <c r="C3" s="12" t="s">
        <v>10948</v>
      </c>
    </row>
    <row r="4" spans="1:3" x14ac:dyDescent="0.35">
      <c r="A4" s="13" t="s">
        <v>10939</v>
      </c>
      <c r="B4" s="11">
        <v>13.120000000000001</v>
      </c>
      <c r="C4" s="12">
        <v>2.1319999999999988</v>
      </c>
    </row>
    <row r="5" spans="1:3" x14ac:dyDescent="0.35">
      <c r="A5" s="13" t="s">
        <v>10940</v>
      </c>
      <c r="B5" s="11">
        <v>1166.92</v>
      </c>
      <c r="C5" s="12">
        <v>131.27849999999995</v>
      </c>
    </row>
    <row r="6" spans="1:3" x14ac:dyDescent="0.35">
      <c r="A6" s="13" t="s">
        <v>10941</v>
      </c>
      <c r="B6" s="11">
        <v>760.096</v>
      </c>
      <c r="C6" s="12">
        <v>183.024</v>
      </c>
    </row>
    <row r="7" spans="1:3" x14ac:dyDescent="0.35">
      <c r="A7" s="13" t="s">
        <v>10942</v>
      </c>
      <c r="B7" s="11">
        <v>373.41</v>
      </c>
      <c r="C7" s="12">
        <v>153.77259999999998</v>
      </c>
    </row>
    <row r="8" spans="1:3" x14ac:dyDescent="0.35">
      <c r="A8" s="13" t="s">
        <v>10943</v>
      </c>
      <c r="B8" s="11">
        <v>525.95000000000005</v>
      </c>
      <c r="C8" s="12">
        <v>174.00939999999994</v>
      </c>
    </row>
    <row r="9" spans="1:3" x14ac:dyDescent="0.35">
      <c r="A9" s="13" t="s">
        <v>10944</v>
      </c>
      <c r="B9" s="11">
        <v>977.25200000000007</v>
      </c>
      <c r="C9" s="12">
        <v>-25.187200000000026</v>
      </c>
    </row>
    <row r="10" spans="1:3" x14ac:dyDescent="0.35">
      <c r="A10" s="13" t="s">
        <v>10945</v>
      </c>
      <c r="B10" s="11">
        <v>82.42</v>
      </c>
      <c r="C10" s="12">
        <v>17.041199999999996</v>
      </c>
    </row>
    <row r="11" spans="1:3" x14ac:dyDescent="0.35">
      <c r="A11" s="13" t="s">
        <v>10946</v>
      </c>
      <c r="B11" s="11">
        <v>135.56</v>
      </c>
      <c r="C11" s="12">
        <v>58.004800000000003</v>
      </c>
    </row>
    <row r="12" spans="1:3" x14ac:dyDescent="0.35">
      <c r="A12" s="14" t="s">
        <v>10947</v>
      </c>
      <c r="B12" s="15">
        <v>11.696</v>
      </c>
      <c r="C12" s="16">
        <v>3.9473999999999996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44BF7-0F4B-419A-8395-9DB3F8363ECC}">
  <dimension ref="A2:J6"/>
  <sheetViews>
    <sheetView workbookViewId="0">
      <selection activeCell="G15" sqref="G15"/>
    </sheetView>
  </sheetViews>
  <sheetFormatPr defaultRowHeight="14.5" x14ac:dyDescent="0.35"/>
  <cols>
    <col min="1" max="1" width="13.1796875" bestFit="1" customWidth="1"/>
    <col min="2" max="2" width="11.6328125" bestFit="1" customWidth="1"/>
    <col min="4" max="4" width="13.1796875" bestFit="1" customWidth="1"/>
  </cols>
  <sheetData>
    <row r="2" spans="1:10" x14ac:dyDescent="0.35">
      <c r="J2" s="20"/>
    </row>
    <row r="3" spans="1:10" x14ac:dyDescent="0.35">
      <c r="A3" s="6" t="s">
        <v>10933</v>
      </c>
      <c r="B3" s="5" t="s">
        <v>10948</v>
      </c>
      <c r="D3" s="19" t="s">
        <v>10949</v>
      </c>
      <c r="E3" s="19" t="s">
        <v>10950</v>
      </c>
    </row>
    <row r="4" spans="1:10" x14ac:dyDescent="0.35">
      <c r="A4" s="7" t="s">
        <v>32</v>
      </c>
      <c r="B4" s="5">
        <v>179.34209999999993</v>
      </c>
      <c r="D4" t="str">
        <f>A4</f>
        <v>Furniture</v>
      </c>
      <c r="E4" s="20">
        <f>GETPIVOTDATA("Profit",$A$3,"Category",A4)</f>
        <v>179.34209999999993</v>
      </c>
    </row>
    <row r="5" spans="1:10" x14ac:dyDescent="0.35">
      <c r="A5" s="17" t="s">
        <v>46</v>
      </c>
      <c r="B5" s="48">
        <v>335.46319999999992</v>
      </c>
      <c r="D5" t="str">
        <f t="shared" ref="D5:D6" si="0">A5</f>
        <v>Office Supplies</v>
      </c>
      <c r="E5" s="20">
        <f t="shared" ref="E5:E6" si="1">GETPIVOTDATA("Profit",$A$3,"Category",A5)</f>
        <v>335.46319999999992</v>
      </c>
    </row>
    <row r="6" spans="1:10" x14ac:dyDescent="0.35">
      <c r="A6" s="18" t="s">
        <v>71</v>
      </c>
      <c r="B6" s="49">
        <v>183.2174</v>
      </c>
      <c r="D6" t="str">
        <f t="shared" si="0"/>
        <v>Technology</v>
      </c>
      <c r="E6" s="20">
        <f t="shared" si="1"/>
        <v>183.2174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737C8-A97F-49D5-99F7-D2197E512DD7}">
  <dimension ref="A3:L14"/>
  <sheetViews>
    <sheetView topLeftCell="A5" workbookViewId="0">
      <selection activeCell="L14" sqref="L14"/>
    </sheetView>
  </sheetViews>
  <sheetFormatPr defaultRowHeight="14.5" x14ac:dyDescent="0.35"/>
  <cols>
    <col min="1" max="1" width="13.1796875" bestFit="1" customWidth="1"/>
    <col min="2" max="2" width="11.26953125" bestFit="1" customWidth="1"/>
  </cols>
  <sheetData>
    <row r="3" spans="1:12" x14ac:dyDescent="0.35">
      <c r="A3" s="6" t="s">
        <v>10933</v>
      </c>
      <c r="B3" s="5" t="s">
        <v>10932</v>
      </c>
    </row>
    <row r="4" spans="1:12" x14ac:dyDescent="0.35">
      <c r="A4" s="7" t="s">
        <v>32</v>
      </c>
      <c r="B4" s="21">
        <v>0.34739809767834512</v>
      </c>
    </row>
    <row r="5" spans="1:12" x14ac:dyDescent="0.35">
      <c r="A5" s="17" t="s">
        <v>46</v>
      </c>
      <c r="B5" s="22">
        <v>0.44112332271655169</v>
      </c>
    </row>
    <row r="6" spans="1:12" x14ac:dyDescent="0.35">
      <c r="A6" s="18" t="s">
        <v>71</v>
      </c>
      <c r="B6" s="23">
        <v>0.21147857960510313</v>
      </c>
    </row>
    <row r="14" spans="1:12" x14ac:dyDescent="0.35">
      <c r="L14" s="19" t="s">
        <v>10951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25C67-20FC-4CC4-A37A-2D56BD8AA845}">
  <dimension ref="A3:B10"/>
  <sheetViews>
    <sheetView workbookViewId="0">
      <selection activeCell="K18" sqref="K18"/>
    </sheetView>
  </sheetViews>
  <sheetFormatPr defaultRowHeight="14.5" x14ac:dyDescent="0.35"/>
  <cols>
    <col min="1" max="1" width="13.08984375" bestFit="1" customWidth="1"/>
    <col min="2" max="2" width="11.26953125" bestFit="1" customWidth="1"/>
  </cols>
  <sheetData>
    <row r="3" spans="1:2" x14ac:dyDescent="0.35">
      <c r="A3" s="6" t="s">
        <v>10933</v>
      </c>
      <c r="B3" s="24" t="s">
        <v>10932</v>
      </c>
    </row>
    <row r="4" spans="1:2" x14ac:dyDescent="0.35">
      <c r="A4" s="7" t="s">
        <v>1707</v>
      </c>
      <c r="B4" s="24">
        <v>6.24</v>
      </c>
    </row>
    <row r="5" spans="1:2" x14ac:dyDescent="0.35">
      <c r="A5" s="17" t="s">
        <v>54</v>
      </c>
      <c r="B5" s="25">
        <v>1451.1480000000001</v>
      </c>
    </row>
    <row r="6" spans="1:2" x14ac:dyDescent="0.35">
      <c r="A6" s="17" t="s">
        <v>1272</v>
      </c>
      <c r="B6" s="25">
        <v>260.31</v>
      </c>
    </row>
    <row r="7" spans="1:2" x14ac:dyDescent="0.35">
      <c r="A7" s="17" t="s">
        <v>29</v>
      </c>
      <c r="B7" s="25">
        <v>615.31000000000006</v>
      </c>
    </row>
    <row r="8" spans="1:2" x14ac:dyDescent="0.35">
      <c r="A8" s="17" t="s">
        <v>88</v>
      </c>
      <c r="B8" s="25">
        <v>359.548</v>
      </c>
    </row>
    <row r="9" spans="1:2" x14ac:dyDescent="0.35">
      <c r="A9" s="17" t="s">
        <v>335</v>
      </c>
      <c r="B9" s="25">
        <v>763.50800000000004</v>
      </c>
    </row>
    <row r="10" spans="1:2" x14ac:dyDescent="0.35">
      <c r="A10" s="18" t="s">
        <v>319</v>
      </c>
      <c r="B10" s="26">
        <v>590.36000000000013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19CB0-F5E1-44D0-80A8-80B0C02799B3}">
  <dimension ref="A3:B8"/>
  <sheetViews>
    <sheetView workbookViewId="0">
      <selection activeCell="B4" sqref="B4"/>
    </sheetView>
  </sheetViews>
  <sheetFormatPr defaultRowHeight="14.5" x14ac:dyDescent="0.35"/>
  <cols>
    <col min="1" max="1" width="12.36328125" bestFit="1" customWidth="1"/>
    <col min="2" max="2" width="11.26953125" bestFit="1" customWidth="1"/>
  </cols>
  <sheetData>
    <row r="3" spans="1:2" x14ac:dyDescent="0.35">
      <c r="A3" s="6" t="s">
        <v>10933</v>
      </c>
      <c r="B3" s="5" t="s">
        <v>10932</v>
      </c>
    </row>
    <row r="4" spans="1:2" x14ac:dyDescent="0.35">
      <c r="A4" s="7" t="s">
        <v>36</v>
      </c>
      <c r="B4" s="24">
        <v>1166.92</v>
      </c>
    </row>
    <row r="5" spans="1:2" x14ac:dyDescent="0.35">
      <c r="A5" s="17" t="s">
        <v>161</v>
      </c>
      <c r="B5" s="25">
        <v>855.73199999999986</v>
      </c>
    </row>
    <row r="6" spans="1:2" x14ac:dyDescent="0.35">
      <c r="A6" s="17" t="s">
        <v>59</v>
      </c>
      <c r="B6" s="25">
        <v>745.48800000000006</v>
      </c>
    </row>
    <row r="7" spans="1:2" x14ac:dyDescent="0.35">
      <c r="A7" s="17" t="s">
        <v>75</v>
      </c>
      <c r="B7" s="25">
        <v>478.07800000000003</v>
      </c>
    </row>
    <row r="8" spans="1:2" x14ac:dyDescent="0.35">
      <c r="A8" s="18" t="s">
        <v>90</v>
      </c>
      <c r="B8" s="26">
        <v>204.4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66B74-A27B-4D10-9DB9-2ECDABF78BB6}">
  <dimension ref="A3:N19"/>
  <sheetViews>
    <sheetView zoomScale="74" workbookViewId="0">
      <selection activeCell="B18" sqref="B18"/>
    </sheetView>
  </sheetViews>
  <sheetFormatPr defaultRowHeight="14.5" x14ac:dyDescent="0.35"/>
  <cols>
    <col min="1" max="1" width="13" bestFit="1" customWidth="1"/>
    <col min="2" max="2" width="11.26953125" bestFit="1" customWidth="1"/>
    <col min="4" max="4" width="13" bestFit="1" customWidth="1"/>
    <col min="5" max="5" width="11.6328125" bestFit="1" customWidth="1"/>
    <col min="7" max="7" width="13" bestFit="1" customWidth="1"/>
    <col min="8" max="8" width="14.36328125" bestFit="1" customWidth="1"/>
    <col min="10" max="10" width="13" bestFit="1" customWidth="1"/>
    <col min="11" max="12" width="15.7265625" bestFit="1" customWidth="1"/>
    <col min="13" max="13" width="13" bestFit="1" customWidth="1"/>
    <col min="14" max="14" width="12" bestFit="1" customWidth="1"/>
  </cols>
  <sheetData>
    <row r="3" spans="1:14" x14ac:dyDescent="0.35">
      <c r="A3" s="6" t="s">
        <v>10933</v>
      </c>
      <c r="B3" s="5" t="s">
        <v>10932</v>
      </c>
      <c r="D3" s="6" t="s">
        <v>10933</v>
      </c>
      <c r="E3" s="5" t="s">
        <v>10948</v>
      </c>
      <c r="G3" s="6" t="s">
        <v>10933</v>
      </c>
      <c r="H3" s="5" t="s">
        <v>10952</v>
      </c>
      <c r="J3" s="6" t="s">
        <v>10933</v>
      </c>
      <c r="K3" s="5" t="s">
        <v>10955</v>
      </c>
      <c r="M3" s="6" t="s">
        <v>10933</v>
      </c>
      <c r="N3" s="5" t="s">
        <v>10954</v>
      </c>
    </row>
    <row r="4" spans="1:14" x14ac:dyDescent="0.35">
      <c r="A4" s="7" t="s">
        <v>10939</v>
      </c>
      <c r="B4" s="33">
        <v>13.120000000000001</v>
      </c>
      <c r="D4" s="7" t="s">
        <v>10939</v>
      </c>
      <c r="E4" s="28">
        <v>2.1319999999999988</v>
      </c>
      <c r="G4" s="7" t="s">
        <v>10939</v>
      </c>
      <c r="H4" s="30">
        <v>5</v>
      </c>
      <c r="J4" s="7" t="s">
        <v>10939</v>
      </c>
      <c r="K4" s="30">
        <v>1</v>
      </c>
      <c r="M4" s="7" t="s">
        <v>10939</v>
      </c>
      <c r="N4" s="21">
        <v>0.16249999999999989</v>
      </c>
    </row>
    <row r="5" spans="1:14" x14ac:dyDescent="0.35">
      <c r="A5" s="17" t="s">
        <v>10940</v>
      </c>
      <c r="B5" s="34">
        <v>1166.92</v>
      </c>
      <c r="D5" s="17" t="s">
        <v>10940</v>
      </c>
      <c r="E5" s="29">
        <v>131.27849999999995</v>
      </c>
      <c r="G5" s="17" t="s">
        <v>10940</v>
      </c>
      <c r="H5" s="31">
        <v>5</v>
      </c>
      <c r="J5" s="17" t="s">
        <v>10940</v>
      </c>
      <c r="K5" s="31">
        <v>1</v>
      </c>
      <c r="M5" s="17" t="s">
        <v>10940</v>
      </c>
      <c r="N5" s="22">
        <v>0.11249999999999995</v>
      </c>
    </row>
    <row r="6" spans="1:14" x14ac:dyDescent="0.35">
      <c r="A6" s="17" t="s">
        <v>10941</v>
      </c>
      <c r="B6" s="34">
        <v>760.096</v>
      </c>
      <c r="D6" s="17" t="s">
        <v>10941</v>
      </c>
      <c r="E6" s="29">
        <v>183.024</v>
      </c>
      <c r="G6" s="17" t="s">
        <v>10941</v>
      </c>
      <c r="H6" s="31">
        <v>22</v>
      </c>
      <c r="J6" s="17" t="s">
        <v>10941</v>
      </c>
      <c r="K6" s="31">
        <v>6</v>
      </c>
      <c r="M6" s="17" t="s">
        <v>10941</v>
      </c>
      <c r="N6" s="22">
        <v>0.24079063697217193</v>
      </c>
    </row>
    <row r="7" spans="1:14" x14ac:dyDescent="0.35">
      <c r="A7" s="17" t="s">
        <v>10942</v>
      </c>
      <c r="B7" s="34">
        <v>373.41</v>
      </c>
      <c r="D7" s="17" t="s">
        <v>10942</v>
      </c>
      <c r="E7" s="29">
        <v>153.77259999999998</v>
      </c>
      <c r="G7" s="17" t="s">
        <v>10942</v>
      </c>
      <c r="H7" s="31">
        <v>10</v>
      </c>
      <c r="J7" s="17" t="s">
        <v>10942</v>
      </c>
      <c r="K7" s="31">
        <v>3</v>
      </c>
      <c r="M7" s="17" t="s">
        <v>10942</v>
      </c>
      <c r="N7" s="22">
        <v>0.41180632548673035</v>
      </c>
    </row>
    <row r="8" spans="1:14" x14ac:dyDescent="0.35">
      <c r="A8" s="17" t="s">
        <v>10943</v>
      </c>
      <c r="B8" s="34">
        <v>525.95000000000005</v>
      </c>
      <c r="D8" s="17" t="s">
        <v>10943</v>
      </c>
      <c r="E8" s="29">
        <v>174.00939999999994</v>
      </c>
      <c r="G8" s="17" t="s">
        <v>10943</v>
      </c>
      <c r="H8" s="31">
        <v>32</v>
      </c>
      <c r="J8" s="17" t="s">
        <v>10943</v>
      </c>
      <c r="K8" s="31">
        <v>4</v>
      </c>
      <c r="M8" s="17" t="s">
        <v>10943</v>
      </c>
      <c r="N8" s="22">
        <v>0.33084779922045809</v>
      </c>
    </row>
    <row r="9" spans="1:14" x14ac:dyDescent="0.35">
      <c r="A9" s="17" t="s">
        <v>10944</v>
      </c>
      <c r="B9" s="34">
        <v>977.25200000000007</v>
      </c>
      <c r="D9" s="17" t="s">
        <v>10944</v>
      </c>
      <c r="E9" s="29">
        <v>-25.187200000000026</v>
      </c>
      <c r="G9" s="17" t="s">
        <v>10944</v>
      </c>
      <c r="H9" s="31">
        <v>27</v>
      </c>
      <c r="J9" s="17" t="s">
        <v>10944</v>
      </c>
      <c r="K9" s="31">
        <v>10</v>
      </c>
      <c r="M9" s="17" t="s">
        <v>10944</v>
      </c>
      <c r="N9" s="22">
        <v>-2.5773495475066844E-2</v>
      </c>
    </row>
    <row r="10" spans="1:14" x14ac:dyDescent="0.35">
      <c r="A10" s="17" t="s">
        <v>10945</v>
      </c>
      <c r="B10" s="34">
        <v>82.42</v>
      </c>
      <c r="D10" s="17" t="s">
        <v>10945</v>
      </c>
      <c r="E10" s="29">
        <v>17.041199999999996</v>
      </c>
      <c r="G10" s="17" t="s">
        <v>10945</v>
      </c>
      <c r="H10" s="31">
        <v>11</v>
      </c>
      <c r="J10" s="17" t="s">
        <v>10945</v>
      </c>
      <c r="K10" s="31">
        <v>3</v>
      </c>
      <c r="M10" s="17" t="s">
        <v>10945</v>
      </c>
      <c r="N10" s="22">
        <v>0.20676049502547919</v>
      </c>
    </row>
    <row r="11" spans="1:14" x14ac:dyDescent="0.35">
      <c r="A11" s="17" t="s">
        <v>10946</v>
      </c>
      <c r="B11" s="34">
        <v>135.56</v>
      </c>
      <c r="D11" s="17" t="s">
        <v>10946</v>
      </c>
      <c r="E11" s="29">
        <v>58.004800000000003</v>
      </c>
      <c r="G11" s="17" t="s">
        <v>10946</v>
      </c>
      <c r="H11" s="31">
        <v>8</v>
      </c>
      <c r="J11" s="17" t="s">
        <v>10946</v>
      </c>
      <c r="K11" s="31">
        <v>4</v>
      </c>
      <c r="M11" s="17" t="s">
        <v>10946</v>
      </c>
      <c r="N11" s="22">
        <v>0.42789023310711127</v>
      </c>
    </row>
    <row r="12" spans="1:14" x14ac:dyDescent="0.35">
      <c r="A12" s="17" t="s">
        <v>10947</v>
      </c>
      <c r="B12" s="34">
        <v>11.696</v>
      </c>
      <c r="D12" s="17" t="s">
        <v>10947</v>
      </c>
      <c r="E12" s="29">
        <v>3.9473999999999996</v>
      </c>
      <c r="G12" s="17" t="s">
        <v>10947</v>
      </c>
      <c r="H12" s="31">
        <v>2</v>
      </c>
      <c r="J12" s="17" t="s">
        <v>10947</v>
      </c>
      <c r="K12" s="31">
        <v>1</v>
      </c>
      <c r="M12" s="17" t="s">
        <v>10947</v>
      </c>
      <c r="N12" s="22">
        <v>0.33749999999999997</v>
      </c>
    </row>
    <row r="13" spans="1:14" x14ac:dyDescent="0.35">
      <c r="A13" s="8" t="s">
        <v>10934</v>
      </c>
      <c r="B13" s="35">
        <v>4046.424</v>
      </c>
      <c r="D13" s="8" t="s">
        <v>10934</v>
      </c>
      <c r="E13" s="32">
        <v>698.02269999999987</v>
      </c>
      <c r="G13" s="8" t="s">
        <v>10934</v>
      </c>
      <c r="H13" s="56">
        <v>122</v>
      </c>
      <c r="J13" s="8" t="s">
        <v>10934</v>
      </c>
      <c r="K13" s="27">
        <v>33</v>
      </c>
      <c r="M13" s="8" t="s">
        <v>10934</v>
      </c>
      <c r="N13" s="42">
        <v>0.17250359823883987</v>
      </c>
    </row>
    <row r="17" spans="2:14" x14ac:dyDescent="0.35">
      <c r="H17" s="39"/>
    </row>
    <row r="18" spans="2:14" x14ac:dyDescent="0.35">
      <c r="B18" s="36">
        <f>GETPIVOTDATA("Sales",$A$3)</f>
        <v>4046.424</v>
      </c>
      <c r="E18" s="37">
        <f>GETPIVOTDATA("Profit",$D$3)</f>
        <v>698.02269999999987</v>
      </c>
      <c r="H18" s="40">
        <f>GETPIVOTDATA("Quantity",$G$3)</f>
        <v>122</v>
      </c>
      <c r="K18" s="38">
        <f>GETPIVOTDATA("Order ID",$J$3)</f>
        <v>33</v>
      </c>
      <c r="N18" s="41">
        <f>GETPIVOTDATA("Field1",$M$3)</f>
        <v>0.17250359823883987</v>
      </c>
    </row>
    <row r="19" spans="2:14" x14ac:dyDescent="0.35">
      <c r="N19" s="19" t="s">
        <v>10951</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1FCD9-0568-452C-87E9-436268A50713}">
  <dimension ref="C8:CK126"/>
  <sheetViews>
    <sheetView showGridLines="0" tabSelected="1" zoomScale="22" zoomScaleNormal="38" workbookViewId="0">
      <selection activeCell="CI65" sqref="CI65"/>
    </sheetView>
  </sheetViews>
  <sheetFormatPr defaultRowHeight="14.5" x14ac:dyDescent="0.35"/>
  <sheetData>
    <row r="8" spans="3:5" x14ac:dyDescent="0.35">
      <c r="E8" s="19" t="s">
        <v>10951</v>
      </c>
    </row>
    <row r="12" spans="3:5" ht="17" x14ac:dyDescent="0.5">
      <c r="C12" s="44"/>
    </row>
    <row r="14" spans="3:5" x14ac:dyDescent="0.35">
      <c r="D14" s="45"/>
    </row>
    <row r="119" spans="34:89" x14ac:dyDescent="0.35">
      <c r="CK119" s="47" t="s">
        <v>10957</v>
      </c>
    </row>
    <row r="126" spans="34:89" x14ac:dyDescent="0.35">
      <c r="AH126" s="46"/>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56995-511B-419D-A915-75E8BB4A7E23}">
  <dimension ref="A3:F10"/>
  <sheetViews>
    <sheetView workbookViewId="0">
      <selection activeCell="C10" sqref="C10"/>
    </sheetView>
  </sheetViews>
  <sheetFormatPr defaultRowHeight="14.5" x14ac:dyDescent="0.35"/>
  <cols>
    <col min="1" max="1" width="7.08984375" bestFit="1" customWidth="1"/>
    <col min="2" max="2" width="11.26953125" bestFit="1" customWidth="1"/>
    <col min="3" max="3" width="11.6328125" bestFit="1" customWidth="1"/>
    <col min="4" max="4" width="15.7265625" bestFit="1" customWidth="1"/>
    <col min="5" max="5" width="18.08984375" bestFit="1" customWidth="1"/>
    <col min="6" max="6" width="14.36328125" bestFit="1" customWidth="1"/>
  </cols>
  <sheetData>
    <row r="3" spans="1:6" x14ac:dyDescent="0.35">
      <c r="A3" s="6" t="s">
        <v>10956</v>
      </c>
      <c r="B3" s="4" t="s">
        <v>10932</v>
      </c>
      <c r="C3" s="43" t="s">
        <v>10948</v>
      </c>
      <c r="D3" s="43" t="s">
        <v>10955</v>
      </c>
      <c r="E3" s="43" t="s">
        <v>10953</v>
      </c>
      <c r="F3" s="9" t="s">
        <v>10952</v>
      </c>
    </row>
    <row r="4" spans="1:6" x14ac:dyDescent="0.35">
      <c r="A4" s="7" t="s">
        <v>10935</v>
      </c>
      <c r="B4" s="4">
        <v>36850.311999999998</v>
      </c>
      <c r="C4" s="43">
        <v>977.29349999999749</v>
      </c>
      <c r="D4" s="43">
        <v>55</v>
      </c>
      <c r="E4" s="43">
        <v>2.6520630273089617E-2</v>
      </c>
      <c r="F4" s="9">
        <v>217</v>
      </c>
    </row>
    <row r="5" spans="1:6" x14ac:dyDescent="0.35">
      <c r="A5" s="17" t="s">
        <v>10936</v>
      </c>
      <c r="B5" s="50">
        <v>4046.424</v>
      </c>
      <c r="C5" s="51">
        <v>698.02269999999976</v>
      </c>
      <c r="D5" s="51">
        <v>33</v>
      </c>
      <c r="E5" s="51">
        <v>0.17250359823883996</v>
      </c>
      <c r="F5" s="52">
        <v>122</v>
      </c>
    </row>
    <row r="6" spans="1:6" x14ac:dyDescent="0.35">
      <c r="A6" s="17" t="s">
        <v>10937</v>
      </c>
      <c r="B6" s="50">
        <v>13811.126999999999</v>
      </c>
      <c r="C6" s="51">
        <v>2930.5084999999995</v>
      </c>
      <c r="D6" s="51">
        <v>84</v>
      </c>
      <c r="E6" s="51">
        <v>0.21218460303782594</v>
      </c>
      <c r="F6" s="52">
        <v>316</v>
      </c>
    </row>
    <row r="7" spans="1:6" x14ac:dyDescent="0.35">
      <c r="A7" s="18" t="s">
        <v>10938</v>
      </c>
      <c r="B7" s="53">
        <v>19547.138499999994</v>
      </c>
      <c r="C7" s="54">
        <v>14.809599999999556</v>
      </c>
      <c r="D7" s="54">
        <v>100</v>
      </c>
      <c r="E7" s="54">
        <v>7.5763519043974448E-4</v>
      </c>
      <c r="F7" s="55">
        <v>360</v>
      </c>
    </row>
    <row r="10" spans="1:6" ht="17" x14ac:dyDescent="0.5">
      <c r="B10" s="44">
        <f>(GETPIVOTDATA("Sum of Sales",$A$3,"Years (Order Date)",2014)/GETPIVOTDATA("Sum of Sales",$A$3,"Years (Order Date)",2013))-1</f>
        <v>0.41531813442885546</v>
      </c>
      <c r="C10" s="44">
        <f>(GETPIVOTDATA("Sum of Profit",$A$3,"Years (Order Date)",2014)/GETPIVOTDATA("Sum of Profit",$A$3,"Years (Order Date)",2013))-1</f>
        <v>-0.99494640605888041</v>
      </c>
      <c r="D10" s="44">
        <f>(GETPIVOTDATA("Count of Order ID",$A$3,"Years (Order Date)",2014)/GETPIVOTDATA("Count of Order ID",$A$3,"Years (Order Date)",2013))-1</f>
        <v>0.19047619047619047</v>
      </c>
      <c r="E10" s="44">
        <f>(GETPIVOTDATA("Sum of Profit margin",$A$3,"Years (Order Date)",2014)/GETPIVOTDATA("Sum of Profit margin",$A$3,"Years (Order Date)",2013))-1</f>
        <v>-0.99642935830596213</v>
      </c>
      <c r="F10" s="44">
        <f>(GETPIVOTDATA("Sum of Quantity",$A$3,"Years (Order Date)",2014)/GETPIVOTDATA("Sum of Quantity",$A$3,"Years (Order Date)",2013))-1</f>
        <v>0.139240506329114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E6" sqref="E6"/>
    </sheetView>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vt:lpstr>
      <vt:lpstr>waterfall chart</vt:lpstr>
      <vt:lpstr>donot</vt:lpstr>
      <vt:lpstr>top 10 states</vt:lpstr>
      <vt:lpstr>sub category</vt:lpstr>
      <vt:lpstr>KPI</vt:lpstr>
      <vt:lpstr>DASHBOARD</vt:lpstr>
      <vt:lpstr> KPI YOY</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Ganesh Gajwalli</cp:lastModifiedBy>
  <dcterms:created xsi:type="dcterms:W3CDTF">2015-06-05T18:17:20Z</dcterms:created>
  <dcterms:modified xsi:type="dcterms:W3CDTF">2025-05-02T06:11:16Z</dcterms:modified>
</cp:coreProperties>
</file>