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C" sheetId="2" r:id="rId2"/>
    <sheet name="SY" sheetId="3" r:id="rId3"/>
    <sheet name="R" sheetId="4" r:id="rId4"/>
    <sheet name="SC" sheetId="5" r:id="rId5"/>
  </sheets>
  <definedNames>
    <definedName name="_xlnm._FilterDatabase" localSheetId="0" hidden="1">Sheet1!$A$1:$K$493</definedName>
  </definedNames>
  <calcPr calcId="152511" concurrentCalc="0"/>
</workbook>
</file>

<file path=xl/calcChain.xml><?xml version="1.0" encoding="utf-8"?>
<calcChain xmlns="http://schemas.openxmlformats.org/spreadsheetml/2006/main">
  <c r="M2" i="5" l="1"/>
  <c r="L2" i="5"/>
  <c r="K2" i="5"/>
  <c r="J2" i="5"/>
  <c r="I2" i="5"/>
  <c r="H2" i="5"/>
  <c r="G2" i="5"/>
  <c r="F2" i="5"/>
  <c r="E2" i="5"/>
  <c r="D2" i="5"/>
  <c r="C2" i="5"/>
  <c r="M2" i="4"/>
  <c r="L2" i="4"/>
  <c r="K2" i="4"/>
  <c r="J2" i="4"/>
  <c r="I2" i="4"/>
  <c r="H2" i="4"/>
  <c r="G2" i="4"/>
  <c r="F2" i="4"/>
  <c r="E2" i="4"/>
  <c r="D2" i="4"/>
  <c r="C2" i="4"/>
  <c r="M2" i="3"/>
  <c r="L2" i="3"/>
  <c r="K2" i="3"/>
  <c r="J2" i="3"/>
  <c r="I2" i="3"/>
  <c r="H2" i="3"/>
  <c r="G2" i="3"/>
  <c r="F2" i="3"/>
  <c r="E2" i="3"/>
  <c r="D2" i="3"/>
  <c r="C2" i="3"/>
  <c r="M2" i="2"/>
  <c r="L2" i="2"/>
  <c r="K2" i="2"/>
  <c r="J2" i="2"/>
  <c r="I2" i="2"/>
  <c r="H2" i="2"/>
  <c r="G2" i="2"/>
  <c r="F2" i="2"/>
  <c r="E2" i="2"/>
  <c r="D2" i="2"/>
  <c r="C2" i="2"/>
  <c r="I2" i="1"/>
  <c r="I9" i="1"/>
  <c r="I3" i="1"/>
  <c r="I224" i="1"/>
  <c r="I223" i="1"/>
  <c r="I222" i="1"/>
  <c r="I221" i="1"/>
  <c r="I220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5" i="1"/>
  <c r="I204" i="1"/>
  <c r="I202" i="1"/>
  <c r="I201" i="1"/>
  <c r="I200" i="1"/>
  <c r="I199" i="1"/>
  <c r="I198" i="1"/>
  <c r="I196" i="1"/>
  <c r="I195" i="1"/>
  <c r="I193" i="1"/>
  <c r="I192" i="1"/>
  <c r="I191" i="1"/>
  <c r="I190" i="1"/>
  <c r="I189" i="1"/>
  <c r="I188" i="1"/>
  <c r="I185" i="1"/>
  <c r="I183" i="1"/>
  <c r="I182" i="1"/>
  <c r="I181" i="1"/>
  <c r="I180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79" i="1"/>
  <c r="I78" i="1"/>
  <c r="I77" i="1"/>
  <c r="I76" i="1"/>
  <c r="I75" i="1"/>
  <c r="I74" i="1"/>
  <c r="I72" i="1"/>
  <c r="I71" i="1"/>
  <c r="I70" i="1"/>
  <c r="I69" i="1"/>
  <c r="I67" i="1"/>
  <c r="I66" i="1"/>
  <c r="I63" i="1"/>
  <c r="I61" i="1"/>
  <c r="I60" i="1"/>
  <c r="I59" i="1"/>
  <c r="I58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276-295.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KaData Period: 1988-1992
Publication Date: 2004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Data Period: 1988-1992
Publication Date: 2004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Bergtold, J., E. Akobundu, and E. B. Peterson. 2004.  [The FAST Method: Estimating Unconditional Demand Elasticities for Processed Foods in the Presence of Fixed Effects.] Journal of Agricultural and Resource Economics 29(2): 276-295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Data Period: 1953-1983
Publication Date: 1986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Huang, K. [US Demand for Food: A Complete System of Price and Income Effects.] United States Department Of Agriculture, Economic Research Service . Technical Bulletin 1714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 xml:space="preserve">Data Period: 1953-1983
Publication Date: 1986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 xml:space="preserve"> 
Huang, K. [US Demand for Food: A Complete System of Price and Income Effects.] United States Department Of Agriculture, Economic Research Service . Technical Bulletin 1714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Sept-1990 to Dec-1996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Data Period: 1990-1996
Publication Date: 1998
Uncompensated Elasticities and Standard Errors at Sample Mean and 1996 Values; Jan-1996 to Dec-1996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Glaser, L. K. and G. D. Thompson. 1998. [Demand for Organic and Conventional Frozen Vegetables.] Paper presented at AAEA annual meeting, Salt Lake City, UT, 2-5 August.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 xml:space="preserve">Standard refined sugar price
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Domestic raw sugar price=World raw sugar price(1 + import tariff)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Mohamad, A. M. A. [Consumption Demand For Selected Food Commodities in Saudi Arabia with projection for 1993.] Dissertation DAI. 50 (03A, 1998)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Hong Kong</t>
        </r>
      </text>
    </comment>
    <comment ref="D136" authorId="0" shapeId="0">
      <text>
        <r>
          <rPr>
            <b/>
            <sz val="9"/>
            <color indexed="81"/>
            <rFont val="Tahoma"/>
            <family val="2"/>
          </rPr>
          <t>Data Period: 1982
Publication: 1994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Data Period: 1982-1990
Publication: 1994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2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3" authorId="0" shapeId="0">
      <text>
        <r>
          <rPr>
            <b/>
            <sz val="9"/>
            <color indexed="81"/>
            <rFont val="Tahoma"/>
            <family val="2"/>
          </rPr>
          <t>Publication: 1994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4" authorId="0" shapeId="0">
      <text>
        <r>
          <rPr>
            <b/>
            <sz val="9"/>
            <color indexed="81"/>
            <rFont val="Tahoma"/>
            <family val="2"/>
          </rPr>
          <t>Data Period: 1990
Publication: 1994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[Food Demand in rural China: evidence from rural household survey.] Agricultural Economics 11 (1994): 61-69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6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7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8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49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0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1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5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6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7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0" authorId="0" shapeId="0">
      <text>
        <r>
          <rPr>
            <b/>
            <sz val="9"/>
            <color indexed="81"/>
            <rFont val="Tahoma"/>
            <family val="2"/>
          </rPr>
          <t xml:space="preserve">Data Period: 1982-1990
Publication: 1995
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Fan S., E. J. Wailes, and G. L. Cramer. [Household Demand in Rural China: A Two Stage LES-AIDS Model.] American Journal Agricultural Economics 77 (February 1995): 54-62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3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4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5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6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7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68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1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2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Uncompensated Unit-Value and Expenditure Elasticities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3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own price base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4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5" authorId="0" shapeId="0">
      <text>
        <r>
          <rPr>
            <b/>
            <sz val="9"/>
            <color indexed="81"/>
            <rFont val="Tahoma"/>
            <family val="2"/>
          </rPr>
          <t xml:space="preserve">Data Period: 2001
Publication Date: 2004
</t>
        </r>
        <r>
          <rPr>
            <sz val="9"/>
            <color indexed="81"/>
            <rFont val="Tahoma"/>
            <family val="2"/>
          </rPr>
          <t xml:space="preserve">
Comparison of Various Elasticity Measures: quality own price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6" authorId="0" shapeId="0">
      <text>
        <r>
          <rPr>
            <b/>
            <sz val="9"/>
            <color indexed="81"/>
            <rFont val="Tahoma"/>
            <family val="2"/>
          </rPr>
          <t>Data Period: 2001
Publication Date: 2004
Comparison of Various Elasticity Measures: quality own price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Gould, Brian W. and Diansheng Dong, [Product Quality and the Demand for Food: The Case of Urban China] AAEA Annual Meeting, Denver, CO (August 2004)</t>
        </r>
      </text>
    </comment>
    <comment ref="D177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8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79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0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1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2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3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4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6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7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1993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Demand in China: Estimated Conditional Price and Expenditure Elasticities within the Food Group, 1995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89" authorId="0" shape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 xml:space="preserve">Data Period: 1993
Data Publication: 1997
 Rural Household Consumption in China; Comparison of Major Conditional Own Price Elasticities and Expenditure Elasticities Across Income Groups, 1993: High Income
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1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2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Low Income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3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</t>
        </r>
        <r>
          <rPr>
            <sz val="9"/>
            <color indexed="81"/>
            <rFont val="Tahoma"/>
            <family val="2"/>
          </rPr>
          <t xml:space="preserve">
Rural Household Consumption in China; Comparison of Major Conditional Own Price Elasticities and Expenditure Elasticities Across Income Groups, 1993: Medium Income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4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Rural Household Consumption in China; Comparison of Major Conditional Own Price Elasticities and Expenditure Elasticities Across Income Groups, 1993: Medium Income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6" authorId="0" shapeId="0">
      <text>
        <r>
          <rPr>
            <b/>
            <sz val="9"/>
            <color indexed="81"/>
            <rFont val="Tahoma"/>
            <family val="2"/>
          </rPr>
          <t>Data Period: 1993
Data Publication: 1997
 Rural Household Consumption in China; Comparison of Major Conditional Own Price Elasticities and Expenditure Elasticities Across Income Groups, 1993: Nation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Han, Tong, Gail L. Cramer, and Thomas I. WahI [Rural Household Food Consumption in China: Evidence from the Rural Household Survey] Western Agricultural Economics Association, WAEA meetings (July 1997)</t>
        </r>
      </text>
    </comment>
    <comment ref="D19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3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4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5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6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7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8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09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1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Data Period: 1988
Publication Date: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4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5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7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8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19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0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1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2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3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4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5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6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 xml:space="preserve">Data Period: 1988
Publication Date: 2003
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3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4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5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4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Unconditional Elasticities for 18 Food Items, the Censored QAIDS with Demographic Variables, 1998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26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69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0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1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2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North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3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Period: 1988
Data Publication: 2003 
Estimated demand elasticities for grain products; South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6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7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D278" authorId="0" shapeId="0">
      <text>
        <r>
          <rPr>
            <b/>
            <sz val="9"/>
            <color indexed="81"/>
            <rFont val="Tahoma"/>
            <family val="2"/>
          </rPr>
          <t>Data Period: 1988
Data Publication: 2003 
Estimated demand elasticities for grain products; South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Zhang, Wei, and Qingbin Wang. [Changes in China|s urban food consumption and implication for trade] American Agricultural Economic Association Annual Meetings, Montreal, Canada, July 27-30, 2003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282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3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4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5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6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7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8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89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0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291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  Marshallian Price Elasticities and Expenditure Elasticities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09" authorId="0" shapeId="0">
      <text>
        <r>
          <rPr>
            <b/>
            <sz val="9"/>
            <color indexed="81"/>
            <rFont val="Tahoma"/>
            <family val="2"/>
          </rPr>
          <t>Data Period: 1992-1994
Data Publication: 2000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Shono, Chizuru, Nobuhiro Suzuki, and Harry M. Kaiser [Will China|s Diet Follow Western Diets?] Agribusiness, Vol. 16, No 3, (2000) 271-279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 xml:space="preserve">Crush Margin 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D313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4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5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6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7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8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19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0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2" authorId="0" shapeId="0">
      <text>
        <r>
          <rPr>
            <b/>
            <sz val="9"/>
            <color indexed="81"/>
            <rFont val="Tahoma"/>
            <family val="2"/>
          </rPr>
          <t>Data Period: 1990
Data Publication: 1996
Marshallian Price Elasticities and Expenditure Elasticities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 xml:space="preserve"> 
Gao, X. M., E. J. Wailes, and G. L. Cramer. [A Two-Stage Rural Household Demand Analysis: Microdata Evidence form Jiangsu Province, China.] American Journal of Agricultural Economics 78 (August 1996):604-613</t>
        </r>
      </text>
    </comment>
    <comment ref="D32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2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3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4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4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QAIDS, 1998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</t>
        </r>
      </text>
    </comment>
    <comment ref="D35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5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6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1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7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1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2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3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4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5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6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7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8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89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89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Data Period: 1998
Data Publication: 2003
Unconditional Elasticities for 18 Food Items, the Censored QAIDS with Demographic Variables, 1998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 xml:space="preserve"> 
Liu, Kang E., and Wen S. Chern. [Food demand in Urban China: An Application of a Multi-Stage Censored Demand System] American Agricultural Economics Association Annual Meetings, Montreal, Canada, July 27-30, 2003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D397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8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0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1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2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3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5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6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6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D407" authorId="0" shapeId="0">
      <text>
        <r>
          <rPr>
            <b/>
            <sz val="9"/>
            <color indexed="81"/>
            <rFont val="Tahoma"/>
            <family val="2"/>
          </rPr>
          <t>Data Period: 1981
Data Pubication: 1990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 xml:space="preserve"> 
Deaton, A. [Price Elasticies from Survey Data: Extensions and Indonesian Results.] Journal of Econometrics 44 (1990): 281-309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 xml:space="preserve">Cane/rice net returns
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14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2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21" authorId="0" shapeId="0">
      <text>
        <r>
          <rPr>
            <b/>
            <sz val="9"/>
            <color indexed="81"/>
            <rFont val="Tahoma"/>
            <family val="2"/>
          </rPr>
          <t>Sugarcane farm price=ƒ(World raw sugar price)</t>
        </r>
      </text>
    </comment>
    <comment ref="G425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43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Sugarcane farm price=ƒ(Retail refined sugar price)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44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49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53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G457" authorId="0" shapeId="0">
      <text>
        <r>
          <rPr>
            <b/>
            <sz val="9"/>
            <color indexed="81"/>
            <rFont val="Tahoma"/>
            <family val="2"/>
          </rPr>
          <t xml:space="preserve">Domestic raw sugar price=World raw sugar price(1 + import tariff)
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2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6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Crush Margin</t>
        </r>
      </text>
    </comment>
    <comment ref="G477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F479" authorId="0" shapeId="0">
      <text>
        <r>
          <rPr>
            <b/>
            <sz val="9"/>
            <color indexed="81"/>
            <rFont val="Tahoma"/>
            <family val="2"/>
          </rPr>
          <t>Feed</t>
        </r>
      </text>
    </comment>
    <comment ref="G48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G484" authorId="0" shapeId="0">
      <text>
        <r>
          <rPr>
            <b/>
            <sz val="9"/>
            <color indexed="81"/>
            <rFont val="Tahoma"/>
            <family val="2"/>
          </rPr>
          <t xml:space="preserve">Sugarcane farm price=ƒ(World raw sugar price)
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Food</t>
        </r>
      </text>
    </comment>
    <comment ref="G490" authorId="0" shapeId="0">
      <text>
        <r>
          <rPr>
            <b/>
            <sz val="9"/>
            <color indexed="81"/>
            <rFont val="Tahoma"/>
            <family val="2"/>
          </rPr>
          <t>Area</t>
        </r>
      </text>
    </comment>
  </commentList>
</comments>
</file>

<file path=xl/sharedStrings.xml><?xml version="1.0" encoding="utf-8"?>
<sst xmlns="http://schemas.openxmlformats.org/spreadsheetml/2006/main" count="4260" uniqueCount="664">
  <si>
    <t>Countries</t>
  </si>
  <si>
    <r>
      <rPr>
        <b/>
        <sz val="11"/>
        <color theme="1"/>
        <rFont val="Calibri"/>
        <family val="2"/>
        <scheme val="minor"/>
      </rPr>
      <t>Commodities</t>
    </r>
    <r>
      <rPr>
        <sz val="11"/>
        <color theme="1"/>
        <rFont val="Calibri"/>
        <family val="2"/>
        <scheme val="minor"/>
      </rPr>
      <t xml:space="preserve"> </t>
    </r>
  </si>
  <si>
    <t>Type of Commodity</t>
  </si>
  <si>
    <t>Cross Commodity</t>
  </si>
  <si>
    <t>Elasticity Type</t>
  </si>
  <si>
    <t>Demand Elasticity</t>
  </si>
  <si>
    <t>Supply Elasticity</t>
  </si>
  <si>
    <t>Count_Com_Cro_Elas</t>
  </si>
  <si>
    <t>AVG_ED</t>
  </si>
  <si>
    <t>Supply_Country_Commodity</t>
  </si>
  <si>
    <t>AVG_ES</t>
  </si>
  <si>
    <t>US</t>
  </si>
  <si>
    <t>Rice</t>
  </si>
  <si>
    <t>Own Price</t>
  </si>
  <si>
    <t>NA</t>
  </si>
  <si>
    <t>US_R_R_O</t>
  </si>
  <si>
    <t>S_US_R</t>
  </si>
  <si>
    <t>US_R_A_C</t>
  </si>
  <si>
    <t>S_CA_C</t>
  </si>
  <si>
    <t>US_R_R_E</t>
  </si>
  <si>
    <t>S_CA_SY</t>
  </si>
  <si>
    <t>US_R_B_C</t>
  </si>
  <si>
    <t>S_ME_C</t>
  </si>
  <si>
    <t>US_R_BD_C</t>
  </si>
  <si>
    <t>S_ME_R</t>
  </si>
  <si>
    <t>Expenditure</t>
  </si>
  <si>
    <t>US_R_BV_C</t>
  </si>
  <si>
    <t>S_ME_SC</t>
  </si>
  <si>
    <t>US_R_BU_C</t>
  </si>
  <si>
    <t>S_BR_C</t>
  </si>
  <si>
    <t>US_R_C_C</t>
  </si>
  <si>
    <t>S_BR_R</t>
  </si>
  <si>
    <t>US_R_CA_C</t>
  </si>
  <si>
    <t>S_BR_SY</t>
  </si>
  <si>
    <t>US_R_CE_C</t>
  </si>
  <si>
    <t>S_BR_SC</t>
  </si>
  <si>
    <t>US_R_CH_C</t>
  </si>
  <si>
    <t>S_AR_C</t>
  </si>
  <si>
    <t>US_R_CHI_C</t>
  </si>
  <si>
    <t>S_CO_SC</t>
  </si>
  <si>
    <t>Apple</t>
  </si>
  <si>
    <t>cross price</t>
  </si>
  <si>
    <t>US_R_CO_C</t>
  </si>
  <si>
    <t>S_P_SC</t>
  </si>
  <si>
    <t>Banana</t>
  </si>
  <si>
    <t>US_R_CF_C</t>
  </si>
  <si>
    <t>S_UR_R</t>
  </si>
  <si>
    <t>Bean Dried</t>
  </si>
  <si>
    <t>US_R_E_C</t>
  </si>
  <si>
    <t>S_VZ_SC</t>
  </si>
  <si>
    <t>Beef and Veal</t>
  </si>
  <si>
    <t>US_R_F_C</t>
  </si>
  <si>
    <t>S_E_C</t>
  </si>
  <si>
    <t>Butter</t>
  </si>
  <si>
    <t>US_R_FI_C</t>
  </si>
  <si>
    <t>S_E_R</t>
  </si>
  <si>
    <t>Cabbage</t>
  </si>
  <si>
    <t>US_R_FIC_C</t>
  </si>
  <si>
    <t>S_E_SC</t>
  </si>
  <si>
    <t>Carrot</t>
  </si>
  <si>
    <t>US_R_FL_C</t>
  </si>
  <si>
    <t>S_IC_R</t>
  </si>
  <si>
    <t>Celery</t>
  </si>
  <si>
    <t>US_R_FR_C</t>
  </si>
  <si>
    <t>S_IR_R</t>
  </si>
  <si>
    <t>Cheese</t>
  </si>
  <si>
    <t>US_R_G_C</t>
  </si>
  <si>
    <t>S_IR_SC</t>
  </si>
  <si>
    <t>Chicken</t>
  </si>
  <si>
    <t>US_R_GR_C</t>
  </si>
  <si>
    <t>S_PK_C</t>
  </si>
  <si>
    <t>Cocktail</t>
  </si>
  <si>
    <t>US_R_J_C</t>
  </si>
  <si>
    <t>S_PK_R</t>
  </si>
  <si>
    <t>Coffee</t>
  </si>
  <si>
    <t>US_R_L_C</t>
  </si>
  <si>
    <t>S_PK_SC</t>
  </si>
  <si>
    <t>Egg</t>
  </si>
  <si>
    <t>US_R_MA_C</t>
  </si>
  <si>
    <t>S_BG_SC</t>
  </si>
  <si>
    <t>Fat (Other)</t>
  </si>
  <si>
    <t>US_R_ME_C</t>
  </si>
  <si>
    <t>S_CH_R</t>
  </si>
  <si>
    <t>Fish</t>
  </si>
  <si>
    <t>US_R_MF_C</t>
  </si>
  <si>
    <t>S_CH_C</t>
  </si>
  <si>
    <t>Fish Canned</t>
  </si>
  <si>
    <t>US_R_MO_C</t>
  </si>
  <si>
    <t>S_CH_SY</t>
  </si>
  <si>
    <t>Flour</t>
  </si>
  <si>
    <t>US_R_NF_C</t>
  </si>
  <si>
    <t>S_CH_SC</t>
  </si>
  <si>
    <t>Fruit (other)</t>
  </si>
  <si>
    <t>US_R_O_C</t>
  </si>
  <si>
    <t>S_IN_C</t>
  </si>
  <si>
    <t>Grape</t>
  </si>
  <si>
    <t>US_R_OR_C</t>
  </si>
  <si>
    <t>S_IN_SC</t>
  </si>
  <si>
    <t>Grapefruit</t>
  </si>
  <si>
    <t>US_R_PC_C</t>
  </si>
  <si>
    <t>S_ID_C</t>
  </si>
  <si>
    <t>Juice</t>
  </si>
  <si>
    <t>US_R_P_C</t>
  </si>
  <si>
    <t>S_ID_R</t>
  </si>
  <si>
    <t>Lettuce</t>
  </si>
  <si>
    <t>US_R_PO_C</t>
  </si>
  <si>
    <t>S_ID_SY</t>
  </si>
  <si>
    <t>Margerine</t>
  </si>
  <si>
    <t>US_R_PF_C</t>
  </si>
  <si>
    <t>S_ID_SC</t>
  </si>
  <si>
    <t>Meat (other)</t>
  </si>
  <si>
    <t>US_R_R_C</t>
  </si>
  <si>
    <t>S_IQ_R</t>
  </si>
  <si>
    <t>Milk Fluid</t>
  </si>
  <si>
    <t>US_R_S_C</t>
  </si>
  <si>
    <t>S_JP_R</t>
  </si>
  <si>
    <t>Milk (other)</t>
  </si>
  <si>
    <t>US_R_SW_C</t>
  </si>
  <si>
    <t>S_JP_SY</t>
  </si>
  <si>
    <t>Non-Food</t>
  </si>
  <si>
    <t>US_R_T_C</t>
  </si>
  <si>
    <t>_JP_SC</t>
  </si>
  <si>
    <t>Onion</t>
  </si>
  <si>
    <t>US_R_TC_C</t>
  </si>
  <si>
    <t>S_ML_C</t>
  </si>
  <si>
    <t>Orange</t>
  </si>
  <si>
    <t>US_R_TU_C</t>
  </si>
  <si>
    <t>S_ML_SC</t>
  </si>
  <si>
    <t>Pea Canned</t>
  </si>
  <si>
    <t>US_R_VO_C</t>
  </si>
  <si>
    <t>S_MY_R</t>
  </si>
  <si>
    <t>Pork</t>
  </si>
  <si>
    <t>US_R_R_I</t>
  </si>
  <si>
    <t>Potato</t>
  </si>
  <si>
    <t>US_C_C_C</t>
  </si>
  <si>
    <t>Product Frozen</t>
  </si>
  <si>
    <t>US_OC_C_O</t>
  </si>
  <si>
    <t>S_PP_R</t>
  </si>
  <si>
    <t>US_OC_C_E</t>
  </si>
  <si>
    <t>S_PP_SC</t>
  </si>
  <si>
    <t>Sugar</t>
  </si>
  <si>
    <t>US_RLG_R_O</t>
  </si>
  <si>
    <t>S_RU_C</t>
  </si>
  <si>
    <t>Sweetener</t>
  </si>
  <si>
    <t>US_RMG_R_O</t>
  </si>
  <si>
    <t>S_SK_C</t>
  </si>
  <si>
    <t>Tomato</t>
  </si>
  <si>
    <t>CA_C_O</t>
  </si>
  <si>
    <t>S_SK_R</t>
  </si>
  <si>
    <t>Tomato (canned)</t>
  </si>
  <si>
    <t>CA_S_O</t>
  </si>
  <si>
    <t>S_SK_SY</t>
  </si>
  <si>
    <t xml:space="preserve">Turkey </t>
  </si>
  <si>
    <t>CA_R_I</t>
  </si>
  <si>
    <t>S_TW_C</t>
  </si>
  <si>
    <t>Vegetable Other</t>
  </si>
  <si>
    <t>CA_RLG_I</t>
  </si>
  <si>
    <t>S_TW_R</t>
  </si>
  <si>
    <t>Income</t>
  </si>
  <si>
    <t>ME_C_O</t>
  </si>
  <si>
    <t>S_TW_SY</t>
  </si>
  <si>
    <t>Rice (Long Grain)</t>
  </si>
  <si>
    <t>ME_R_I</t>
  </si>
  <si>
    <t>S_TH_C</t>
  </si>
  <si>
    <t>ME_RLG_O</t>
  </si>
  <si>
    <t>S_TH_R</t>
  </si>
  <si>
    <t xml:space="preserve">Rice (Medium Grain) </t>
  </si>
  <si>
    <t>ME_S_O</t>
  </si>
  <si>
    <t>S_TH_SC</t>
  </si>
  <si>
    <t>BR_C_O</t>
  </si>
  <si>
    <t>S_TU_R</t>
  </si>
  <si>
    <t xml:space="preserve">Corn  </t>
  </si>
  <si>
    <t xml:space="preserve">Convenional Corn </t>
  </si>
  <si>
    <t>Corn (Organic)</t>
  </si>
  <si>
    <t>BR_R_I</t>
  </si>
  <si>
    <t>S_VN_C</t>
  </si>
  <si>
    <t>BR_RLG_O</t>
  </si>
  <si>
    <t>S_VN_R</t>
  </si>
  <si>
    <t>Organic Corn</t>
  </si>
  <si>
    <t>BR_SY_O</t>
  </si>
  <si>
    <t>BR_SC_O</t>
  </si>
  <si>
    <t>AR_C_O</t>
  </si>
  <si>
    <t>C_S_O</t>
  </si>
  <si>
    <t>Canada</t>
  </si>
  <si>
    <t xml:space="preserve">Corn </t>
  </si>
  <si>
    <t>Corn</t>
  </si>
  <si>
    <t>P_S_O</t>
  </si>
  <si>
    <t>U_R_I</t>
  </si>
  <si>
    <t>U_RLG_O</t>
  </si>
  <si>
    <t xml:space="preserve">Soybeans </t>
  </si>
  <si>
    <t>V_S_O</t>
  </si>
  <si>
    <t>AL_C_O</t>
  </si>
  <si>
    <t>E_C_O</t>
  </si>
  <si>
    <t>E_R_I</t>
  </si>
  <si>
    <t>Rice (Long Grain-Indica)</t>
  </si>
  <si>
    <t>E_RMG_O</t>
  </si>
  <si>
    <t>Mexico</t>
  </si>
  <si>
    <t>E_SC_O</t>
  </si>
  <si>
    <t>IC_R_I</t>
  </si>
  <si>
    <t>IC_RLG_O</t>
  </si>
  <si>
    <t>N_R_I</t>
  </si>
  <si>
    <t>N_RLG_O</t>
  </si>
  <si>
    <t>I_R_I</t>
  </si>
  <si>
    <t>Sugarcane</t>
  </si>
  <si>
    <t>I_RLG_O</t>
  </si>
  <si>
    <t>Brazil</t>
  </si>
  <si>
    <t>I_SC_O</t>
  </si>
  <si>
    <t>SA_R_I</t>
  </si>
  <si>
    <t>SA_RLG_O</t>
  </si>
  <si>
    <t>BG_R_I</t>
  </si>
  <si>
    <t>BG_RLG_O</t>
  </si>
  <si>
    <t>IS_C_O</t>
  </si>
  <si>
    <t>CH_R_I</t>
  </si>
  <si>
    <t>SHOULD THIS BE COMBINED WITH RICE RICE INCOME?</t>
  </si>
  <si>
    <t>CH_RLG_O</t>
  </si>
  <si>
    <t>CH_RMG_O</t>
  </si>
  <si>
    <t>CH_R_R_E</t>
  </si>
  <si>
    <t xml:space="preserve">Argentina </t>
  </si>
  <si>
    <t>CH_R_A_C</t>
  </si>
  <si>
    <t>CH_R_GC_C</t>
  </si>
  <si>
    <t>CH_R_ME_C</t>
  </si>
  <si>
    <t>(DO I INCLUDE BEEF &amp;MUTTON IN THE MEAT CATEGORY?</t>
  </si>
  <si>
    <t>Columbia</t>
  </si>
  <si>
    <t>CH_R_R_O</t>
  </si>
  <si>
    <t>Peru</t>
  </si>
  <si>
    <t>CH_R_T_C</t>
  </si>
  <si>
    <t>Uraguay</t>
  </si>
  <si>
    <t>CH_R_V_C</t>
  </si>
  <si>
    <t>(COMBINED PROCESSED)(Is there a mistake with row 172 - Vegetable - Own price? I included it here)</t>
  </si>
  <si>
    <t>CH_R_W_C</t>
  </si>
  <si>
    <t>(COMBINED PROCESSED)</t>
  </si>
  <si>
    <t>CH_R_BM_C</t>
  </si>
  <si>
    <t>Venenzuela</t>
  </si>
  <si>
    <t>CH_R_D_C</t>
  </si>
  <si>
    <t>(INCLUDE MILK?)</t>
  </si>
  <si>
    <t>Algeria</t>
  </si>
  <si>
    <t>CH_R_E_C</t>
  </si>
  <si>
    <t>Egypt</t>
  </si>
  <si>
    <t>CH_R_F_C</t>
  </si>
  <si>
    <t>(INCLUDE AQUATIC PRODUCT? INCLUDE SEAFOOD?)</t>
  </si>
  <si>
    <t>CH_R_FR_C</t>
  </si>
  <si>
    <t>CH_R_G_C</t>
  </si>
  <si>
    <t>CH_R_OF_C</t>
  </si>
  <si>
    <t>CH_R_P_C</t>
  </si>
  <si>
    <t>CH_R_PL_C</t>
  </si>
  <si>
    <t>CH_R_R_C</t>
  </si>
  <si>
    <t>Ivory Coast</t>
  </si>
  <si>
    <t>CH_R_SE_C</t>
  </si>
  <si>
    <t>CH_R_ST_C</t>
  </si>
  <si>
    <t>CH_R_SW_C</t>
  </si>
  <si>
    <t>Nigeria</t>
  </si>
  <si>
    <t>CH_R_AP_C</t>
  </si>
  <si>
    <t>CH_R_CA_C</t>
  </si>
  <si>
    <t>CH_R_FL_C</t>
  </si>
  <si>
    <t>Iran</t>
  </si>
  <si>
    <t>CH_R_MF_C</t>
  </si>
  <si>
    <t>CH_R_N_C</t>
  </si>
  <si>
    <t>CH_R_PT_C</t>
  </si>
  <si>
    <t>CH_R_SU_C</t>
  </si>
  <si>
    <t>Pakistan</t>
  </si>
  <si>
    <t>CH_R_Y_C</t>
  </si>
  <si>
    <t>CH_R_R_I</t>
  </si>
  <si>
    <t>CH_C_O</t>
  </si>
  <si>
    <t>(COMBINE N/A WITH CORN?)</t>
  </si>
  <si>
    <t>CH_C_B_C</t>
  </si>
  <si>
    <t>CH_C_E_C</t>
  </si>
  <si>
    <t>CH_C_F_C</t>
  </si>
  <si>
    <t>Saudi Arabia</t>
  </si>
  <si>
    <t>CH_C_FR_C</t>
  </si>
  <si>
    <t>CH_C_G_C</t>
  </si>
  <si>
    <t>CH_C_PO_C</t>
  </si>
  <si>
    <t>Bangladesh</t>
  </si>
  <si>
    <t>CH_C_PY_C</t>
  </si>
  <si>
    <t>CH_C_SU_C</t>
  </si>
  <si>
    <t>CH_C_V_C</t>
  </si>
  <si>
    <t>China</t>
  </si>
  <si>
    <t>CH_C_AP_C</t>
  </si>
  <si>
    <t>CH_C_BM_C</t>
  </si>
  <si>
    <t>CH_C_CA_C</t>
  </si>
  <si>
    <t>CH_C_FL_C</t>
  </si>
  <si>
    <t>CH_C_GC_C</t>
  </si>
  <si>
    <t>CH_C_MF_C</t>
  </si>
  <si>
    <t>CH_C_N_C</t>
  </si>
  <si>
    <t>CH_C_OF_C</t>
  </si>
  <si>
    <t>Alcohol</t>
  </si>
  <si>
    <t>CH_C_R_C</t>
  </si>
  <si>
    <t>Grain Course</t>
  </si>
  <si>
    <t>CH_C_Y_C</t>
  </si>
  <si>
    <t>Meat</t>
  </si>
  <si>
    <t>CH_SY_SY_E</t>
  </si>
  <si>
    <t>CH_SY_O</t>
  </si>
  <si>
    <t>Tobacco</t>
  </si>
  <si>
    <t>CH_SU_B_C</t>
  </si>
  <si>
    <t>Vegetable</t>
  </si>
  <si>
    <t>CH_SU_E_C</t>
  </si>
  <si>
    <t>Wheat</t>
  </si>
  <si>
    <t>CH_SU_F_C</t>
  </si>
  <si>
    <t>CH_SU_FR</t>
  </si>
  <si>
    <t>CH_SU_G_C</t>
  </si>
  <si>
    <t>CH_SU_PO_C</t>
  </si>
  <si>
    <t>CH_SU_PY_C</t>
  </si>
  <si>
    <t>CH_SU_SU_O</t>
  </si>
  <si>
    <t>CH_SU_SU_E</t>
  </si>
  <si>
    <t>CH_SU_V_C</t>
  </si>
  <si>
    <t>CH_SU_AP_C</t>
  </si>
  <si>
    <t>CH_SU_BM_C</t>
  </si>
  <si>
    <t>CH_SU_CA_C</t>
  </si>
  <si>
    <t>CH_SU_FL_C</t>
  </si>
  <si>
    <t>CH_SU_GC_C</t>
  </si>
  <si>
    <t>CH_SU_MF_C</t>
  </si>
  <si>
    <t>CH_SU_N_C</t>
  </si>
  <si>
    <t>CH_SU_OF_C</t>
  </si>
  <si>
    <t>CH_SU_PT_C</t>
  </si>
  <si>
    <t>CH_SU_R_O</t>
  </si>
  <si>
    <t>(WAS THIS RICE MEANT OT BE CROSS ELASTICITY AND NOT OWN??)</t>
  </si>
  <si>
    <t>Beef and Mutton</t>
  </si>
  <si>
    <t>CH_SU_SU_C</t>
  </si>
  <si>
    <t>Dairy Product</t>
  </si>
  <si>
    <t>CH_SU_Y_C</t>
  </si>
  <si>
    <t>CH_SU_R_C</t>
  </si>
  <si>
    <t>CH_SC_O</t>
  </si>
  <si>
    <t>Fruit</t>
  </si>
  <si>
    <t>IN_R_I</t>
  </si>
  <si>
    <t>Grain (other)</t>
  </si>
  <si>
    <t>IN_RLG_O</t>
  </si>
  <si>
    <t>Oil and Fat</t>
  </si>
  <si>
    <t>IN_R_CS_C</t>
  </si>
  <si>
    <t>IN_R_FD_C</t>
  </si>
  <si>
    <t>Poultry</t>
  </si>
  <si>
    <t>IN_R_FF_C</t>
  </si>
  <si>
    <t>IN_R_FR_C</t>
  </si>
  <si>
    <t>IN_R_LE_C</t>
  </si>
  <si>
    <t>IN_R_MA_C</t>
  </si>
  <si>
    <t>IN_R_ME_C</t>
  </si>
  <si>
    <t>IN_R_R_O</t>
  </si>
  <si>
    <t>IN_R_RO_C</t>
  </si>
  <si>
    <t>IN_R_V_C</t>
  </si>
  <si>
    <t>IN_R_W_C</t>
  </si>
  <si>
    <t>IN_C_O</t>
  </si>
  <si>
    <t>IN_SC_O</t>
  </si>
  <si>
    <t>Oil</t>
  </si>
  <si>
    <t>ID_C_O</t>
  </si>
  <si>
    <t>ID_R_I</t>
  </si>
  <si>
    <t>ID_RLG_O</t>
  </si>
  <si>
    <t>Seafood</t>
  </si>
  <si>
    <t>ID_SY_O</t>
  </si>
  <si>
    <t>Stimulant</t>
  </si>
  <si>
    <t>ID_SC_O</t>
  </si>
  <si>
    <t>Sweet</t>
  </si>
  <si>
    <t>IR_R_I</t>
  </si>
  <si>
    <t>IR_RLG_O</t>
  </si>
  <si>
    <t>IR_SC_O</t>
  </si>
  <si>
    <t>IQ_R_I</t>
  </si>
  <si>
    <t>IQ_RLG_O</t>
  </si>
  <si>
    <t>JP_C_O</t>
  </si>
  <si>
    <t>JP_R_I</t>
  </si>
  <si>
    <t>JP_RMG_O</t>
  </si>
  <si>
    <t>JP_SY_O</t>
  </si>
  <si>
    <t>JP_SC_O</t>
  </si>
  <si>
    <t>ML_C_O</t>
  </si>
  <si>
    <t>ML_R_I</t>
  </si>
  <si>
    <t>Aquatic Product</t>
  </si>
  <si>
    <t>ML_SC_O</t>
  </si>
  <si>
    <t>MY_R_I</t>
  </si>
  <si>
    <t>Cake</t>
  </si>
  <si>
    <t>MY_RLG_O</t>
  </si>
  <si>
    <t>PK_C_O</t>
  </si>
  <si>
    <t>PK_R_I</t>
  </si>
  <si>
    <t>Fruit (Fresh)</t>
  </si>
  <si>
    <t>PK_RLG_O</t>
  </si>
  <si>
    <t>PK_SC_O</t>
  </si>
  <si>
    <t>Milk Fresh</t>
  </si>
  <si>
    <t>PP_R_I</t>
  </si>
  <si>
    <t>Nut</t>
  </si>
  <si>
    <t>PP_RLG_O</t>
  </si>
  <si>
    <t>PP_SC_O</t>
  </si>
  <si>
    <t>RU_C_O</t>
  </si>
  <si>
    <t>SK_C_O</t>
  </si>
  <si>
    <t>SK_R_I</t>
  </si>
  <si>
    <t>SK_RMG_O</t>
  </si>
  <si>
    <t>SK_SY_O</t>
  </si>
  <si>
    <t>Vegetable (Fresh)</t>
  </si>
  <si>
    <t>TW_C_O</t>
  </si>
  <si>
    <t>Yogurt</t>
  </si>
  <si>
    <t>TW_R_I</t>
  </si>
  <si>
    <t>TW_RMG_O</t>
  </si>
  <si>
    <t>TW_SY_O</t>
  </si>
  <si>
    <t>TH_C_O</t>
  </si>
  <si>
    <t>TH_R_I</t>
  </si>
  <si>
    <t>TH_RLG_O</t>
  </si>
  <si>
    <t>Fruit Fresh</t>
  </si>
  <si>
    <t>TH_SC_O</t>
  </si>
  <si>
    <t>TU_R_I</t>
  </si>
  <si>
    <t>TU_RMG_O</t>
  </si>
  <si>
    <t>VN_C_O</t>
  </si>
  <si>
    <t>VN_R_I</t>
  </si>
  <si>
    <t>VN_RLG_O</t>
  </si>
  <si>
    <t>Grain (Course)</t>
  </si>
  <si>
    <t>Wheat (processed)</t>
  </si>
  <si>
    <t>Beef</t>
  </si>
  <si>
    <t>Grain</t>
  </si>
  <si>
    <t>Vegetable Fresh</t>
  </si>
  <si>
    <t>Soybean</t>
  </si>
  <si>
    <t>Own-Price</t>
  </si>
  <si>
    <t>Cross Price</t>
  </si>
  <si>
    <t xml:space="preserve">Fruit </t>
  </si>
  <si>
    <t>Fruit (fresh)</t>
  </si>
  <si>
    <t>Vegetable (fresh)</t>
  </si>
  <si>
    <t>Grain (course)</t>
  </si>
  <si>
    <t>Milk (fresh)</t>
  </si>
  <si>
    <t>Isreal</t>
  </si>
  <si>
    <t>Indonesia</t>
  </si>
  <si>
    <t>Rice (Long-grain Indica)</t>
  </si>
  <si>
    <t>Cassava</t>
  </si>
  <si>
    <t>Fish (dried)</t>
  </si>
  <si>
    <t>Fish (fried)</t>
  </si>
  <si>
    <t>Legume</t>
  </si>
  <si>
    <t>Maize</t>
  </si>
  <si>
    <t>Root</t>
  </si>
  <si>
    <t>India</t>
  </si>
  <si>
    <t>Iraq</t>
  </si>
  <si>
    <t>Israel</t>
  </si>
  <si>
    <t>Japan</t>
  </si>
  <si>
    <t>Rice (Medium Grain)</t>
  </si>
  <si>
    <t>Soybeans</t>
  </si>
  <si>
    <t>Malaysia</t>
  </si>
  <si>
    <t>Myanmar</t>
  </si>
  <si>
    <t>Phillipines</t>
  </si>
  <si>
    <t>Russia</t>
  </si>
  <si>
    <t>South Korea</t>
  </si>
  <si>
    <t>Taiwan</t>
  </si>
  <si>
    <t>Thailand</t>
  </si>
  <si>
    <t>Turkey</t>
  </si>
  <si>
    <t>Vietnam</t>
  </si>
  <si>
    <t>Pronduction(ton)</t>
  </si>
  <si>
    <t>National ID</t>
  </si>
  <si>
    <t>Control</t>
  </si>
  <si>
    <t>yr0</t>
  </si>
  <si>
    <t>yr1</t>
  </si>
  <si>
    <t>yr2</t>
  </si>
  <si>
    <t>yr3</t>
  </si>
  <si>
    <t>yr4</t>
  </si>
  <si>
    <t>yr5</t>
  </si>
  <si>
    <t>yr6</t>
  </si>
  <si>
    <t>yr7</t>
  </si>
  <si>
    <t>yr8</t>
  </si>
  <si>
    <t>yr9</t>
  </si>
  <si>
    <t>The World</t>
  </si>
  <si>
    <t>Afghanistan</t>
  </si>
  <si>
    <t>Albania</t>
  </si>
  <si>
    <t>American Samoa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</si>
  <si>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</si>
  <si>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</si>
  <si>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</si>
  <si>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</si>
  <si>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</si>
  <si>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</si>
  <si>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</si>
  <si>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</si>
  <si>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</si>
  <si>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</si>
  <si>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</si>
  <si>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</si>
  <si>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</si>
  <si>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</si>
  <si>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</si>
  <si>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</si>
  <si>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</si>
  <si>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</si>
  <si>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</si>
  <si>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 and Herzegovina</t>
  </si>
  <si>
    <t>Botswana</t>
  </si>
  <si>
    <t>Bouvet Island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</si>
  <si>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</si>
  <si>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</si>
  <si>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</si>
  <si>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</si>
  <si>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</si>
  <si>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</si>
  <si>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</si>
  <si>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</si>
  <si>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Cape Verde</t>
  </si>
  <si>
    <t>Caspian Sea</t>
  </si>
  <si>
    <t>Cayman Islands</t>
  </si>
  <si>
    <t>Central African Republic</t>
  </si>
  <si>
    <t>Chad</t>
  </si>
  <si>
    <t>Chile</t>
  </si>
  <si>
    <t>Christmas Island</t>
  </si>
  <si>
    <t>Cocos Islands</t>
  </si>
  <si>
    <t>Colombia</t>
  </si>
  <si>
    <t>Comoros</t>
  </si>
  <si>
    <t>Cook Islands</t>
  </si>
  <si>
    <t>Costa Rica</t>
  </si>
  <si>
    <t>C??te d'Ivoire</t>
  </si>
  <si>
    <t>Croatia</t>
  </si>
  <si>
    <t>Cuba</t>
  </si>
  <si>
    <t>Cura??ao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</si>
  <si>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</si>
  <si>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</si>
  <si>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</si>
  <si>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</si>
  <si>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</si>
  <si>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</si>
  <si>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</si>
  <si>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</si>
  <si>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</si>
  <si>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</si>
  <si>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</si>
  <si>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</si>
  <si>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</si>
  <si>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</si>
  <si>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</si>
  <si>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</si>
  <si>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</si>
  <si>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</si>
  <si>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</si>
  <si>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</si>
  <si>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</si>
  <si>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</si>
  <si>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</si>
  <si>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</si>
  <si>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</si>
  <si>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</si>
  <si>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</si>
  <si>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</si>
  <si>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</si>
  <si>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</si>
  <si>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</si>
  <si>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</si>
  <si>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</si>
  <si>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</si>
  <si>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</si>
  <si>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</si>
  <si>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</si>
  <si>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</si>
  <si>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</si>
  <si>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</si>
  <si>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</si>
  <si>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</si>
  <si>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Ireland</t>
  </si>
  <si>
    <t>Isle of Man</t>
  </si>
  <si>
    <t>Italy</t>
  </si>
  <si>
    <t>Jamaica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</si>
  <si>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</si>
  <si>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</si>
  <si>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</si>
  <si>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</si>
  <si>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</si>
  <si>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</si>
  <si>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</si>
  <si>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</si>
  <si>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</si>
  <si>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</si>
  <si>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</si>
  <si>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</si>
  <si>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</si>
  <si>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</si>
  <si>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</si>
  <si>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</si>
  <si>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</si>
  <si>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</si>
  <si>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</si>
  <si>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</si>
  <si>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</si>
  <si>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</si>
  <si>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</si>
  <si>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</si>
  <si>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</si>
  <si>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</si>
  <si>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</si>
  <si>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</si>
  <si>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</si>
  <si>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</si>
  <si>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</si>
  <si>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</si>
  <si>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</si>
  <si>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</si>
  <si>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</si>
  <si>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</si>
  <si>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</si>
  <si>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</si>
  <si>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</si>
  <si>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</si>
  <si>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</si>
  <si>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</si>
  <si>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Niue</t>
  </si>
  <si>
    <t>Norfolk Island</t>
  </si>
  <si>
    <t>North Korea</t>
  </si>
  <si>
    <t>Northern Mariana Islands</t>
  </si>
  <si>
    <t>Norway</t>
  </si>
  <si>
    <t>Oman</t>
  </si>
  <si>
    <t>Palau</t>
  </si>
  <si>
    <t>Palestina</t>
  </si>
  <si>
    <t>Panama</t>
  </si>
  <si>
    <t>Papua New Guinea</t>
  </si>
  <si>
    <t>Paraguay</t>
  </si>
  <si>
    <t>Philippines</t>
  </si>
  <si>
    <t>Pitcairn Islands</t>
  </si>
  <si>
    <t>Poland</t>
  </si>
  <si>
    <t>Portugal</t>
  </si>
  <si>
    <t>Puerto Rico</t>
  </si>
  <si>
    <t>Qatar</t>
  </si>
  <si>
    <t>Republic of Congo</t>
  </si>
  <si>
    <t>Reunion</t>
  </si>
  <si>
    <t>Romania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</si>
  <si>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</si>
  <si>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</si>
  <si>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</si>
  <si>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</si>
  <si>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</si>
  <si>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</si>
  <si>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Saint-Martin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</si>
  <si>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</si>
  <si>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</si>
  <si>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</si>
  <si>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</si>
  <si>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</si>
  <si>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</si>
  <si>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</si>
  <si>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</si>
  <si>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</si>
  <si>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</si>
  <si>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</si>
  <si>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</si>
  <si>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</si>
  <si>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</si>
  <si>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</si>
  <si>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</si>
  <si>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</si>
  <si>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</si>
  <si>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</si>
  <si>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</si>
  <si>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</si>
  <si>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</si>
  <si>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</si>
  <si>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Tajikistan</t>
  </si>
  <si>
    <t>Tanzania</t>
  </si>
  <si>
    <t>Togo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</si>
  <si>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</si>
  <si>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</si>
  <si>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</si>
  <si>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</si>
  <si>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</si>
  <si>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</si>
  <si>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</si>
  <si>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</si>
  <si>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</si>
  <si>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</si>
  <si>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</si>
  <si>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</si>
  <si>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</si>
  <si>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</si>
  <si>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</si>
  <si>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</si>
  <si>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Virgin Islands, U.S.</t>
  </si>
  <si>
    <t>Wallis and Futuna</t>
  </si>
  <si>
    <t>Western Sahara</t>
  </si>
  <si>
    <t>Yemen</t>
  </si>
  <si>
    <t>Zambia</t>
  </si>
  <si>
    <t>Zimbabwe</t>
  </si>
  <si>
    <t>Notes</t>
  </si>
  <si>
    <t>Separate irr and rain</t>
  </si>
  <si>
    <t>Aggregate the supply chains</t>
  </si>
  <si>
    <t>assume same elasticities for both, but keep them separate parameters f(supply_rain,f_supply_irr)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</si>
</sst>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scheme val="minor"/>
    </font>
    <font>
      <sz val="11"/>
      <color rgb="FFFF0000"/>
      <name val="Calibri"/>
      <scheme val="minor"/>
    </font>
    <font>
      <sz val="9"/>
      <color rgb="FFFF000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2" fillId="0" borderId="0" xfId="0" applyFont="1" applyFill="1"/>
    <xf numFmtId="0" fontId="2" fillId="5" borderId="1" xfId="0" applyFont="1" applyFill="1" applyBorder="1" applyAlignment="1">
      <alignment horizontal="center" vertical="top" wrapText="1" readingOrder="1"/>
    </xf>
    <xf numFmtId="0" fontId="2" fillId="5" borderId="2" xfId="0" applyFont="1" applyFill="1" applyBorder="1" applyAlignment="1">
      <alignment horizontal="center" vertical="top" wrapText="1" readingOrder="1"/>
    </xf>
    <xf numFmtId="0" fontId="0" fillId="6" borderId="0" xfId="0" applyFill="1"/>
    <xf numFmtId="0" fontId="3" fillId="6" borderId="0" xfId="0" applyFont="1" applyFill="1"/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2" fillId="3" borderId="0" xfId="0" applyFont="1" applyFill="1"/>
    <xf numFmtId="0" fontId="2" fillId="6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0" fillId="0" borderId="0" xfId="0" applyFill="1"/>
    <xf numFmtId="0" fontId="5" fillId="0" borderId="0" xfId="0" applyFo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 wrapText="1" readingOrder="1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" fontId="0" fillId="8" borderId="8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93"/>
  <sheetViews>
    <sheetView tabSelected="1" topLeftCell="E1" workbookViewId="0">
      <selection activeCell="M6" sqref="M6"/>
    </sheetView>
  </sheetViews>
  <sheetFormatPr defaultRowHeight="15"/>
  <cols>
    <col min="2" max="2" width="17.42578125" customWidth="1"/>
    <col min="3" max="3" width="19.7109375" customWidth="1"/>
    <col min="4" max="4" width="18.5703125" customWidth="1"/>
    <col min="5" max="5" width="20.28515625" customWidth="1"/>
    <col min="6" max="6" width="20.42578125" customWidth="1"/>
    <col min="8" max="8" width="16.140625" customWidth="1"/>
    <col min="9" max="9" width="15.7109375" customWidth="1"/>
    <col min="10" max="10" width="13.140625" customWidth="1"/>
    <col min="11" max="11" width="14.7109375" customWidth="1"/>
  </cols>
  <sheetData>
    <row r="1" spans="1:1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660</v>
      </c>
    </row>
    <row r="2" spans="1:13">
      <c r="A2" s="1" t="s">
        <v>11</v>
      </c>
      <c r="B2" s="3" t="s">
        <v>12</v>
      </c>
      <c r="C2" t="s">
        <v>12</v>
      </c>
      <c r="D2" t="s">
        <v>12</v>
      </c>
      <c r="E2" s="4" t="s">
        <v>13</v>
      </c>
      <c r="F2" s="3">
        <v>1.7034</v>
      </c>
      <c r="G2" t="s">
        <v>14</v>
      </c>
      <c r="H2" t="s">
        <v>15</v>
      </c>
      <c r="I2">
        <f>AVERAGE(F2:F6,F8,F10,F12)</f>
        <v>0.45179249999999982</v>
      </c>
      <c r="J2" t="s">
        <v>16</v>
      </c>
      <c r="K2">
        <v>0.35</v>
      </c>
    </row>
    <row r="3" spans="1:13">
      <c r="A3" s="1" t="s">
        <v>11</v>
      </c>
      <c r="B3" s="3" t="s">
        <v>12</v>
      </c>
      <c r="C3" t="s">
        <v>12</v>
      </c>
      <c r="D3" t="s">
        <v>12</v>
      </c>
      <c r="E3" s="4" t="s">
        <v>13</v>
      </c>
      <c r="F3" s="3">
        <v>1.7044999999999999</v>
      </c>
      <c r="G3" t="s">
        <v>14</v>
      </c>
      <c r="H3" t="s">
        <v>17</v>
      </c>
      <c r="I3">
        <f>F14</f>
        <v>7.1300000000000002E-2</v>
      </c>
      <c r="J3" t="s">
        <v>18</v>
      </c>
      <c r="K3">
        <v>0.18</v>
      </c>
      <c r="M3" t="s">
        <v>661</v>
      </c>
    </row>
    <row r="4" spans="1:13">
      <c r="A4" s="1" t="s">
        <v>11</v>
      </c>
      <c r="B4" s="3" t="s">
        <v>12</v>
      </c>
      <c r="C4" t="s">
        <v>12</v>
      </c>
      <c r="D4" t="s">
        <v>12</v>
      </c>
      <c r="E4" s="4" t="s">
        <v>13</v>
      </c>
      <c r="F4" s="3">
        <v>1.7588999999999999</v>
      </c>
      <c r="G4" t="s">
        <v>14</v>
      </c>
      <c r="H4" t="s">
        <v>19</v>
      </c>
      <c r="I4">
        <f>AVERAGE(F7,F9,F11,F13)</f>
        <v>0.1115425</v>
      </c>
      <c r="J4" t="s">
        <v>20</v>
      </c>
      <c r="K4" s="5">
        <v>0.32</v>
      </c>
      <c r="M4" t="s">
        <v>662</v>
      </c>
    </row>
    <row r="5" spans="1:13">
      <c r="A5" s="1" t="s">
        <v>11</v>
      </c>
      <c r="B5" s="3" t="s">
        <v>12</v>
      </c>
      <c r="C5" t="s">
        <v>12</v>
      </c>
      <c r="D5" t="s">
        <v>12</v>
      </c>
      <c r="E5" s="4" t="s">
        <v>13</v>
      </c>
      <c r="F5" s="3">
        <v>1.76</v>
      </c>
      <c r="G5" t="s">
        <v>14</v>
      </c>
      <c r="H5" t="s">
        <v>21</v>
      </c>
      <c r="I5">
        <f t="shared" ref="I5:I44" si="0">F15</f>
        <v>1.6000000000000001E-3</v>
      </c>
      <c r="J5" t="s">
        <v>22</v>
      </c>
      <c r="K5">
        <v>0.22</v>
      </c>
      <c r="M5" t="s">
        <v>663</v>
      </c>
    </row>
    <row r="6" spans="1:13">
      <c r="A6" s="1" t="s">
        <v>11</v>
      </c>
      <c r="B6" s="3" t="s">
        <v>12</v>
      </c>
      <c r="C6" t="s">
        <v>12</v>
      </c>
      <c r="D6" t="s">
        <v>12</v>
      </c>
      <c r="E6" s="4" t="s">
        <v>13</v>
      </c>
      <c r="F6" s="3">
        <v>-0.83218000000000003</v>
      </c>
      <c r="G6" t="s">
        <v>14</v>
      </c>
      <c r="H6" t="s">
        <v>23</v>
      </c>
      <c r="I6">
        <f t="shared" si="0"/>
        <v>4.7899999999999998E-2</v>
      </c>
      <c r="J6" t="s">
        <v>24</v>
      </c>
      <c r="K6">
        <v>0.1</v>
      </c>
    </row>
    <row r="7" spans="1:13">
      <c r="A7" s="1" t="s">
        <v>11</v>
      </c>
      <c r="B7" s="3" t="s">
        <v>12</v>
      </c>
      <c r="C7" t="s">
        <v>12</v>
      </c>
      <c r="D7" t="s">
        <v>12</v>
      </c>
      <c r="E7" s="4" t="s">
        <v>25</v>
      </c>
      <c r="F7" s="6">
        <v>0.10421999999999999</v>
      </c>
      <c r="G7" t="s">
        <v>14</v>
      </c>
      <c r="H7" t="s">
        <v>26</v>
      </c>
      <c r="I7">
        <f t="shared" si="0"/>
        <v>0.52070000000000005</v>
      </c>
      <c r="J7" t="s">
        <v>27</v>
      </c>
      <c r="K7">
        <v>0.2</v>
      </c>
    </row>
    <row r="8" spans="1:13">
      <c r="A8" s="1" t="s">
        <v>11</v>
      </c>
      <c r="B8" s="3" t="s">
        <v>12</v>
      </c>
      <c r="C8" t="s">
        <v>12</v>
      </c>
      <c r="D8" t="s">
        <v>12</v>
      </c>
      <c r="E8" s="4" t="s">
        <v>13</v>
      </c>
      <c r="F8" s="3">
        <v>-0.82718000000000003</v>
      </c>
      <c r="G8" t="s">
        <v>14</v>
      </c>
      <c r="H8" t="s">
        <v>28</v>
      </c>
      <c r="I8">
        <f t="shared" si="0"/>
        <v>-8.1299999999999997E-2</v>
      </c>
      <c r="J8" t="s">
        <v>29</v>
      </c>
      <c r="K8">
        <v>0.42</v>
      </c>
    </row>
    <row r="9" spans="1:13">
      <c r="A9" s="1" t="s">
        <v>11</v>
      </c>
      <c r="B9" s="3" t="s">
        <v>12</v>
      </c>
      <c r="C9" t="s">
        <v>12</v>
      </c>
      <c r="D9" t="s">
        <v>12</v>
      </c>
      <c r="E9" s="4" t="s">
        <v>25</v>
      </c>
      <c r="F9" s="6">
        <v>0.12203</v>
      </c>
      <c r="G9" t="s">
        <v>14</v>
      </c>
      <c r="H9" t="s">
        <v>30</v>
      </c>
      <c r="I9">
        <f>F19</f>
        <v>4.2099999999999999E-2</v>
      </c>
      <c r="J9" t="s">
        <v>31</v>
      </c>
      <c r="K9" s="5">
        <v>7.0000000000000007E-2</v>
      </c>
    </row>
    <row r="10" spans="1:13">
      <c r="A10" s="1" t="s">
        <v>11</v>
      </c>
      <c r="B10" s="3" t="s">
        <v>12</v>
      </c>
      <c r="C10" t="s">
        <v>12</v>
      </c>
      <c r="D10" t="s">
        <v>12</v>
      </c>
      <c r="E10" s="4" t="s">
        <v>13</v>
      </c>
      <c r="F10" s="3">
        <v>-0.82579999999999998</v>
      </c>
      <c r="G10" t="s">
        <v>14</v>
      </c>
      <c r="H10" t="s">
        <v>32</v>
      </c>
      <c r="I10">
        <f t="shared" si="0"/>
        <v>6.3E-2</v>
      </c>
      <c r="J10" t="s">
        <v>33</v>
      </c>
      <c r="K10" s="5">
        <v>0.34</v>
      </c>
    </row>
    <row r="11" spans="1:13">
      <c r="A11" s="1" t="s">
        <v>11</v>
      </c>
      <c r="B11" s="3" t="s">
        <v>12</v>
      </c>
      <c r="C11" t="s">
        <v>12</v>
      </c>
      <c r="D11" t="s">
        <v>12</v>
      </c>
      <c r="E11" s="4" t="s">
        <v>25</v>
      </c>
      <c r="F11" s="6">
        <v>0.11305</v>
      </c>
      <c r="G11" t="s">
        <v>14</v>
      </c>
      <c r="H11" t="s">
        <v>34</v>
      </c>
      <c r="I11">
        <f t="shared" si="0"/>
        <v>2.3300000000000001E-2</v>
      </c>
      <c r="J11" t="s">
        <v>35</v>
      </c>
      <c r="K11">
        <v>0.2</v>
      </c>
    </row>
    <row r="12" spans="1:13">
      <c r="A12" s="1" t="s">
        <v>11</v>
      </c>
      <c r="B12" s="3" t="s">
        <v>12</v>
      </c>
      <c r="C12" t="s">
        <v>12</v>
      </c>
      <c r="D12" t="s">
        <v>12</v>
      </c>
      <c r="E12" s="4" t="s">
        <v>13</v>
      </c>
      <c r="F12" s="3">
        <v>-0.82730000000000004</v>
      </c>
      <c r="G12" t="s">
        <v>14</v>
      </c>
      <c r="H12" t="s">
        <v>36</v>
      </c>
      <c r="I12">
        <f t="shared" si="0"/>
        <v>1.5299999999999999E-2</v>
      </c>
      <c r="J12" t="s">
        <v>37</v>
      </c>
      <c r="K12">
        <v>0.7</v>
      </c>
    </row>
    <row r="13" spans="1:13">
      <c r="A13" s="1" t="s">
        <v>11</v>
      </c>
      <c r="B13" s="3" t="s">
        <v>12</v>
      </c>
      <c r="C13" t="s">
        <v>12</v>
      </c>
      <c r="D13" t="s">
        <v>12</v>
      </c>
      <c r="E13" s="4" t="s">
        <v>25</v>
      </c>
      <c r="F13" s="6">
        <v>0.10687000000000001</v>
      </c>
      <c r="G13" t="s">
        <v>14</v>
      </c>
      <c r="H13" t="s">
        <v>38</v>
      </c>
      <c r="I13">
        <f t="shared" si="0"/>
        <v>-0.3306</v>
      </c>
      <c r="J13" t="s">
        <v>39</v>
      </c>
      <c r="K13" s="5">
        <v>0.11</v>
      </c>
    </row>
    <row r="14" spans="1:13">
      <c r="A14" s="1" t="s">
        <v>11</v>
      </c>
      <c r="B14" s="3" t="s">
        <v>12</v>
      </c>
      <c r="C14" t="s">
        <v>12</v>
      </c>
      <c r="D14" t="s">
        <v>40</v>
      </c>
      <c r="E14" s="4" t="s">
        <v>41</v>
      </c>
      <c r="F14" s="3">
        <v>7.1300000000000002E-2</v>
      </c>
      <c r="G14" t="s">
        <v>14</v>
      </c>
      <c r="H14" t="s">
        <v>42</v>
      </c>
      <c r="I14">
        <f t="shared" si="0"/>
        <v>1.0999999999999999E-2</v>
      </c>
      <c r="J14" t="s">
        <v>43</v>
      </c>
      <c r="K14">
        <v>0.1</v>
      </c>
    </row>
    <row r="15" spans="1:13">
      <c r="A15" s="1" t="s">
        <v>11</v>
      </c>
      <c r="B15" s="3" t="s">
        <v>12</v>
      </c>
      <c r="C15" t="s">
        <v>12</v>
      </c>
      <c r="D15" t="s">
        <v>44</v>
      </c>
      <c r="E15" s="4" t="s">
        <v>41</v>
      </c>
      <c r="F15" s="3">
        <v>1.6000000000000001E-3</v>
      </c>
      <c r="G15" t="s">
        <v>14</v>
      </c>
      <c r="H15" t="s">
        <v>45</v>
      </c>
      <c r="I15">
        <f t="shared" si="0"/>
        <v>-3.9800000000000002E-2</v>
      </c>
      <c r="J15" t="s">
        <v>46</v>
      </c>
      <c r="K15" s="5">
        <v>0.21</v>
      </c>
    </row>
    <row r="16" spans="1:13">
      <c r="A16" s="1" t="s">
        <v>11</v>
      </c>
      <c r="B16" s="3" t="s">
        <v>12</v>
      </c>
      <c r="C16" t="s">
        <v>12</v>
      </c>
      <c r="D16" t="s">
        <v>47</v>
      </c>
      <c r="E16" s="4" t="s">
        <v>41</v>
      </c>
      <c r="F16" s="3">
        <v>4.7899999999999998E-2</v>
      </c>
      <c r="G16" t="s">
        <v>14</v>
      </c>
      <c r="H16" t="s">
        <v>48</v>
      </c>
      <c r="I16">
        <f t="shared" si="0"/>
        <v>0.1149</v>
      </c>
      <c r="J16" t="s">
        <v>49</v>
      </c>
      <c r="K16" s="5">
        <v>0.1</v>
      </c>
    </row>
    <row r="17" spans="1:11">
      <c r="A17" s="1" t="s">
        <v>11</v>
      </c>
      <c r="B17" s="3" t="s">
        <v>12</v>
      </c>
      <c r="C17" t="s">
        <v>12</v>
      </c>
      <c r="D17" t="s">
        <v>50</v>
      </c>
      <c r="E17" s="4" t="s">
        <v>41</v>
      </c>
      <c r="F17" s="3">
        <v>0.52070000000000005</v>
      </c>
      <c r="G17" t="s">
        <v>14</v>
      </c>
      <c r="H17" t="s">
        <v>51</v>
      </c>
      <c r="I17">
        <f t="shared" si="0"/>
        <v>6.1000000000000004E-3</v>
      </c>
      <c r="J17" t="s">
        <v>52</v>
      </c>
      <c r="K17">
        <v>0.25</v>
      </c>
    </row>
    <row r="18" spans="1:11">
      <c r="A18" s="1" t="s">
        <v>11</v>
      </c>
      <c r="B18" s="3" t="s">
        <v>12</v>
      </c>
      <c r="C18" t="s">
        <v>12</v>
      </c>
      <c r="D18" t="s">
        <v>53</v>
      </c>
      <c r="E18" s="4" t="s">
        <v>41</v>
      </c>
      <c r="F18" s="3">
        <v>-8.1299999999999997E-2</v>
      </c>
      <c r="G18" t="s">
        <v>14</v>
      </c>
      <c r="H18" t="s">
        <v>54</v>
      </c>
      <c r="I18">
        <f t="shared" si="0"/>
        <v>-5.28E-2</v>
      </c>
      <c r="J18" t="s">
        <v>55</v>
      </c>
      <c r="K18">
        <v>0.16</v>
      </c>
    </row>
    <row r="19" spans="1:11">
      <c r="A19" s="1" t="s">
        <v>11</v>
      </c>
      <c r="B19" s="3" t="s">
        <v>12</v>
      </c>
      <c r="C19" t="s">
        <v>12</v>
      </c>
      <c r="D19" t="s">
        <v>56</v>
      </c>
      <c r="E19" s="4" t="s">
        <v>41</v>
      </c>
      <c r="F19" s="3">
        <v>4.2099999999999999E-2</v>
      </c>
      <c r="G19" t="s">
        <v>14</v>
      </c>
      <c r="H19" t="s">
        <v>57</v>
      </c>
      <c r="I19">
        <f t="shared" si="0"/>
        <v>2.8299999999999999E-2</v>
      </c>
      <c r="J19" t="s">
        <v>58</v>
      </c>
      <c r="K19">
        <v>0.1</v>
      </c>
    </row>
    <row r="20" spans="1:11">
      <c r="A20" s="1" t="s">
        <v>11</v>
      </c>
      <c r="B20" s="3" t="s">
        <v>12</v>
      </c>
      <c r="C20" t="s">
        <v>12</v>
      </c>
      <c r="D20" t="s">
        <v>59</v>
      </c>
      <c r="E20" s="4" t="s">
        <v>41</v>
      </c>
      <c r="F20" s="3">
        <v>6.3E-2</v>
      </c>
      <c r="G20" t="s">
        <v>14</v>
      </c>
      <c r="H20" t="s">
        <v>60</v>
      </c>
      <c r="I20">
        <f t="shared" si="0"/>
        <v>0.35120000000000001</v>
      </c>
      <c r="J20" t="s">
        <v>61</v>
      </c>
      <c r="K20" s="5">
        <v>0.56999999999999995</v>
      </c>
    </row>
    <row r="21" spans="1:11">
      <c r="A21" s="1" t="s">
        <v>11</v>
      </c>
      <c r="B21" s="3" t="s">
        <v>12</v>
      </c>
      <c r="C21" t="s">
        <v>12</v>
      </c>
      <c r="D21" t="s">
        <v>62</v>
      </c>
      <c r="E21" s="4" t="s">
        <v>41</v>
      </c>
      <c r="F21" s="3">
        <v>2.3300000000000001E-2</v>
      </c>
      <c r="G21" t="s">
        <v>14</v>
      </c>
      <c r="H21" t="s">
        <v>63</v>
      </c>
      <c r="I21">
        <f t="shared" si="0"/>
        <v>2.9899999999999999E-2</v>
      </c>
      <c r="J21" t="s">
        <v>64</v>
      </c>
      <c r="K21">
        <v>0.01</v>
      </c>
    </row>
    <row r="22" spans="1:11">
      <c r="A22" s="1" t="s">
        <v>11</v>
      </c>
      <c r="B22" s="3" t="s">
        <v>12</v>
      </c>
      <c r="C22" t="s">
        <v>12</v>
      </c>
      <c r="D22" t="s">
        <v>65</v>
      </c>
      <c r="E22" s="4" t="s">
        <v>41</v>
      </c>
      <c r="F22" s="3">
        <v>1.5299999999999999E-2</v>
      </c>
      <c r="G22" t="s">
        <v>14</v>
      </c>
      <c r="H22" t="s">
        <v>66</v>
      </c>
      <c r="I22">
        <f t="shared" si="0"/>
        <v>-2.23E-2</v>
      </c>
      <c r="J22" t="s">
        <v>67</v>
      </c>
      <c r="K22" s="5">
        <v>0.06</v>
      </c>
    </row>
    <row r="23" spans="1:11">
      <c r="A23" s="1" t="s">
        <v>11</v>
      </c>
      <c r="B23" s="3" t="s">
        <v>12</v>
      </c>
      <c r="C23" t="s">
        <v>12</v>
      </c>
      <c r="D23" t="s">
        <v>68</v>
      </c>
      <c r="E23" s="4" t="s">
        <v>41</v>
      </c>
      <c r="F23" s="3">
        <v>-0.3306</v>
      </c>
      <c r="G23" t="s">
        <v>14</v>
      </c>
      <c r="H23" t="s">
        <v>69</v>
      </c>
      <c r="I23">
        <f t="shared" si="0"/>
        <v>-4.7100000000000003E-2</v>
      </c>
      <c r="J23" t="s">
        <v>70</v>
      </c>
      <c r="K23">
        <v>0.28000000000000003</v>
      </c>
    </row>
    <row r="24" spans="1:11">
      <c r="A24" s="1" t="s">
        <v>11</v>
      </c>
      <c r="B24" s="3" t="s">
        <v>12</v>
      </c>
      <c r="C24" t="s">
        <v>12</v>
      </c>
      <c r="D24" t="s">
        <v>71</v>
      </c>
      <c r="E24" s="4" t="s">
        <v>41</v>
      </c>
      <c r="F24" s="3">
        <v>1.0999999999999999E-2</v>
      </c>
      <c r="G24" t="s">
        <v>14</v>
      </c>
      <c r="H24" t="s">
        <v>72</v>
      </c>
      <c r="I24">
        <f t="shared" si="0"/>
        <v>-4.7899999999999998E-2</v>
      </c>
      <c r="J24" t="s">
        <v>73</v>
      </c>
      <c r="K24">
        <v>0.28999999999999998</v>
      </c>
    </row>
    <row r="25" spans="1:11">
      <c r="A25" s="1" t="s">
        <v>11</v>
      </c>
      <c r="B25" s="3" t="s">
        <v>12</v>
      </c>
      <c r="C25" t="s">
        <v>12</v>
      </c>
      <c r="D25" t="s">
        <v>74</v>
      </c>
      <c r="E25" s="4" t="s">
        <v>41</v>
      </c>
      <c r="F25" s="3">
        <v>-3.9800000000000002E-2</v>
      </c>
      <c r="G25" t="s">
        <v>14</v>
      </c>
      <c r="H25" t="s">
        <v>75</v>
      </c>
      <c r="I25">
        <f t="shared" si="0"/>
        <v>5.8999999999999999E-3</v>
      </c>
      <c r="J25" t="s">
        <v>76</v>
      </c>
      <c r="K25">
        <v>7.0000000000000007E-2</v>
      </c>
    </row>
    <row r="26" spans="1:11">
      <c r="A26" s="1" t="s">
        <v>11</v>
      </c>
      <c r="B26" s="3" t="s">
        <v>12</v>
      </c>
      <c r="C26" t="s">
        <v>12</v>
      </c>
      <c r="D26" t="s">
        <v>77</v>
      </c>
      <c r="E26" s="4" t="s">
        <v>41</v>
      </c>
      <c r="F26" s="3">
        <v>0.1149</v>
      </c>
      <c r="G26" t="s">
        <v>14</v>
      </c>
      <c r="H26" t="s">
        <v>78</v>
      </c>
      <c r="I26">
        <f t="shared" si="0"/>
        <v>-3.5000000000000003E-2</v>
      </c>
      <c r="J26" t="s">
        <v>79</v>
      </c>
      <c r="K26">
        <v>0.25</v>
      </c>
    </row>
    <row r="27" spans="1:11">
      <c r="A27" s="1" t="s">
        <v>11</v>
      </c>
      <c r="B27" s="3" t="s">
        <v>12</v>
      </c>
      <c r="C27" t="s">
        <v>12</v>
      </c>
      <c r="D27" t="s">
        <v>80</v>
      </c>
      <c r="E27" s="4" t="s">
        <v>41</v>
      </c>
      <c r="F27" s="3">
        <v>6.1000000000000004E-3</v>
      </c>
      <c r="G27" t="s">
        <v>14</v>
      </c>
      <c r="H27" t="s">
        <v>81</v>
      </c>
      <c r="I27">
        <f t="shared" si="0"/>
        <v>-0.31</v>
      </c>
      <c r="J27" t="s">
        <v>82</v>
      </c>
      <c r="K27">
        <v>0.16</v>
      </c>
    </row>
    <row r="28" spans="1:11" ht="15.75" thickBot="1">
      <c r="A28" s="1" t="s">
        <v>11</v>
      </c>
      <c r="B28" s="3" t="s">
        <v>12</v>
      </c>
      <c r="C28" t="s">
        <v>12</v>
      </c>
      <c r="D28" t="s">
        <v>83</v>
      </c>
      <c r="E28" s="4" t="s">
        <v>41</v>
      </c>
      <c r="F28" s="3">
        <v>-5.28E-2</v>
      </c>
      <c r="G28" t="s">
        <v>14</v>
      </c>
      <c r="H28" t="s">
        <v>84</v>
      </c>
      <c r="I28">
        <f t="shared" si="0"/>
        <v>0.26379999999999998</v>
      </c>
      <c r="J28" t="s">
        <v>85</v>
      </c>
      <c r="K28">
        <v>0.13</v>
      </c>
    </row>
    <row r="29" spans="1:11" ht="15.75" thickBot="1">
      <c r="A29" s="1" t="s">
        <v>11</v>
      </c>
      <c r="B29" s="3" t="s">
        <v>12</v>
      </c>
      <c r="C29" t="s">
        <v>12</v>
      </c>
      <c r="D29" t="s">
        <v>86</v>
      </c>
      <c r="E29" s="4" t="s">
        <v>41</v>
      </c>
      <c r="F29" s="7">
        <v>2.8299999999999999E-2</v>
      </c>
      <c r="G29" t="s">
        <v>14</v>
      </c>
      <c r="H29" t="s">
        <v>87</v>
      </c>
      <c r="I29">
        <f t="shared" si="0"/>
        <v>2.9999999999999997E-4</v>
      </c>
      <c r="J29" t="s">
        <v>88</v>
      </c>
      <c r="K29" s="5">
        <v>0.45</v>
      </c>
    </row>
    <row r="30" spans="1:11">
      <c r="A30" s="1" t="s">
        <v>11</v>
      </c>
      <c r="B30" s="3" t="s">
        <v>12</v>
      </c>
      <c r="C30" t="s">
        <v>12</v>
      </c>
      <c r="D30" t="s">
        <v>89</v>
      </c>
      <c r="E30" s="4" t="s">
        <v>41</v>
      </c>
      <c r="F30" s="3">
        <v>0.35120000000000001</v>
      </c>
      <c r="G30" t="s">
        <v>14</v>
      </c>
      <c r="H30" t="s">
        <v>90</v>
      </c>
      <c r="I30">
        <f t="shared" si="0"/>
        <v>-1.0200000000000001E-2</v>
      </c>
      <c r="J30" t="s">
        <v>91</v>
      </c>
      <c r="K30">
        <v>0.09</v>
      </c>
    </row>
    <row r="31" spans="1:11" ht="15.75" thickBot="1">
      <c r="A31" s="1" t="s">
        <v>11</v>
      </c>
      <c r="B31" s="3" t="s">
        <v>12</v>
      </c>
      <c r="C31" t="s">
        <v>12</v>
      </c>
      <c r="D31" t="s">
        <v>92</v>
      </c>
      <c r="E31" s="4" t="s">
        <v>41</v>
      </c>
      <c r="F31" s="3">
        <v>2.9899999999999999E-2</v>
      </c>
      <c r="G31" t="s">
        <v>14</v>
      </c>
      <c r="H31" t="s">
        <v>93</v>
      </c>
      <c r="I31">
        <f t="shared" si="0"/>
        <v>5.8700000000000002E-2</v>
      </c>
      <c r="J31" t="s">
        <v>94</v>
      </c>
      <c r="K31">
        <v>0.28000000000000003</v>
      </c>
    </row>
    <row r="32" spans="1:11" ht="15.75" thickBot="1">
      <c r="A32" s="1" t="s">
        <v>11</v>
      </c>
      <c r="B32" s="3" t="s">
        <v>12</v>
      </c>
      <c r="C32" t="s">
        <v>12</v>
      </c>
      <c r="D32" t="s">
        <v>95</v>
      </c>
      <c r="E32" s="4" t="s">
        <v>41</v>
      </c>
      <c r="F32" s="7">
        <v>-2.23E-2</v>
      </c>
      <c r="G32" t="s">
        <v>14</v>
      </c>
      <c r="H32" t="s">
        <v>96</v>
      </c>
      <c r="I32">
        <f t="shared" si="0"/>
        <v>-3.3000000000000002E-2</v>
      </c>
      <c r="J32" t="s">
        <v>97</v>
      </c>
      <c r="K32" s="5">
        <v>0.08</v>
      </c>
    </row>
    <row r="33" spans="1:11">
      <c r="A33" s="1" t="s">
        <v>11</v>
      </c>
      <c r="B33" s="3" t="s">
        <v>12</v>
      </c>
      <c r="C33" t="s">
        <v>12</v>
      </c>
      <c r="D33" t="s">
        <v>98</v>
      </c>
      <c r="E33" s="4" t="s">
        <v>41</v>
      </c>
      <c r="F33" s="3">
        <v>-4.7100000000000003E-2</v>
      </c>
      <c r="G33" t="s">
        <v>14</v>
      </c>
      <c r="H33" t="s">
        <v>99</v>
      </c>
      <c r="I33">
        <f t="shared" si="0"/>
        <v>3.4799999999999998E-2</v>
      </c>
      <c r="J33" t="s">
        <v>100</v>
      </c>
      <c r="K33">
        <v>0.21</v>
      </c>
    </row>
    <row r="34" spans="1:11" ht="15.75" thickBot="1">
      <c r="A34" s="1" t="s">
        <v>11</v>
      </c>
      <c r="B34" s="3" t="s">
        <v>12</v>
      </c>
      <c r="C34" t="s">
        <v>12</v>
      </c>
      <c r="D34" t="s">
        <v>101</v>
      </c>
      <c r="E34" s="4" t="s">
        <v>41</v>
      </c>
      <c r="F34" s="8">
        <v>-4.7899999999999998E-2</v>
      </c>
      <c r="G34" t="s">
        <v>14</v>
      </c>
      <c r="H34" t="s">
        <v>102</v>
      </c>
      <c r="I34">
        <f t="shared" si="0"/>
        <v>3.5700000000000003E-2</v>
      </c>
      <c r="J34" t="s">
        <v>103</v>
      </c>
      <c r="K34">
        <v>0.11</v>
      </c>
    </row>
    <row r="35" spans="1:11">
      <c r="A35" s="1" t="s">
        <v>11</v>
      </c>
      <c r="B35" s="3" t="s">
        <v>12</v>
      </c>
      <c r="C35" t="s">
        <v>12</v>
      </c>
      <c r="D35" t="s">
        <v>104</v>
      </c>
      <c r="E35" s="4" t="s">
        <v>41</v>
      </c>
      <c r="F35" s="3">
        <v>5.8999999999999999E-3</v>
      </c>
      <c r="G35" t="s">
        <v>14</v>
      </c>
      <c r="H35" t="s">
        <v>105</v>
      </c>
      <c r="I35">
        <f t="shared" si="0"/>
        <v>1.8700000000000001E-2</v>
      </c>
      <c r="J35" t="s">
        <v>106</v>
      </c>
      <c r="K35" s="5">
        <v>0.36</v>
      </c>
    </row>
    <row r="36" spans="1:11">
      <c r="A36" s="1" t="s">
        <v>11</v>
      </c>
      <c r="B36" s="3" t="s">
        <v>12</v>
      </c>
      <c r="C36" t="s">
        <v>12</v>
      </c>
      <c r="D36" t="s">
        <v>107</v>
      </c>
      <c r="E36" s="4" t="s">
        <v>41</v>
      </c>
      <c r="F36" s="3">
        <v>-3.5000000000000003E-2</v>
      </c>
      <c r="G36" t="s">
        <v>14</v>
      </c>
      <c r="H36" t="s">
        <v>108</v>
      </c>
      <c r="I36">
        <f t="shared" si="0"/>
        <v>-3.6600000000000001E-2</v>
      </c>
      <c r="J36" t="s">
        <v>109</v>
      </c>
      <c r="K36">
        <v>0.21</v>
      </c>
    </row>
    <row r="37" spans="1:11">
      <c r="A37" s="1" t="s">
        <v>11</v>
      </c>
      <c r="B37" s="3" t="s">
        <v>12</v>
      </c>
      <c r="C37" t="s">
        <v>12</v>
      </c>
      <c r="D37" t="s">
        <v>110</v>
      </c>
      <c r="E37" s="4" t="s">
        <v>41</v>
      </c>
      <c r="F37" s="3">
        <v>-0.31</v>
      </c>
      <c r="G37" t="s">
        <v>14</v>
      </c>
      <c r="H37" t="s">
        <v>111</v>
      </c>
      <c r="I37">
        <f t="shared" si="0"/>
        <v>-0.1467</v>
      </c>
      <c r="J37" t="s">
        <v>112</v>
      </c>
      <c r="K37" s="5">
        <v>0.35</v>
      </c>
    </row>
    <row r="38" spans="1:11">
      <c r="A38" s="1" t="s">
        <v>11</v>
      </c>
      <c r="B38" s="3" t="s">
        <v>12</v>
      </c>
      <c r="C38" t="s">
        <v>12</v>
      </c>
      <c r="D38" t="s">
        <v>113</v>
      </c>
      <c r="E38" s="4" t="s">
        <v>41</v>
      </c>
      <c r="F38" s="3">
        <v>0.26379999999999998</v>
      </c>
      <c r="G38" t="s">
        <v>14</v>
      </c>
      <c r="H38" t="s">
        <v>114</v>
      </c>
      <c r="I38">
        <f t="shared" si="0"/>
        <v>1.8100000000000002E-2</v>
      </c>
      <c r="J38" t="s">
        <v>115</v>
      </c>
      <c r="K38">
        <v>0.28999999999999998</v>
      </c>
    </row>
    <row r="39" spans="1:11">
      <c r="A39" s="1" t="s">
        <v>11</v>
      </c>
      <c r="B39" s="3" t="s">
        <v>12</v>
      </c>
      <c r="C39" t="s">
        <v>12</v>
      </c>
      <c r="D39" t="s">
        <v>116</v>
      </c>
      <c r="E39" s="4" t="s">
        <v>41</v>
      </c>
      <c r="F39" s="3">
        <v>2.9999999999999997E-4</v>
      </c>
      <c r="G39" t="s">
        <v>14</v>
      </c>
      <c r="H39" t="s">
        <v>117</v>
      </c>
      <c r="I39">
        <f t="shared" si="0"/>
        <v>0.21679999999999999</v>
      </c>
      <c r="J39" t="s">
        <v>118</v>
      </c>
      <c r="K39" s="5">
        <v>0.37</v>
      </c>
    </row>
    <row r="40" spans="1:11">
      <c r="A40" s="1" t="s">
        <v>11</v>
      </c>
      <c r="B40" s="3" t="s">
        <v>12</v>
      </c>
      <c r="C40" t="s">
        <v>12</v>
      </c>
      <c r="D40" t="s">
        <v>119</v>
      </c>
      <c r="E40" s="4" t="s">
        <v>41</v>
      </c>
      <c r="F40" s="3">
        <v>-1.0200000000000001E-2</v>
      </c>
      <c r="G40" t="s">
        <v>14</v>
      </c>
      <c r="H40" t="s">
        <v>120</v>
      </c>
      <c r="I40">
        <f t="shared" si="0"/>
        <v>-9.1000000000000004E-3</v>
      </c>
      <c r="J40" t="s">
        <v>121</v>
      </c>
      <c r="K40">
        <v>0.18</v>
      </c>
    </row>
    <row r="41" spans="1:11" ht="15.75" thickBot="1">
      <c r="A41" s="1" t="s">
        <v>11</v>
      </c>
      <c r="B41" s="3" t="s">
        <v>12</v>
      </c>
      <c r="C41" t="s">
        <v>12</v>
      </c>
      <c r="D41" t="s">
        <v>122</v>
      </c>
      <c r="E41" s="4" t="s">
        <v>41</v>
      </c>
      <c r="F41" s="3">
        <v>5.8700000000000002E-2</v>
      </c>
      <c r="G41" t="s">
        <v>14</v>
      </c>
      <c r="H41" t="s">
        <v>123</v>
      </c>
      <c r="I41">
        <f t="shared" si="0"/>
        <v>-2.35E-2</v>
      </c>
      <c r="J41" t="s">
        <v>124</v>
      </c>
      <c r="K41">
        <v>0.23</v>
      </c>
    </row>
    <row r="42" spans="1:11" ht="15.75" thickBot="1">
      <c r="A42" s="1" t="s">
        <v>11</v>
      </c>
      <c r="B42" s="3" t="s">
        <v>12</v>
      </c>
      <c r="C42" t="s">
        <v>12</v>
      </c>
      <c r="D42" t="s">
        <v>125</v>
      </c>
      <c r="E42" s="4" t="s">
        <v>41</v>
      </c>
      <c r="F42" s="7">
        <v>-3.3000000000000002E-2</v>
      </c>
      <c r="G42" t="s">
        <v>14</v>
      </c>
      <c r="H42" t="s">
        <v>126</v>
      </c>
      <c r="I42">
        <f t="shared" si="0"/>
        <v>-6.2600000000000003E-2</v>
      </c>
      <c r="J42" t="s">
        <v>127</v>
      </c>
      <c r="K42">
        <v>0.09</v>
      </c>
    </row>
    <row r="43" spans="1:11">
      <c r="A43" s="1" t="s">
        <v>11</v>
      </c>
      <c r="B43" s="3" t="s">
        <v>12</v>
      </c>
      <c r="C43" t="s">
        <v>12</v>
      </c>
      <c r="D43" t="s">
        <v>128</v>
      </c>
      <c r="E43" s="4" t="s">
        <v>41</v>
      </c>
      <c r="F43" s="3">
        <v>3.4799999999999998E-2</v>
      </c>
      <c r="G43" t="s">
        <v>14</v>
      </c>
      <c r="H43" t="s">
        <v>129</v>
      </c>
      <c r="I43">
        <f t="shared" si="0"/>
        <v>5.3600000000000002E-2</v>
      </c>
      <c r="J43" t="s">
        <v>130</v>
      </c>
      <c r="K43">
        <v>0.38</v>
      </c>
    </row>
    <row r="44" spans="1:11">
      <c r="A44" s="1" t="s">
        <v>11</v>
      </c>
      <c r="B44" s="3" t="s">
        <v>12</v>
      </c>
      <c r="C44" t="s">
        <v>12</v>
      </c>
      <c r="D44" t="s">
        <v>131</v>
      </c>
      <c r="E44" s="4" t="s">
        <v>41</v>
      </c>
      <c r="F44" s="3">
        <v>3.5700000000000003E-2</v>
      </c>
      <c r="G44" t="s">
        <v>14</v>
      </c>
      <c r="H44" t="s">
        <v>132</v>
      </c>
      <c r="I44">
        <f t="shared" si="0"/>
        <v>0.34</v>
      </c>
      <c r="J44" t="s">
        <v>70</v>
      </c>
      <c r="K44">
        <v>0.28000000000000003</v>
      </c>
    </row>
    <row r="45" spans="1:11">
      <c r="A45" s="1" t="s">
        <v>11</v>
      </c>
      <c r="B45" s="3" t="s">
        <v>12</v>
      </c>
      <c r="C45" t="s">
        <v>12</v>
      </c>
      <c r="D45" t="s">
        <v>133</v>
      </c>
      <c r="E45" s="4" t="s">
        <v>41</v>
      </c>
      <c r="F45" s="3">
        <v>1.8700000000000001E-2</v>
      </c>
      <c r="G45" t="s">
        <v>14</v>
      </c>
      <c r="H45" t="s">
        <v>134</v>
      </c>
      <c r="I45">
        <f>AVERAGE(F59:F60)</f>
        <v>2E-3</v>
      </c>
      <c r="J45" t="s">
        <v>76</v>
      </c>
      <c r="K45">
        <v>7.0000000000000007E-2</v>
      </c>
    </row>
    <row r="46" spans="1:11" ht="15.75" thickBot="1">
      <c r="A46" s="1" t="s">
        <v>11</v>
      </c>
      <c r="B46" s="3" t="s">
        <v>12</v>
      </c>
      <c r="C46" t="s">
        <v>12</v>
      </c>
      <c r="D46" t="s">
        <v>135</v>
      </c>
      <c r="E46" s="4" t="s">
        <v>41</v>
      </c>
      <c r="F46" s="3">
        <v>-3.6600000000000001E-2</v>
      </c>
      <c r="G46" t="s">
        <v>14</v>
      </c>
      <c r="H46" t="s">
        <v>136</v>
      </c>
      <c r="I46">
        <f>AVERAGE(F61,F63)</f>
        <v>-1.4444999999999999</v>
      </c>
      <c r="J46" t="s">
        <v>137</v>
      </c>
      <c r="K46">
        <v>0.15</v>
      </c>
    </row>
    <row r="47" spans="1:11" ht="15.75" thickBot="1">
      <c r="A47" s="1" t="s">
        <v>11</v>
      </c>
      <c r="B47" s="3" t="s">
        <v>12</v>
      </c>
      <c r="C47" t="s">
        <v>12</v>
      </c>
      <c r="D47" t="s">
        <v>12</v>
      </c>
      <c r="E47" s="4" t="s">
        <v>41</v>
      </c>
      <c r="F47" s="7">
        <v>-0.1467</v>
      </c>
      <c r="G47" t="s">
        <v>14</v>
      </c>
      <c r="H47" t="s">
        <v>138</v>
      </c>
      <c r="I47">
        <f>AVERAGE(F62,F64)</f>
        <v>0.84350000000000003</v>
      </c>
      <c r="J47" t="s">
        <v>139</v>
      </c>
      <c r="K47">
        <v>0.11</v>
      </c>
    </row>
    <row r="48" spans="1:11">
      <c r="A48" s="1" t="s">
        <v>11</v>
      </c>
      <c r="B48" s="3" t="s">
        <v>12</v>
      </c>
      <c r="C48" t="s">
        <v>12</v>
      </c>
      <c r="D48" t="s">
        <v>140</v>
      </c>
      <c r="E48" s="4" t="s">
        <v>41</v>
      </c>
      <c r="F48" s="3">
        <v>1.8100000000000002E-2</v>
      </c>
      <c r="G48" t="s">
        <v>14</v>
      </c>
      <c r="H48" t="s">
        <v>141</v>
      </c>
      <c r="I48" s="9">
        <f>F55</f>
        <v>-0.01</v>
      </c>
      <c r="J48" t="s">
        <v>142</v>
      </c>
      <c r="K48">
        <v>0.31</v>
      </c>
    </row>
    <row r="49" spans="1:11">
      <c r="A49" s="1" t="s">
        <v>11</v>
      </c>
      <c r="B49" s="3" t="s">
        <v>12</v>
      </c>
      <c r="C49" t="s">
        <v>12</v>
      </c>
      <c r="D49" t="s">
        <v>143</v>
      </c>
      <c r="E49" s="4" t="s">
        <v>41</v>
      </c>
      <c r="F49" s="3">
        <v>0.21679999999999999</v>
      </c>
      <c r="G49" t="s">
        <v>14</v>
      </c>
      <c r="H49" t="s">
        <v>144</v>
      </c>
      <c r="I49" s="9">
        <f>F57</f>
        <v>-0.01</v>
      </c>
      <c r="J49" t="s">
        <v>145</v>
      </c>
      <c r="K49" s="5">
        <v>-0.22</v>
      </c>
    </row>
    <row r="50" spans="1:11" ht="15.75" thickBot="1">
      <c r="A50" s="1" t="s">
        <v>11</v>
      </c>
      <c r="B50" s="3" t="s">
        <v>12</v>
      </c>
      <c r="C50" t="s">
        <v>12</v>
      </c>
      <c r="D50" t="s">
        <v>146</v>
      </c>
      <c r="E50" s="4" t="s">
        <v>41</v>
      </c>
      <c r="F50" s="8">
        <v>-9.1000000000000004E-3</v>
      </c>
      <c r="G50" t="s">
        <v>14</v>
      </c>
      <c r="H50" t="s">
        <v>147</v>
      </c>
      <c r="I50" s="10">
        <f>AVERAGE(F65:F66)</f>
        <v>-0.22999999999999998</v>
      </c>
      <c r="J50" t="s">
        <v>148</v>
      </c>
      <c r="K50" s="5">
        <v>0.3</v>
      </c>
    </row>
    <row r="51" spans="1:11">
      <c r="A51" s="1" t="s">
        <v>11</v>
      </c>
      <c r="B51" s="3" t="s">
        <v>12</v>
      </c>
      <c r="C51" t="s">
        <v>12</v>
      </c>
      <c r="D51" t="s">
        <v>149</v>
      </c>
      <c r="E51" s="4" t="s">
        <v>41</v>
      </c>
      <c r="F51" s="3">
        <v>-2.35E-2</v>
      </c>
      <c r="G51" t="s">
        <v>14</v>
      </c>
      <c r="H51" t="s">
        <v>150</v>
      </c>
      <c r="I51" s="9">
        <f>AVERAGE(F68:F69)</f>
        <v>0</v>
      </c>
      <c r="J51" t="s">
        <v>151</v>
      </c>
      <c r="K51" s="5">
        <v>0.36</v>
      </c>
    </row>
    <row r="52" spans="1:11">
      <c r="A52" s="1" t="s">
        <v>11</v>
      </c>
      <c r="B52" s="3" t="s">
        <v>12</v>
      </c>
      <c r="C52" t="s">
        <v>12</v>
      </c>
      <c r="D52" t="s">
        <v>152</v>
      </c>
      <c r="E52" s="4" t="s">
        <v>41</v>
      </c>
      <c r="F52" s="3">
        <v>-6.2600000000000003E-2</v>
      </c>
      <c r="G52" t="s">
        <v>14</v>
      </c>
      <c r="H52" t="s">
        <v>153</v>
      </c>
      <c r="I52">
        <f>F71</f>
        <v>0.47</v>
      </c>
      <c r="J52" t="s">
        <v>154</v>
      </c>
      <c r="K52" s="5">
        <v>0.52</v>
      </c>
    </row>
    <row r="53" spans="1:11">
      <c r="A53" s="1" t="s">
        <v>11</v>
      </c>
      <c r="B53" s="3" t="s">
        <v>12</v>
      </c>
      <c r="C53" t="s">
        <v>12</v>
      </c>
      <c r="D53" t="s">
        <v>155</v>
      </c>
      <c r="E53" s="4" t="s">
        <v>41</v>
      </c>
      <c r="F53" s="3">
        <v>5.3600000000000002E-2</v>
      </c>
      <c r="G53" t="s">
        <v>14</v>
      </c>
      <c r="H53" t="s">
        <v>156</v>
      </c>
      <c r="I53">
        <f>F72</f>
        <v>-0.21</v>
      </c>
      <c r="J53" t="s">
        <v>157</v>
      </c>
      <c r="K53" s="5">
        <v>0.01</v>
      </c>
    </row>
    <row r="54" spans="1:11">
      <c r="A54" s="1" t="s">
        <v>11</v>
      </c>
      <c r="B54" s="3" t="s">
        <v>12</v>
      </c>
      <c r="C54" s="11" t="s">
        <v>12</v>
      </c>
      <c r="D54" s="11" t="s">
        <v>12</v>
      </c>
      <c r="E54" s="12" t="s">
        <v>158</v>
      </c>
      <c r="F54" s="3">
        <v>0.34</v>
      </c>
      <c r="G54" t="s">
        <v>14</v>
      </c>
      <c r="H54" t="s">
        <v>159</v>
      </c>
      <c r="I54" s="9">
        <f>AVERAGE(F73:F74)</f>
        <v>-0.13500000000000001</v>
      </c>
      <c r="J54" t="s">
        <v>160</v>
      </c>
      <c r="K54" s="5">
        <v>0.15</v>
      </c>
    </row>
    <row r="55" spans="1:11">
      <c r="A55" s="1" t="s">
        <v>11</v>
      </c>
      <c r="B55" s="3" t="s">
        <v>12</v>
      </c>
      <c r="C55" s="13" t="s">
        <v>161</v>
      </c>
      <c r="D55" s="13" t="s">
        <v>12</v>
      </c>
      <c r="E55" s="13" t="s">
        <v>13</v>
      </c>
      <c r="F55" s="3">
        <v>-0.01</v>
      </c>
      <c r="G55" t="s">
        <v>14</v>
      </c>
      <c r="H55" t="s">
        <v>162</v>
      </c>
      <c r="I55">
        <f>F76</f>
        <v>0.46</v>
      </c>
      <c r="J55" t="s">
        <v>163</v>
      </c>
      <c r="K55">
        <v>0.15</v>
      </c>
    </row>
    <row r="56" spans="1:11">
      <c r="A56" s="1" t="s">
        <v>11</v>
      </c>
      <c r="B56" s="3" t="s">
        <v>12</v>
      </c>
      <c r="C56" s="13" t="s">
        <v>161</v>
      </c>
      <c r="D56" s="13" t="s">
        <v>12</v>
      </c>
      <c r="E56" s="13" t="s">
        <v>13</v>
      </c>
      <c r="F56" s="9" t="s">
        <v>14</v>
      </c>
      <c r="G56">
        <v>0.4</v>
      </c>
      <c r="H56" t="s">
        <v>164</v>
      </c>
      <c r="I56" s="9">
        <f>F77</f>
        <v>-0.05</v>
      </c>
      <c r="J56" t="s">
        <v>165</v>
      </c>
      <c r="K56">
        <v>0.22</v>
      </c>
    </row>
    <row r="57" spans="1:11">
      <c r="A57" s="1" t="s">
        <v>11</v>
      </c>
      <c r="B57" s="3" t="s">
        <v>12</v>
      </c>
      <c r="C57" s="13" t="s">
        <v>166</v>
      </c>
      <c r="D57" s="13" t="s">
        <v>12</v>
      </c>
      <c r="E57" s="13" t="s">
        <v>13</v>
      </c>
      <c r="F57" s="3">
        <v>-0.01</v>
      </c>
      <c r="G57" t="s">
        <v>14</v>
      </c>
      <c r="H57" s="11" t="s">
        <v>167</v>
      </c>
      <c r="I57" s="9"/>
      <c r="J57" t="s">
        <v>168</v>
      </c>
      <c r="K57">
        <v>0.17</v>
      </c>
    </row>
    <row r="58" spans="1:11">
      <c r="A58" s="1" t="s">
        <v>11</v>
      </c>
      <c r="B58" s="3" t="s">
        <v>12</v>
      </c>
      <c r="C58" s="13" t="s">
        <v>166</v>
      </c>
      <c r="D58" s="13" t="s">
        <v>12</v>
      </c>
      <c r="E58" s="13" t="s">
        <v>13</v>
      </c>
      <c r="F58" s="9" t="s">
        <v>14</v>
      </c>
      <c r="G58">
        <v>0.3</v>
      </c>
      <c r="H58" s="11" t="s">
        <v>169</v>
      </c>
      <c r="I58">
        <f>AVERAGE(F80:F81)</f>
        <v>-0.25</v>
      </c>
      <c r="J58" t="s">
        <v>170</v>
      </c>
      <c r="K58">
        <v>0.47</v>
      </c>
    </row>
    <row r="59" spans="1:11">
      <c r="A59" s="1" t="s">
        <v>11</v>
      </c>
      <c r="B59" t="s">
        <v>171</v>
      </c>
      <c r="C59" t="s">
        <v>172</v>
      </c>
      <c r="D59" s="3" t="s">
        <v>173</v>
      </c>
      <c r="E59" s="14" t="s">
        <v>41</v>
      </c>
      <c r="F59" s="3">
        <v>2E-3</v>
      </c>
      <c r="G59" t="s">
        <v>14</v>
      </c>
      <c r="H59" s="11" t="s">
        <v>174</v>
      </c>
      <c r="I59">
        <f>F83</f>
        <v>-0.05</v>
      </c>
      <c r="J59" t="s">
        <v>175</v>
      </c>
      <c r="K59">
        <v>0.08</v>
      </c>
    </row>
    <row r="60" spans="1:11">
      <c r="A60" s="1" t="s">
        <v>11</v>
      </c>
      <c r="B60" t="s">
        <v>171</v>
      </c>
      <c r="C60" t="s">
        <v>172</v>
      </c>
      <c r="D60" s="3" t="s">
        <v>173</v>
      </c>
      <c r="E60" s="14" t="s">
        <v>41</v>
      </c>
      <c r="F60" s="3">
        <v>2E-3</v>
      </c>
      <c r="G60" t="s">
        <v>14</v>
      </c>
      <c r="H60" s="11" t="s">
        <v>176</v>
      </c>
      <c r="I60">
        <f>F84</f>
        <v>-0.1</v>
      </c>
      <c r="J60" t="s">
        <v>177</v>
      </c>
      <c r="K60">
        <v>0.08</v>
      </c>
    </row>
    <row r="61" spans="1:11">
      <c r="A61" s="1" t="s">
        <v>11</v>
      </c>
      <c r="B61" t="s">
        <v>171</v>
      </c>
      <c r="C61" t="s">
        <v>178</v>
      </c>
      <c r="D61" s="3" t="s">
        <v>173</v>
      </c>
      <c r="E61" s="4" t="s">
        <v>13</v>
      </c>
      <c r="F61" s="3">
        <v>-1.2589999999999999</v>
      </c>
      <c r="G61" t="s">
        <v>14</v>
      </c>
      <c r="H61" s="11" t="s">
        <v>179</v>
      </c>
      <c r="I61">
        <f>AVERAGE(F86:F87)</f>
        <v>-0.04</v>
      </c>
    </row>
    <row r="62" spans="1:11">
      <c r="A62" s="1" t="s">
        <v>11</v>
      </c>
      <c r="B62" t="s">
        <v>171</v>
      </c>
      <c r="C62" t="s">
        <v>178</v>
      </c>
      <c r="D62" s="3" t="s">
        <v>173</v>
      </c>
      <c r="E62" s="4" t="s">
        <v>25</v>
      </c>
      <c r="F62" s="3">
        <v>0.90900000000000003</v>
      </c>
      <c r="G62" t="s">
        <v>14</v>
      </c>
      <c r="H62" s="11" t="s">
        <v>180</v>
      </c>
      <c r="I62" s="9"/>
    </row>
    <row r="63" spans="1:11">
      <c r="A63" s="1" t="s">
        <v>11</v>
      </c>
      <c r="B63" t="s">
        <v>171</v>
      </c>
      <c r="C63" t="s">
        <v>178</v>
      </c>
      <c r="D63" s="3" t="s">
        <v>173</v>
      </c>
      <c r="E63" s="4" t="s">
        <v>13</v>
      </c>
      <c r="F63" s="3">
        <v>-1.63</v>
      </c>
      <c r="G63" t="s">
        <v>14</v>
      </c>
      <c r="H63" s="11" t="s">
        <v>181</v>
      </c>
      <c r="I63" s="9">
        <f>AVERAGE(F90:F91)</f>
        <v>-0.35</v>
      </c>
    </row>
    <row r="64" spans="1:11">
      <c r="A64" s="1" t="s">
        <v>11</v>
      </c>
      <c r="B64" t="s">
        <v>171</v>
      </c>
      <c r="C64" t="s">
        <v>178</v>
      </c>
      <c r="D64" s="3" t="s">
        <v>173</v>
      </c>
      <c r="E64" s="4" t="s">
        <v>25</v>
      </c>
      <c r="F64" s="3">
        <v>0.77800000000000002</v>
      </c>
      <c r="G64" t="s">
        <v>14</v>
      </c>
      <c r="H64" s="11" t="s">
        <v>182</v>
      </c>
      <c r="I64" s="9"/>
    </row>
    <row r="65" spans="1:9">
      <c r="A65" s="1" t="s">
        <v>183</v>
      </c>
      <c r="B65" t="s">
        <v>184</v>
      </c>
      <c r="C65" t="s">
        <v>185</v>
      </c>
      <c r="D65" s="3" t="s">
        <v>14</v>
      </c>
      <c r="E65" s="4" t="s">
        <v>13</v>
      </c>
      <c r="F65" s="3">
        <v>-0.25</v>
      </c>
      <c r="G65" t="s">
        <v>14</v>
      </c>
      <c r="H65" s="11" t="s">
        <v>186</v>
      </c>
      <c r="I65" s="9"/>
    </row>
    <row r="66" spans="1:9">
      <c r="A66" s="1" t="s">
        <v>183</v>
      </c>
      <c r="B66" t="s">
        <v>184</v>
      </c>
      <c r="C66" t="s">
        <v>185</v>
      </c>
      <c r="D66" s="3" t="s">
        <v>14</v>
      </c>
      <c r="E66" s="4" t="s">
        <v>13</v>
      </c>
      <c r="F66" s="3">
        <v>-0.21</v>
      </c>
      <c r="G66" t="s">
        <v>14</v>
      </c>
      <c r="H66" s="11" t="s">
        <v>187</v>
      </c>
      <c r="I66">
        <f>F95</f>
        <v>0.5</v>
      </c>
    </row>
    <row r="67" spans="1:9">
      <c r="A67" s="1" t="s">
        <v>183</v>
      </c>
      <c r="B67" t="s">
        <v>184</v>
      </c>
      <c r="C67" t="s">
        <v>185</v>
      </c>
      <c r="D67" s="3" t="s">
        <v>14</v>
      </c>
      <c r="E67" s="4" t="s">
        <v>13</v>
      </c>
      <c r="F67" s="15" t="s">
        <v>14</v>
      </c>
      <c r="G67">
        <v>0.18</v>
      </c>
      <c r="H67" s="11" t="s">
        <v>188</v>
      </c>
      <c r="I67" s="9">
        <f>F96</f>
        <v>-0.17</v>
      </c>
    </row>
    <row r="68" spans="1:9">
      <c r="A68" s="1" t="s">
        <v>183</v>
      </c>
      <c r="B68" t="s">
        <v>189</v>
      </c>
      <c r="C68" t="s">
        <v>189</v>
      </c>
      <c r="D68" s="3" t="s">
        <v>14</v>
      </c>
      <c r="E68" s="4" t="s">
        <v>13</v>
      </c>
      <c r="F68" s="3">
        <v>0.25</v>
      </c>
      <c r="G68" t="s">
        <v>14</v>
      </c>
      <c r="H68" s="11" t="s">
        <v>190</v>
      </c>
      <c r="I68" s="9"/>
    </row>
    <row r="69" spans="1:9">
      <c r="A69" s="1" t="s">
        <v>183</v>
      </c>
      <c r="B69" t="s">
        <v>189</v>
      </c>
      <c r="C69" t="s">
        <v>189</v>
      </c>
      <c r="D69" s="3" t="s">
        <v>14</v>
      </c>
      <c r="E69" s="4" t="s">
        <v>13</v>
      </c>
      <c r="F69" s="3">
        <v>-0.25</v>
      </c>
      <c r="G69" t="s">
        <v>14</v>
      </c>
      <c r="H69" s="11" t="s">
        <v>191</v>
      </c>
      <c r="I69">
        <f>F99</f>
        <v>-0.22</v>
      </c>
    </row>
    <row r="70" spans="1:9">
      <c r="A70" s="1" t="s">
        <v>183</v>
      </c>
      <c r="B70" t="s">
        <v>189</v>
      </c>
      <c r="C70" t="s">
        <v>189</v>
      </c>
      <c r="D70" s="3" t="s">
        <v>14</v>
      </c>
      <c r="E70" s="4" t="s">
        <v>13</v>
      </c>
      <c r="F70" s="9" t="s">
        <v>14</v>
      </c>
      <c r="G70">
        <v>0.32</v>
      </c>
      <c r="H70" s="11" t="s">
        <v>192</v>
      </c>
      <c r="I70" s="9">
        <f>AVERAGE(F100:F101)</f>
        <v>-0.33499999999999996</v>
      </c>
    </row>
    <row r="71" spans="1:9">
      <c r="A71" s="1" t="s">
        <v>183</v>
      </c>
      <c r="B71" t="s">
        <v>12</v>
      </c>
      <c r="C71" s="13" t="s">
        <v>12</v>
      </c>
      <c r="D71" s="3" t="s">
        <v>14</v>
      </c>
      <c r="E71" s="4" t="s">
        <v>158</v>
      </c>
      <c r="F71" s="3">
        <v>0.47</v>
      </c>
      <c r="G71" t="s">
        <v>14</v>
      </c>
      <c r="H71" s="11" t="s">
        <v>193</v>
      </c>
      <c r="I71">
        <f>F103</f>
        <v>0.3</v>
      </c>
    </row>
    <row r="72" spans="1:9">
      <c r="A72" s="1" t="s">
        <v>183</v>
      </c>
      <c r="B72" t="s">
        <v>12</v>
      </c>
      <c r="C72" s="13" t="s">
        <v>194</v>
      </c>
      <c r="D72" s="3" t="s">
        <v>14</v>
      </c>
      <c r="E72" s="4" t="s">
        <v>158</v>
      </c>
      <c r="F72" s="3">
        <v>-0.21</v>
      </c>
      <c r="G72" t="s">
        <v>14</v>
      </c>
      <c r="H72" s="11" t="s">
        <v>195</v>
      </c>
      <c r="I72" s="9">
        <f>F104</f>
        <v>-0.15</v>
      </c>
    </row>
    <row r="73" spans="1:9">
      <c r="A73" s="1" t="s">
        <v>196</v>
      </c>
      <c r="B73" t="s">
        <v>185</v>
      </c>
      <c r="C73" t="s">
        <v>185</v>
      </c>
      <c r="D73" s="3" t="s">
        <v>14</v>
      </c>
      <c r="E73" s="4" t="s">
        <v>13</v>
      </c>
      <c r="F73" s="3">
        <v>-0.12</v>
      </c>
      <c r="G73" t="s">
        <v>14</v>
      </c>
      <c r="H73" t="s">
        <v>197</v>
      </c>
      <c r="I73" s="9"/>
    </row>
    <row r="74" spans="1:9">
      <c r="A74" s="1" t="s">
        <v>196</v>
      </c>
      <c r="B74" t="s">
        <v>185</v>
      </c>
      <c r="C74" t="s">
        <v>185</v>
      </c>
      <c r="D74" s="3" t="s">
        <v>14</v>
      </c>
      <c r="E74" s="4" t="s">
        <v>13</v>
      </c>
      <c r="F74" s="3">
        <v>-0.15</v>
      </c>
      <c r="G74" t="s">
        <v>14</v>
      </c>
      <c r="H74" s="11" t="s">
        <v>198</v>
      </c>
      <c r="I74">
        <f>F107</f>
        <v>0.14000000000000001</v>
      </c>
    </row>
    <row r="75" spans="1:9">
      <c r="A75" s="1" t="s">
        <v>196</v>
      </c>
      <c r="B75" t="s">
        <v>185</v>
      </c>
      <c r="C75" t="s">
        <v>185</v>
      </c>
      <c r="D75" s="3" t="s">
        <v>14</v>
      </c>
      <c r="E75" t="s">
        <v>13</v>
      </c>
      <c r="F75" s="9" t="s">
        <v>14</v>
      </c>
      <c r="G75">
        <v>0.22</v>
      </c>
      <c r="H75" s="11" t="s">
        <v>199</v>
      </c>
      <c r="I75" s="9">
        <f>F108</f>
        <v>-0.55000000000000004</v>
      </c>
    </row>
    <row r="76" spans="1:9">
      <c r="A76" s="1" t="s">
        <v>196</v>
      </c>
      <c r="B76" t="s">
        <v>12</v>
      </c>
      <c r="C76" s="13" t="s">
        <v>12</v>
      </c>
      <c r="D76" s="3" t="s">
        <v>14</v>
      </c>
      <c r="E76" s="4" t="s">
        <v>158</v>
      </c>
      <c r="F76" s="3">
        <v>0.46</v>
      </c>
      <c r="G76" t="s">
        <v>14</v>
      </c>
      <c r="H76" s="11" t="s">
        <v>200</v>
      </c>
      <c r="I76">
        <f>F110</f>
        <v>0.25</v>
      </c>
    </row>
    <row r="77" spans="1:9">
      <c r="A77" s="1" t="s">
        <v>196</v>
      </c>
      <c r="B77" t="s">
        <v>12</v>
      </c>
      <c r="C77" s="13" t="s">
        <v>194</v>
      </c>
      <c r="D77" s="3" t="s">
        <v>14</v>
      </c>
      <c r="E77" s="4" t="s">
        <v>13</v>
      </c>
      <c r="F77" s="3">
        <v>-0.05</v>
      </c>
      <c r="G77" t="s">
        <v>14</v>
      </c>
      <c r="H77" s="11" t="s">
        <v>201</v>
      </c>
      <c r="I77" s="9">
        <f>F111</f>
        <v>-0.15</v>
      </c>
    </row>
    <row r="78" spans="1:9">
      <c r="A78" s="1" t="s">
        <v>196</v>
      </c>
      <c r="B78" t="s">
        <v>12</v>
      </c>
      <c r="C78" s="13" t="s">
        <v>194</v>
      </c>
      <c r="D78" s="3" t="s">
        <v>14</v>
      </c>
      <c r="E78" t="s">
        <v>13</v>
      </c>
      <c r="F78" s="9" t="s">
        <v>14</v>
      </c>
      <c r="G78">
        <v>0.1</v>
      </c>
      <c r="H78" s="11" t="s">
        <v>202</v>
      </c>
      <c r="I78">
        <f>F113</f>
        <v>0.2</v>
      </c>
    </row>
    <row r="79" spans="1:9">
      <c r="A79" s="1" t="s">
        <v>196</v>
      </c>
      <c r="B79" t="s">
        <v>203</v>
      </c>
      <c r="C79" t="s">
        <v>203</v>
      </c>
      <c r="D79" s="3" t="s">
        <v>14</v>
      </c>
      <c r="E79" t="s">
        <v>13</v>
      </c>
      <c r="F79" s="9" t="s">
        <v>14</v>
      </c>
      <c r="G79">
        <v>0.2</v>
      </c>
      <c r="H79" s="11" t="s">
        <v>204</v>
      </c>
      <c r="I79" s="9">
        <f>F114</f>
        <v>-0.35</v>
      </c>
    </row>
    <row r="80" spans="1:9">
      <c r="A80" s="1" t="s">
        <v>205</v>
      </c>
      <c r="B80" t="s">
        <v>185</v>
      </c>
      <c r="C80" t="s">
        <v>185</v>
      </c>
      <c r="D80" s="3" t="s">
        <v>14</v>
      </c>
      <c r="E80" s="4" t="s">
        <v>13</v>
      </c>
      <c r="F80">
        <v>-0.39</v>
      </c>
      <c r="G80" t="s">
        <v>14</v>
      </c>
      <c r="H80" t="s">
        <v>206</v>
      </c>
      <c r="I80" s="9"/>
    </row>
    <row r="81" spans="1:11">
      <c r="A81" s="1" t="s">
        <v>205</v>
      </c>
      <c r="B81" t="s">
        <v>185</v>
      </c>
      <c r="C81" t="s">
        <v>185</v>
      </c>
      <c r="D81" s="3" t="s">
        <v>14</v>
      </c>
      <c r="E81" s="4" t="s">
        <v>13</v>
      </c>
      <c r="F81">
        <v>-0.11</v>
      </c>
      <c r="G81" t="s">
        <v>14</v>
      </c>
      <c r="H81" s="11" t="s">
        <v>207</v>
      </c>
      <c r="I81">
        <f>AVERAGE(F123:F124)</f>
        <v>0.20879999999999999</v>
      </c>
    </row>
    <row r="82" spans="1:11">
      <c r="A82" s="1" t="s">
        <v>205</v>
      </c>
      <c r="B82" t="s">
        <v>185</v>
      </c>
      <c r="C82" t="s">
        <v>185</v>
      </c>
      <c r="D82" s="3" t="s">
        <v>14</v>
      </c>
      <c r="E82" t="s">
        <v>13</v>
      </c>
      <c r="F82" s="9" t="s">
        <v>14</v>
      </c>
      <c r="G82">
        <v>0.42</v>
      </c>
      <c r="H82" s="11" t="s">
        <v>208</v>
      </c>
      <c r="I82">
        <f>F125</f>
        <v>-0.25</v>
      </c>
    </row>
    <row r="83" spans="1:11">
      <c r="A83" s="1" t="s">
        <v>205</v>
      </c>
      <c r="B83" t="s">
        <v>12</v>
      </c>
      <c r="C83" s="13" t="s">
        <v>12</v>
      </c>
      <c r="D83" s="3" t="s">
        <v>14</v>
      </c>
      <c r="E83" s="4" t="s">
        <v>158</v>
      </c>
      <c r="F83">
        <v>-0.05</v>
      </c>
      <c r="G83" t="s">
        <v>14</v>
      </c>
      <c r="H83" s="11" t="s">
        <v>209</v>
      </c>
      <c r="I83">
        <f>F126</f>
        <v>-0.04</v>
      </c>
    </row>
    <row r="84" spans="1:11">
      <c r="A84" s="1" t="s">
        <v>205</v>
      </c>
      <c r="B84" t="s">
        <v>12</v>
      </c>
      <c r="C84" s="13" t="s">
        <v>194</v>
      </c>
      <c r="D84" s="3" t="s">
        <v>14</v>
      </c>
      <c r="E84" s="4" t="s">
        <v>13</v>
      </c>
      <c r="F84">
        <v>-0.1</v>
      </c>
      <c r="G84" t="s">
        <v>14</v>
      </c>
      <c r="H84" s="11" t="s">
        <v>210</v>
      </c>
      <c r="I84" s="9">
        <f>F127</f>
        <v>-0.01</v>
      </c>
    </row>
    <row r="85" spans="1:11">
      <c r="A85" s="1" t="s">
        <v>205</v>
      </c>
      <c r="B85" t="s">
        <v>12</v>
      </c>
      <c r="C85" s="13" t="s">
        <v>194</v>
      </c>
      <c r="D85" s="3" t="s">
        <v>14</v>
      </c>
      <c r="E85" t="s">
        <v>13</v>
      </c>
      <c r="F85" s="9" t="s">
        <v>14</v>
      </c>
      <c r="G85">
        <v>7.0000000000000007E-2</v>
      </c>
      <c r="H85" s="11" t="s">
        <v>211</v>
      </c>
      <c r="I85">
        <f>AVERAGE(F392:F393,F429:F430)</f>
        <v>-0.30000000000000004</v>
      </c>
    </row>
    <row r="86" spans="1:11">
      <c r="A86" s="1" t="s">
        <v>205</v>
      </c>
      <c r="B86" t="s">
        <v>189</v>
      </c>
      <c r="C86" t="s">
        <v>189</v>
      </c>
      <c r="D86" s="3" t="s">
        <v>14</v>
      </c>
      <c r="E86" s="4" t="s">
        <v>13</v>
      </c>
      <c r="F86">
        <v>-0.16</v>
      </c>
      <c r="G86" t="s">
        <v>14</v>
      </c>
      <c r="H86" s="16" t="s">
        <v>212</v>
      </c>
      <c r="I86">
        <f>AVERAGE(F129:F130)</f>
        <v>-0.13</v>
      </c>
      <c r="J86" t="s">
        <v>213</v>
      </c>
    </row>
    <row r="87" spans="1:11">
      <c r="A87" s="1" t="s">
        <v>205</v>
      </c>
      <c r="B87" t="s">
        <v>189</v>
      </c>
      <c r="C87" t="s">
        <v>189</v>
      </c>
      <c r="D87" s="3" t="s">
        <v>14</v>
      </c>
      <c r="E87" s="4" t="s">
        <v>13</v>
      </c>
      <c r="F87">
        <v>0.08</v>
      </c>
      <c r="G87" t="s">
        <v>14</v>
      </c>
      <c r="H87" s="17" t="s">
        <v>214</v>
      </c>
      <c r="I87" s="9">
        <f>AVERAGE(F131:F132)</f>
        <v>-0.13</v>
      </c>
      <c r="K87" s="18"/>
    </row>
    <row r="88" spans="1:11">
      <c r="A88" s="1" t="s">
        <v>205</v>
      </c>
      <c r="B88" t="s">
        <v>189</v>
      </c>
      <c r="C88" t="s">
        <v>189</v>
      </c>
      <c r="D88" s="3" t="s">
        <v>14</v>
      </c>
      <c r="E88" t="s">
        <v>13</v>
      </c>
      <c r="F88" s="9" t="s">
        <v>14</v>
      </c>
      <c r="G88">
        <v>0.34</v>
      </c>
      <c r="H88" s="16" t="s">
        <v>215</v>
      </c>
      <c r="I88">
        <f>F134</f>
        <v>-0.1</v>
      </c>
    </row>
    <row r="89" spans="1:11">
      <c r="A89" s="1" t="s">
        <v>205</v>
      </c>
      <c r="B89" t="s">
        <v>203</v>
      </c>
      <c r="C89" t="s">
        <v>203</v>
      </c>
      <c r="D89" s="3" t="s">
        <v>14</v>
      </c>
      <c r="E89" t="s">
        <v>13</v>
      </c>
      <c r="F89" s="9" t="s">
        <v>14</v>
      </c>
      <c r="G89">
        <v>0.2</v>
      </c>
      <c r="H89" s="17" t="s">
        <v>216</v>
      </c>
      <c r="I89">
        <f>AVERAGE(F136,F144,F149,F157,F171,F188,F194:F195,F266,F268,F274)</f>
        <v>0.93679999999999997</v>
      </c>
    </row>
    <row r="90" spans="1:11">
      <c r="A90" s="1" t="s">
        <v>217</v>
      </c>
      <c r="B90" t="s">
        <v>185</v>
      </c>
      <c r="C90" t="s">
        <v>185</v>
      </c>
      <c r="D90" s="3" t="s">
        <v>14</v>
      </c>
      <c r="E90" s="4" t="s">
        <v>13</v>
      </c>
      <c r="F90" s="18">
        <v>-0.33</v>
      </c>
      <c r="G90" t="s">
        <v>14</v>
      </c>
      <c r="H90" s="16" t="s">
        <v>218</v>
      </c>
      <c r="I90">
        <f>AVERAGE(F137,F145,F153)</f>
        <v>-0.02</v>
      </c>
    </row>
    <row r="91" spans="1:11">
      <c r="A91" s="1" t="s">
        <v>217</v>
      </c>
      <c r="B91" t="s">
        <v>185</v>
      </c>
      <c r="C91" t="s">
        <v>185</v>
      </c>
      <c r="D91" s="3" t="s">
        <v>14</v>
      </c>
      <c r="E91" s="4" t="s">
        <v>13</v>
      </c>
      <c r="F91" s="18">
        <v>-0.37</v>
      </c>
      <c r="G91" t="s">
        <v>14</v>
      </c>
      <c r="H91" s="17" t="s">
        <v>219</v>
      </c>
      <c r="I91">
        <f>AVERAGE(F138,F146,F154,F178,F203,F220,F237)</f>
        <v>0.4444285714285714</v>
      </c>
    </row>
    <row r="92" spans="1:11">
      <c r="A92" s="1" t="s">
        <v>217</v>
      </c>
      <c r="B92" t="s">
        <v>185</v>
      </c>
      <c r="C92" t="s">
        <v>185</v>
      </c>
      <c r="D92" s="3" t="s">
        <v>14</v>
      </c>
      <c r="E92" t="s">
        <v>13</v>
      </c>
      <c r="F92" s="9" t="s">
        <v>14</v>
      </c>
      <c r="G92">
        <v>0.7</v>
      </c>
      <c r="H92" s="16" t="s">
        <v>220</v>
      </c>
      <c r="I92">
        <f>AVERAGE(F139,F147,F155,F179)</f>
        <v>6.275E-2</v>
      </c>
      <c r="J92" t="s">
        <v>221</v>
      </c>
    </row>
    <row r="93" spans="1:11">
      <c r="A93" s="1" t="s">
        <v>222</v>
      </c>
      <c r="B93" t="s">
        <v>203</v>
      </c>
      <c r="C93" t="s">
        <v>203</v>
      </c>
      <c r="D93" s="3" t="s">
        <v>14</v>
      </c>
      <c r="E93" t="s">
        <v>13</v>
      </c>
      <c r="F93" s="9" t="s">
        <v>14</v>
      </c>
      <c r="G93">
        <v>0.11</v>
      </c>
      <c r="H93" s="17" t="s">
        <v>223</v>
      </c>
      <c r="I93">
        <f>AVERAGE(F140,F156,F170,F173:F176,F189,F192:F193,F196,F270,F276)</f>
        <v>-0.53279230769230768</v>
      </c>
    </row>
    <row r="94" spans="1:11">
      <c r="A94" s="1" t="s">
        <v>224</v>
      </c>
      <c r="B94" t="s">
        <v>203</v>
      </c>
      <c r="C94" t="s">
        <v>203</v>
      </c>
      <c r="D94" s="3" t="s">
        <v>14</v>
      </c>
      <c r="E94" t="s">
        <v>13</v>
      </c>
      <c r="F94" s="9" t="s">
        <v>14</v>
      </c>
      <c r="G94">
        <v>0.1</v>
      </c>
      <c r="H94" s="16" t="s">
        <v>225</v>
      </c>
      <c r="I94">
        <f>AVERAGE(F141,F150,F158)</f>
        <v>5.1666666666666666E-2</v>
      </c>
    </row>
    <row r="95" spans="1:11">
      <c r="A95" s="1" t="s">
        <v>226</v>
      </c>
      <c r="B95" t="s">
        <v>12</v>
      </c>
      <c r="C95" s="13" t="s">
        <v>12</v>
      </c>
      <c r="D95" s="3" t="s">
        <v>14</v>
      </c>
      <c r="E95" s="4" t="s">
        <v>158</v>
      </c>
      <c r="F95">
        <v>0.5</v>
      </c>
      <c r="G95" t="s">
        <v>14</v>
      </c>
      <c r="H95" s="17" t="s">
        <v>227</v>
      </c>
      <c r="I95">
        <f>AVERAGE(F142,F151,F159,F172,F186,F212,F229,F246,F263)</f>
        <v>-8.1111111111111106E-3</v>
      </c>
      <c r="J95" t="s">
        <v>228</v>
      </c>
    </row>
    <row r="96" spans="1:11">
      <c r="A96" s="1" t="s">
        <v>226</v>
      </c>
      <c r="B96" t="s">
        <v>12</v>
      </c>
      <c r="C96" s="13" t="s">
        <v>194</v>
      </c>
      <c r="D96" s="3" t="s">
        <v>14</v>
      </c>
      <c r="E96" s="4" t="s">
        <v>13</v>
      </c>
      <c r="F96">
        <v>-0.17</v>
      </c>
      <c r="G96" t="s">
        <v>14</v>
      </c>
      <c r="H96" s="16" t="s">
        <v>229</v>
      </c>
      <c r="I96">
        <f>AVERAGE(F143,F152,F160,F187,F272,F278, F271,F277)</f>
        <v>0.48042499999999999</v>
      </c>
      <c r="J96" t="s">
        <v>230</v>
      </c>
    </row>
    <row r="97" spans="1:10">
      <c r="A97" s="1" t="s">
        <v>226</v>
      </c>
      <c r="B97" t="s">
        <v>12</v>
      </c>
      <c r="C97" s="13" t="s">
        <v>194</v>
      </c>
      <c r="D97" s="3" t="s">
        <v>14</v>
      </c>
      <c r="E97" t="s">
        <v>13</v>
      </c>
      <c r="F97" s="9" t="s">
        <v>14</v>
      </c>
      <c r="G97">
        <v>0.21</v>
      </c>
      <c r="H97" s="17" t="s">
        <v>231</v>
      </c>
      <c r="I97">
        <f>AVERAGE(F161,F198,F215,F232,F249)</f>
        <v>1.2800000000000002E-2</v>
      </c>
    </row>
    <row r="98" spans="1:10">
      <c r="A98" s="1" t="s">
        <v>232</v>
      </c>
      <c r="B98" t="s">
        <v>203</v>
      </c>
      <c r="C98" t="s">
        <v>203</v>
      </c>
      <c r="D98" s="3" t="s">
        <v>14</v>
      </c>
      <c r="E98" t="s">
        <v>13</v>
      </c>
      <c r="F98" s="9" t="s">
        <v>14</v>
      </c>
      <c r="G98">
        <v>0.1</v>
      </c>
      <c r="H98" s="16" t="s">
        <v>233</v>
      </c>
      <c r="I98">
        <f>F162</f>
        <v>-0.11600000000000001</v>
      </c>
      <c r="J98" t="s">
        <v>234</v>
      </c>
    </row>
    <row r="99" spans="1:10">
      <c r="A99" s="1" t="s">
        <v>235</v>
      </c>
      <c r="B99" t="s">
        <v>185</v>
      </c>
      <c r="C99" t="s">
        <v>185</v>
      </c>
      <c r="D99" s="3" t="s">
        <v>14</v>
      </c>
      <c r="E99" s="4" t="s">
        <v>13</v>
      </c>
      <c r="F99">
        <v>-0.22</v>
      </c>
      <c r="G99" t="s">
        <v>14</v>
      </c>
      <c r="H99" s="17" t="s">
        <v>236</v>
      </c>
      <c r="I99">
        <f>AVERAGE(F163,F200,F217,F234,F251)</f>
        <v>6.359999999999999E-2</v>
      </c>
    </row>
    <row r="100" spans="1:10">
      <c r="A100" s="1" t="s">
        <v>237</v>
      </c>
      <c r="B100" t="s">
        <v>185</v>
      </c>
      <c r="C100" t="s">
        <v>185</v>
      </c>
      <c r="D100" s="3" t="s">
        <v>14</v>
      </c>
      <c r="E100" s="4" t="s">
        <v>13</v>
      </c>
      <c r="F100">
        <v>-0.36</v>
      </c>
      <c r="G100" t="s">
        <v>14</v>
      </c>
      <c r="H100" s="16" t="s">
        <v>238</v>
      </c>
      <c r="I100">
        <f>AVERAGE(F164)</f>
        <v>-0.193</v>
      </c>
      <c r="J100" t="s">
        <v>239</v>
      </c>
    </row>
    <row r="101" spans="1:10">
      <c r="A101" s="1" t="s">
        <v>237</v>
      </c>
      <c r="B101" t="s">
        <v>185</v>
      </c>
      <c r="C101" t="s">
        <v>185</v>
      </c>
      <c r="D101" s="3" t="s">
        <v>14</v>
      </c>
      <c r="E101" s="4" t="s">
        <v>13</v>
      </c>
      <c r="F101">
        <v>-0.31</v>
      </c>
      <c r="G101" t="s">
        <v>14</v>
      </c>
      <c r="H101" s="17" t="s">
        <v>240</v>
      </c>
      <c r="I101">
        <f>AVERAGE(F165,F177,F202,F219,F236,F253)</f>
        <v>-7.0999999999999994E-2</v>
      </c>
    </row>
    <row r="102" spans="1:10">
      <c r="A102" s="1" t="s">
        <v>237</v>
      </c>
      <c r="B102" t="s">
        <v>185</v>
      </c>
      <c r="C102" t="s">
        <v>185</v>
      </c>
      <c r="D102" s="3" t="s">
        <v>14</v>
      </c>
      <c r="E102" t="s">
        <v>13</v>
      </c>
      <c r="F102" s="9" t="s">
        <v>14</v>
      </c>
      <c r="G102">
        <v>0.25</v>
      </c>
      <c r="H102" s="16" t="s">
        <v>241</v>
      </c>
      <c r="I102">
        <f>AVERAGE(F166,F273)</f>
        <v>8.1549999999999997E-2</v>
      </c>
    </row>
    <row r="103" spans="1:10">
      <c r="A103" s="1" t="s">
        <v>237</v>
      </c>
      <c r="B103" t="s">
        <v>12</v>
      </c>
      <c r="C103" t="s">
        <v>12</v>
      </c>
      <c r="D103" s="3" t="s">
        <v>14</v>
      </c>
      <c r="E103" s="4" t="s">
        <v>158</v>
      </c>
      <c r="F103">
        <v>0.3</v>
      </c>
      <c r="G103" t="s">
        <v>14</v>
      </c>
      <c r="H103" s="17" t="s">
        <v>242</v>
      </c>
      <c r="I103">
        <f>AVERAGE(F167,F180,F206,F223,F240,F257)</f>
        <v>1.6833333333333329E-2</v>
      </c>
    </row>
    <row r="104" spans="1:10">
      <c r="A104" s="1" t="s">
        <v>237</v>
      </c>
      <c r="B104" t="s">
        <v>12</v>
      </c>
      <c r="C104" t="s">
        <v>166</v>
      </c>
      <c r="D104" s="3" t="s">
        <v>14</v>
      </c>
      <c r="E104" s="4" t="s">
        <v>13</v>
      </c>
      <c r="F104">
        <v>-0.15</v>
      </c>
      <c r="G104" t="s">
        <v>14</v>
      </c>
      <c r="H104" s="16" t="s">
        <v>243</v>
      </c>
      <c r="I104">
        <f>AVERAGE(F168,F207,F224,F241,F258)</f>
        <v>-3.6000000000000003E-3</v>
      </c>
    </row>
    <row r="105" spans="1:10">
      <c r="A105" s="1" t="s">
        <v>237</v>
      </c>
      <c r="B105" t="s">
        <v>12</v>
      </c>
      <c r="C105" t="s">
        <v>166</v>
      </c>
      <c r="D105" s="3" t="s">
        <v>14</v>
      </c>
      <c r="E105" t="s">
        <v>13</v>
      </c>
      <c r="F105" s="9" t="s">
        <v>14</v>
      </c>
      <c r="G105">
        <v>0.16</v>
      </c>
      <c r="H105" s="17" t="s">
        <v>244</v>
      </c>
      <c r="I105">
        <f>AVERAGE(F169,F181,F209,F226,F243,F260)</f>
        <v>-5.8500000000000003E-2</v>
      </c>
    </row>
    <row r="106" spans="1:10">
      <c r="A106" s="1" t="s">
        <v>237</v>
      </c>
      <c r="B106" t="s">
        <v>203</v>
      </c>
      <c r="C106" t="s">
        <v>203</v>
      </c>
      <c r="D106" s="3" t="s">
        <v>14</v>
      </c>
      <c r="E106" t="s">
        <v>13</v>
      </c>
      <c r="F106" s="9" t="s">
        <v>14</v>
      </c>
      <c r="G106">
        <v>0.1</v>
      </c>
      <c r="H106" s="16" t="s">
        <v>245</v>
      </c>
      <c r="I106">
        <f>AVERAGE(F182,F210,F227,F244,F261)</f>
        <v>-1.0722</v>
      </c>
    </row>
    <row r="107" spans="1:10">
      <c r="A107" s="1" t="s">
        <v>246</v>
      </c>
      <c r="B107" t="s">
        <v>12</v>
      </c>
      <c r="C107" t="s">
        <v>12</v>
      </c>
      <c r="D107" s="3" t="s">
        <v>14</v>
      </c>
      <c r="E107" s="4" t="s">
        <v>158</v>
      </c>
      <c r="F107">
        <v>0.14000000000000001</v>
      </c>
      <c r="G107" t="s">
        <v>14</v>
      </c>
      <c r="H107" s="17" t="s">
        <v>247</v>
      </c>
      <c r="I107" s="18">
        <f>AVERAGE(F183)</f>
        <v>-0.64</v>
      </c>
    </row>
    <row r="108" spans="1:10">
      <c r="A108" s="1" t="s">
        <v>246</v>
      </c>
      <c r="B108" t="s">
        <v>12</v>
      </c>
      <c r="C108" t="s">
        <v>194</v>
      </c>
      <c r="D108" s="3" t="s">
        <v>14</v>
      </c>
      <c r="E108" s="4" t="s">
        <v>13</v>
      </c>
      <c r="F108">
        <v>-0.55000000000000004</v>
      </c>
      <c r="G108" t="s">
        <v>14</v>
      </c>
      <c r="H108" s="16" t="s">
        <v>248</v>
      </c>
      <c r="I108">
        <f>F184</f>
        <v>-0.17</v>
      </c>
    </row>
    <row r="109" spans="1:10">
      <c r="A109" s="1" t="s">
        <v>246</v>
      </c>
      <c r="B109" t="s">
        <v>12</v>
      </c>
      <c r="C109" t="s">
        <v>194</v>
      </c>
      <c r="D109" s="3" t="s">
        <v>14</v>
      </c>
      <c r="E109" t="s">
        <v>13</v>
      </c>
      <c r="F109" s="9" t="s">
        <v>14</v>
      </c>
      <c r="G109">
        <v>0.56999999999999995</v>
      </c>
      <c r="H109" s="17" t="s">
        <v>249</v>
      </c>
      <c r="I109">
        <f>F185</f>
        <v>-0.5</v>
      </c>
    </row>
    <row r="110" spans="1:10">
      <c r="A110" s="1" t="s">
        <v>250</v>
      </c>
      <c r="B110" t="s">
        <v>12</v>
      </c>
      <c r="C110" t="s">
        <v>12</v>
      </c>
      <c r="D110" s="3" t="s">
        <v>14</v>
      </c>
      <c r="E110" s="4" t="s">
        <v>158</v>
      </c>
      <c r="F110">
        <v>0.25</v>
      </c>
      <c r="G110" t="s">
        <v>14</v>
      </c>
      <c r="H110" s="16" t="s">
        <v>251</v>
      </c>
      <c r="I110">
        <f>AVERAGE(F197,F214,F231,F248)</f>
        <v>1.1250000000000003E-2</v>
      </c>
    </row>
    <row r="111" spans="1:10">
      <c r="A111" s="1" t="s">
        <v>250</v>
      </c>
      <c r="B111" t="s">
        <v>12</v>
      </c>
      <c r="C111" t="s">
        <v>194</v>
      </c>
      <c r="D111" s="3" t="s">
        <v>14</v>
      </c>
      <c r="E111" s="4" t="s">
        <v>13</v>
      </c>
      <c r="F111">
        <v>-0.15</v>
      </c>
      <c r="G111" t="s">
        <v>14</v>
      </c>
      <c r="H111" s="17" t="s">
        <v>252</v>
      </c>
      <c r="I111">
        <f>AVERAGE(F199,F216,F233,F250)</f>
        <v>2.3E-2</v>
      </c>
    </row>
    <row r="112" spans="1:10">
      <c r="A112" s="1" t="s">
        <v>250</v>
      </c>
      <c r="B112" t="s">
        <v>12</v>
      </c>
      <c r="C112" t="s">
        <v>194</v>
      </c>
      <c r="D112" s="3" t="s">
        <v>14</v>
      </c>
      <c r="E112" t="s">
        <v>13</v>
      </c>
      <c r="F112" s="9" t="s">
        <v>14</v>
      </c>
      <c r="G112">
        <v>0.1</v>
      </c>
      <c r="H112" s="16" t="s">
        <v>253</v>
      </c>
      <c r="I112">
        <f>AVERAGE(F201,F218,F235,F252)</f>
        <v>1.6632499999999999</v>
      </c>
    </row>
    <row r="113" spans="1:10">
      <c r="A113" s="1" t="s">
        <v>254</v>
      </c>
      <c r="B113" t="s">
        <v>12</v>
      </c>
      <c r="C113" t="s">
        <v>12</v>
      </c>
      <c r="D113" s="3" t="s">
        <v>14</v>
      </c>
      <c r="E113" s="4" t="s">
        <v>158</v>
      </c>
      <c r="F113">
        <v>0.2</v>
      </c>
      <c r="G113" t="s">
        <v>14</v>
      </c>
      <c r="H113" s="17" t="s">
        <v>255</v>
      </c>
      <c r="I113">
        <f>AVERAGE(F204,F221,F238,F255)</f>
        <v>0.21400000000000002</v>
      </c>
    </row>
    <row r="114" spans="1:10">
      <c r="A114" s="1" t="s">
        <v>254</v>
      </c>
      <c r="B114" t="s">
        <v>12</v>
      </c>
      <c r="C114" t="s">
        <v>194</v>
      </c>
      <c r="D114" s="3" t="s">
        <v>14</v>
      </c>
      <c r="E114" s="4" t="s">
        <v>13</v>
      </c>
      <c r="F114">
        <v>-0.35</v>
      </c>
      <c r="G114" t="s">
        <v>14</v>
      </c>
      <c r="H114" s="16" t="s">
        <v>256</v>
      </c>
      <c r="I114">
        <f>AVERAGE(F205,F222,F239,F256)</f>
        <v>2.0250000000000001E-2</v>
      </c>
    </row>
    <row r="115" spans="1:10">
      <c r="A115" s="1" t="s">
        <v>254</v>
      </c>
      <c r="B115" t="s">
        <v>12</v>
      </c>
      <c r="C115" t="s">
        <v>194</v>
      </c>
      <c r="D115" s="3" t="s">
        <v>14</v>
      </c>
      <c r="E115" t="s">
        <v>13</v>
      </c>
      <c r="F115" s="9" t="s">
        <v>14</v>
      </c>
      <c r="G115">
        <v>0.01</v>
      </c>
      <c r="H115" s="17" t="s">
        <v>257</v>
      </c>
      <c r="I115">
        <f>AVERAGE(F208,F225,F242,F259)</f>
        <v>0.83799999999999997</v>
      </c>
    </row>
    <row r="116" spans="1:10">
      <c r="A116" s="1" t="s">
        <v>254</v>
      </c>
      <c r="B116" t="s">
        <v>203</v>
      </c>
      <c r="C116" t="s">
        <v>203</v>
      </c>
      <c r="D116" s="3" t="s">
        <v>14</v>
      </c>
      <c r="E116" t="s">
        <v>13</v>
      </c>
      <c r="F116" s="9" t="s">
        <v>14</v>
      </c>
      <c r="G116">
        <v>0.06</v>
      </c>
      <c r="H116" s="16" t="s">
        <v>258</v>
      </c>
      <c r="I116">
        <f>AVERAGE(F211,F228,F245,F262)</f>
        <v>1.7250000000000001E-2</v>
      </c>
    </row>
    <row r="117" spans="1:10">
      <c r="A117" s="1" t="s">
        <v>259</v>
      </c>
      <c r="B117" t="s">
        <v>185</v>
      </c>
      <c r="C117" t="s">
        <v>185</v>
      </c>
      <c r="D117" s="3" t="s">
        <v>14</v>
      </c>
      <c r="E117" t="s">
        <v>13</v>
      </c>
      <c r="F117">
        <v>-0.39</v>
      </c>
      <c r="G117" t="s">
        <v>14</v>
      </c>
      <c r="H117" s="17" t="s">
        <v>260</v>
      </c>
      <c r="I117">
        <f>AVERAGE(F213,F230,F247,F264)</f>
        <v>9.0749999999999997E-2</v>
      </c>
    </row>
    <row r="118" spans="1:10">
      <c r="A118" s="1" t="s">
        <v>259</v>
      </c>
      <c r="B118" t="s">
        <v>185</v>
      </c>
      <c r="C118" t="s">
        <v>185</v>
      </c>
      <c r="D118" s="3" t="s">
        <v>14</v>
      </c>
      <c r="E118" t="s">
        <v>13</v>
      </c>
      <c r="F118" s="9" t="s">
        <v>14</v>
      </c>
      <c r="G118">
        <v>0.28000000000000003</v>
      </c>
      <c r="H118" s="17" t="s">
        <v>261</v>
      </c>
      <c r="I118">
        <f>AVERAGE(F265,F269,F275)</f>
        <v>0.45293333333333335</v>
      </c>
    </row>
    <row r="119" spans="1:10">
      <c r="A119" s="1" t="s">
        <v>259</v>
      </c>
      <c r="B119" t="s">
        <v>12</v>
      </c>
      <c r="C119" t="s">
        <v>12</v>
      </c>
      <c r="D119" s="3" t="s">
        <v>14</v>
      </c>
      <c r="E119" s="4" t="s">
        <v>158</v>
      </c>
      <c r="F119">
        <v>0.1</v>
      </c>
      <c r="G119" t="s">
        <v>14</v>
      </c>
      <c r="H119" s="17" t="s">
        <v>262</v>
      </c>
      <c r="I119" s="9">
        <f>AVERAGE(F279:F280)</f>
        <v>-0.1</v>
      </c>
      <c r="J119" t="s">
        <v>263</v>
      </c>
    </row>
    <row r="120" spans="1:10">
      <c r="A120" s="1" t="s">
        <v>259</v>
      </c>
      <c r="B120" t="s">
        <v>12</v>
      </c>
      <c r="C120" t="s">
        <v>194</v>
      </c>
      <c r="D120" s="3" t="s">
        <v>14</v>
      </c>
      <c r="E120" s="4" t="s">
        <v>13</v>
      </c>
      <c r="F120">
        <v>-0.18</v>
      </c>
      <c r="G120" t="s">
        <v>14</v>
      </c>
      <c r="H120" s="17" t="s">
        <v>264</v>
      </c>
      <c r="I120">
        <f>AVERAGE(F282)</f>
        <v>-0.1171</v>
      </c>
    </row>
    <row r="121" spans="1:10">
      <c r="A121" s="1" t="s">
        <v>259</v>
      </c>
      <c r="B121" t="s">
        <v>12</v>
      </c>
      <c r="C121" t="s">
        <v>194</v>
      </c>
      <c r="D121" s="3" t="s">
        <v>14</v>
      </c>
      <c r="E121" t="s">
        <v>13</v>
      </c>
      <c r="F121" s="9" t="s">
        <v>14</v>
      </c>
      <c r="G121">
        <v>0.28999999999999998</v>
      </c>
      <c r="H121" s="17" t="s">
        <v>265</v>
      </c>
      <c r="I121">
        <f>AVERAGE(F283,F295)</f>
        <v>3.3349999999999998E-2</v>
      </c>
    </row>
    <row r="122" spans="1:10">
      <c r="A122" s="1" t="s">
        <v>259</v>
      </c>
      <c r="B122" t="s">
        <v>203</v>
      </c>
      <c r="C122" t="s">
        <v>203</v>
      </c>
      <c r="D122" s="3" t="s">
        <v>14</v>
      </c>
      <c r="E122" t="s">
        <v>13</v>
      </c>
      <c r="F122" s="9" t="s">
        <v>14</v>
      </c>
      <c r="G122">
        <v>7.0000000000000007E-2</v>
      </c>
      <c r="H122" s="17" t="s">
        <v>266</v>
      </c>
      <c r="I122">
        <f>AVERAGE(F284)</f>
        <v>-8.7499999999999994E-2</v>
      </c>
    </row>
    <row r="123" spans="1:10">
      <c r="A123" s="1" t="s">
        <v>267</v>
      </c>
      <c r="B123" t="s">
        <v>12</v>
      </c>
      <c r="C123" t="s">
        <v>12</v>
      </c>
      <c r="D123" s="3" t="s">
        <v>12</v>
      </c>
      <c r="E123" s="4" t="s">
        <v>158</v>
      </c>
      <c r="F123" s="3">
        <v>0.31759999999999999</v>
      </c>
      <c r="G123" t="s">
        <v>14</v>
      </c>
      <c r="H123" s="17" t="s">
        <v>268</v>
      </c>
      <c r="I123">
        <f>AVERAGE(F285,F297)</f>
        <v>9.1699999999999993E-3</v>
      </c>
    </row>
    <row r="124" spans="1:10">
      <c r="A124" s="1" t="s">
        <v>267</v>
      </c>
      <c r="B124" t="s">
        <v>12</v>
      </c>
      <c r="C124" t="s">
        <v>12</v>
      </c>
      <c r="D124" s="3" t="s">
        <v>14</v>
      </c>
      <c r="E124" s="4" t="s">
        <v>158</v>
      </c>
      <c r="F124">
        <v>0.1</v>
      </c>
      <c r="G124" t="s">
        <v>14</v>
      </c>
      <c r="H124" s="17" t="s">
        <v>269</v>
      </c>
      <c r="I124">
        <f>AVERAGE(F286)</f>
        <v>1.2699999999999999E-2</v>
      </c>
    </row>
    <row r="125" spans="1:10">
      <c r="A125" s="1" t="s">
        <v>267</v>
      </c>
      <c r="B125" t="s">
        <v>12</v>
      </c>
      <c r="C125" t="s">
        <v>194</v>
      </c>
      <c r="D125" s="3" t="s">
        <v>14</v>
      </c>
      <c r="E125" s="4" t="s">
        <v>13</v>
      </c>
      <c r="F125">
        <v>-0.25</v>
      </c>
      <c r="G125" t="s">
        <v>14</v>
      </c>
      <c r="H125" s="17" t="s">
        <v>270</v>
      </c>
      <c r="I125">
        <f>AVERAGE(F287,F302)</f>
        <v>9.7250000000000003E-2</v>
      </c>
    </row>
    <row r="126" spans="1:10">
      <c r="A126" s="1" t="s">
        <v>271</v>
      </c>
      <c r="B126" t="s">
        <v>12</v>
      </c>
      <c r="C126" t="s">
        <v>12</v>
      </c>
      <c r="D126" s="3" t="s">
        <v>14</v>
      </c>
      <c r="E126" s="4" t="s">
        <v>158</v>
      </c>
      <c r="F126">
        <v>-0.04</v>
      </c>
      <c r="G126" t="s">
        <v>14</v>
      </c>
      <c r="H126" s="17" t="s">
        <v>272</v>
      </c>
      <c r="I126">
        <f>AVERAGE(F288,F304)</f>
        <v>-4.3949999999999996E-2</v>
      </c>
    </row>
    <row r="127" spans="1:10">
      <c r="A127" s="1" t="s">
        <v>271</v>
      </c>
      <c r="B127" t="s">
        <v>12</v>
      </c>
      <c r="C127" t="s">
        <v>194</v>
      </c>
      <c r="D127" s="3" t="s">
        <v>14</v>
      </c>
      <c r="E127" s="4" t="s">
        <v>13</v>
      </c>
      <c r="F127">
        <v>-0.01</v>
      </c>
      <c r="G127" t="s">
        <v>14</v>
      </c>
      <c r="H127" s="17" t="s">
        <v>273</v>
      </c>
      <c r="I127">
        <f>AVERAGE(F289:F290,F306)</f>
        <v>-0.24203333333333332</v>
      </c>
    </row>
    <row r="128" spans="1:10">
      <c r="A128" s="1" t="s">
        <v>271</v>
      </c>
      <c r="B128" t="s">
        <v>12</v>
      </c>
      <c r="C128" t="s">
        <v>194</v>
      </c>
      <c r="D128" s="3" t="s">
        <v>14</v>
      </c>
      <c r="E128" t="s">
        <v>13</v>
      </c>
      <c r="F128" s="9" t="s">
        <v>14</v>
      </c>
      <c r="G128">
        <v>0.25</v>
      </c>
      <c r="H128" s="17" t="s">
        <v>274</v>
      </c>
      <c r="I128">
        <f>AVERAGE(F291,F307)</f>
        <v>1.8675000000000001E-2</v>
      </c>
    </row>
    <row r="129" spans="1:9">
      <c r="A129" s="1" t="s">
        <v>275</v>
      </c>
      <c r="B129" t="s">
        <v>12</v>
      </c>
      <c r="C129" t="s">
        <v>12</v>
      </c>
      <c r="D129" s="3" t="s">
        <v>14</v>
      </c>
      <c r="E129" s="4" t="s">
        <v>158</v>
      </c>
      <c r="F129">
        <v>-7.0000000000000007E-2</v>
      </c>
      <c r="G129" t="s">
        <v>14</v>
      </c>
      <c r="H129" s="17" t="s">
        <v>276</v>
      </c>
      <c r="I129">
        <f>AVERAGE(F292)</f>
        <v>3.0000000000000001E-3</v>
      </c>
    </row>
    <row r="130" spans="1:9">
      <c r="A130" s="1" t="s">
        <v>275</v>
      </c>
      <c r="B130" t="s">
        <v>12</v>
      </c>
      <c r="C130" t="s">
        <v>12</v>
      </c>
      <c r="D130" s="3" t="s">
        <v>14</v>
      </c>
      <c r="E130" s="4" t="s">
        <v>158</v>
      </c>
      <c r="F130">
        <v>-0.19</v>
      </c>
      <c r="G130" t="s">
        <v>14</v>
      </c>
      <c r="H130" s="17" t="s">
        <v>277</v>
      </c>
      <c r="I130">
        <f>AVERAGE(F293)</f>
        <v>1E-3</v>
      </c>
    </row>
    <row r="131" spans="1:9">
      <c r="A131" s="1" t="s">
        <v>275</v>
      </c>
      <c r="B131" t="s">
        <v>12</v>
      </c>
      <c r="C131" t="s">
        <v>194</v>
      </c>
      <c r="D131" s="3" t="s">
        <v>14</v>
      </c>
      <c r="E131" s="4" t="s">
        <v>13</v>
      </c>
      <c r="F131">
        <v>-0.16</v>
      </c>
      <c r="G131" t="s">
        <v>14</v>
      </c>
      <c r="H131" s="17" t="s">
        <v>278</v>
      </c>
      <c r="I131">
        <f>AVERAGE(F294)</f>
        <v>-4.0000000000000002E-4</v>
      </c>
    </row>
    <row r="132" spans="1:9">
      <c r="A132" s="1" t="s">
        <v>275</v>
      </c>
      <c r="B132" t="s">
        <v>12</v>
      </c>
      <c r="C132" t="s">
        <v>194</v>
      </c>
      <c r="D132" s="3" t="s">
        <v>14</v>
      </c>
      <c r="E132" s="4" t="s">
        <v>13</v>
      </c>
      <c r="F132">
        <v>-0.1</v>
      </c>
      <c r="G132" t="s">
        <v>14</v>
      </c>
      <c r="H132" s="17" t="s">
        <v>279</v>
      </c>
      <c r="I132">
        <f>AVERAGE(F296)</f>
        <v>4.0000000000000001E-3</v>
      </c>
    </row>
    <row r="133" spans="1:9">
      <c r="A133" s="1" t="s">
        <v>275</v>
      </c>
      <c r="B133" t="s">
        <v>12</v>
      </c>
      <c r="C133" t="s">
        <v>194</v>
      </c>
      <c r="D133" s="3" t="s">
        <v>14</v>
      </c>
      <c r="E133" t="s">
        <v>13</v>
      </c>
      <c r="F133" s="9" t="s">
        <v>14</v>
      </c>
      <c r="G133">
        <v>0.16</v>
      </c>
      <c r="H133" s="17" t="s">
        <v>280</v>
      </c>
      <c r="I133">
        <f>AVERAGE(F298)</f>
        <v>2E-3</v>
      </c>
    </row>
    <row r="134" spans="1:9">
      <c r="A134" s="1" t="s">
        <v>275</v>
      </c>
      <c r="B134" t="s">
        <v>12</v>
      </c>
      <c r="C134" t="s">
        <v>166</v>
      </c>
      <c r="D134" s="3" t="s">
        <v>14</v>
      </c>
      <c r="E134" s="4" t="s">
        <v>13</v>
      </c>
      <c r="F134">
        <v>-0.1</v>
      </c>
      <c r="G134" t="s">
        <v>14</v>
      </c>
      <c r="H134" s="17" t="s">
        <v>281</v>
      </c>
      <c r="I134">
        <f>AVERAGE(F299)</f>
        <v>2.8000000000000001E-2</v>
      </c>
    </row>
    <row r="135" spans="1:9">
      <c r="A135" s="1" t="s">
        <v>275</v>
      </c>
      <c r="B135" t="s">
        <v>12</v>
      </c>
      <c r="C135" t="s">
        <v>166</v>
      </c>
      <c r="D135" s="3" t="s">
        <v>14</v>
      </c>
      <c r="E135" t="s">
        <v>13</v>
      </c>
      <c r="F135" s="9" t="s">
        <v>14</v>
      </c>
      <c r="G135">
        <v>0.16</v>
      </c>
      <c r="H135" s="17" t="s">
        <v>282</v>
      </c>
      <c r="I135">
        <f>F300</f>
        <v>3.9E-2</v>
      </c>
    </row>
    <row r="136" spans="1:9">
      <c r="A136" s="1" t="s">
        <v>275</v>
      </c>
      <c r="B136" t="s">
        <v>12</v>
      </c>
      <c r="C136" t="s">
        <v>12</v>
      </c>
      <c r="D136" s="3" t="s">
        <v>12</v>
      </c>
      <c r="E136" s="4" t="s">
        <v>25</v>
      </c>
      <c r="F136" s="3">
        <v>0.38</v>
      </c>
      <c r="G136" t="s">
        <v>14</v>
      </c>
      <c r="H136" s="17" t="s">
        <v>283</v>
      </c>
      <c r="I136">
        <f>F301</f>
        <v>3.9E-2</v>
      </c>
    </row>
    <row r="137" spans="1:9" ht="15.75" thickBot="1">
      <c r="A137" s="1" t="s">
        <v>275</v>
      </c>
      <c r="B137" t="s">
        <v>12</v>
      </c>
      <c r="C137" t="s">
        <v>12</v>
      </c>
      <c r="D137" s="3" t="s">
        <v>284</v>
      </c>
      <c r="E137" s="4" t="s">
        <v>41</v>
      </c>
      <c r="F137" s="3">
        <v>-0.186</v>
      </c>
      <c r="G137" t="s">
        <v>14</v>
      </c>
      <c r="H137" s="17" t="s">
        <v>285</v>
      </c>
      <c r="I137">
        <f>F305</f>
        <v>5.0000000000000001E-3</v>
      </c>
    </row>
    <row r="138" spans="1:9" ht="15.75" thickBot="1">
      <c r="A138" s="1" t="s">
        <v>275</v>
      </c>
      <c r="B138" t="s">
        <v>12</v>
      </c>
      <c r="C138" t="s">
        <v>12</v>
      </c>
      <c r="D138" s="3" t="s">
        <v>286</v>
      </c>
      <c r="E138" s="4" t="s">
        <v>41</v>
      </c>
      <c r="F138" s="7">
        <v>0.54500000000000004</v>
      </c>
      <c r="G138" t="s">
        <v>14</v>
      </c>
      <c r="H138" s="17" t="s">
        <v>287</v>
      </c>
      <c r="I138">
        <f>F308</f>
        <v>2.1999999999999999E-2</v>
      </c>
    </row>
    <row r="139" spans="1:9">
      <c r="A139" s="1" t="s">
        <v>275</v>
      </c>
      <c r="B139" t="s">
        <v>12</v>
      </c>
      <c r="C139" t="s">
        <v>12</v>
      </c>
      <c r="D139" s="3" t="s">
        <v>288</v>
      </c>
      <c r="E139" s="4" t="s">
        <v>41</v>
      </c>
      <c r="F139" s="3">
        <v>0.10199999999999999</v>
      </c>
      <c r="G139" t="s">
        <v>14</v>
      </c>
      <c r="H139" s="17" t="s">
        <v>289</v>
      </c>
      <c r="I139">
        <f>F309</f>
        <v>0.436</v>
      </c>
    </row>
    <row r="140" spans="1:9">
      <c r="A140" s="1" t="s">
        <v>275</v>
      </c>
      <c r="B140" t="s">
        <v>12</v>
      </c>
      <c r="C140" t="s">
        <v>12</v>
      </c>
      <c r="D140" s="3" t="s">
        <v>12</v>
      </c>
      <c r="E140" s="4" t="s">
        <v>13</v>
      </c>
      <c r="F140" s="3">
        <v>-0.54700000000000004</v>
      </c>
      <c r="G140" t="s">
        <v>14</v>
      </c>
      <c r="H140" s="17" t="s">
        <v>290</v>
      </c>
      <c r="I140" s="9">
        <f>AVERAGE(F310:F311)</f>
        <v>-2.5000000000000008E-2</v>
      </c>
    </row>
    <row r="141" spans="1:9">
      <c r="A141" s="1" t="s">
        <v>275</v>
      </c>
      <c r="B141" t="s">
        <v>12</v>
      </c>
      <c r="C141" t="s">
        <v>12</v>
      </c>
      <c r="D141" s="3" t="s">
        <v>291</v>
      </c>
      <c r="E141" s="4" t="s">
        <v>41</v>
      </c>
      <c r="F141" s="3">
        <v>-2.7E-2</v>
      </c>
      <c r="G141" t="s">
        <v>14</v>
      </c>
      <c r="H141" s="17" t="s">
        <v>292</v>
      </c>
      <c r="I141">
        <f>AVERAGE(F313)</f>
        <v>-0.1171</v>
      </c>
    </row>
    <row r="142" spans="1:9">
      <c r="A142" s="1" t="s">
        <v>275</v>
      </c>
      <c r="B142" t="s">
        <v>12</v>
      </c>
      <c r="C142" t="s">
        <v>12</v>
      </c>
      <c r="D142" s="3" t="s">
        <v>293</v>
      </c>
      <c r="E142" s="4" t="s">
        <v>41</v>
      </c>
      <c r="F142" s="3">
        <v>0.06</v>
      </c>
      <c r="G142" t="s">
        <v>14</v>
      </c>
      <c r="H142" s="17" t="s">
        <v>294</v>
      </c>
      <c r="I142">
        <f>AVERAGE(F314,F326,F343,F360,F377)</f>
        <v>1.2539999999999999E-2</v>
      </c>
    </row>
    <row r="143" spans="1:9">
      <c r="A143" s="1" t="s">
        <v>275</v>
      </c>
      <c r="B143" t="s">
        <v>12</v>
      </c>
      <c r="C143" t="s">
        <v>12</v>
      </c>
      <c r="D143" s="3" t="s">
        <v>295</v>
      </c>
      <c r="E143" s="4" t="s">
        <v>41</v>
      </c>
      <c r="F143" s="3">
        <v>0.13500000000000001</v>
      </c>
      <c r="G143" t="s">
        <v>14</v>
      </c>
      <c r="H143" s="17" t="s">
        <v>296</v>
      </c>
      <c r="I143">
        <f>AVERAGE(F315)</f>
        <v>-8.7499999999999994E-2</v>
      </c>
    </row>
    <row r="144" spans="1:9">
      <c r="A144" s="1" t="s">
        <v>275</v>
      </c>
      <c r="B144" t="s">
        <v>12</v>
      </c>
      <c r="C144" t="s">
        <v>12</v>
      </c>
      <c r="D144" s="3" t="s">
        <v>12</v>
      </c>
      <c r="E144" s="4" t="s">
        <v>25</v>
      </c>
      <c r="F144" s="3">
        <v>0.313</v>
      </c>
      <c r="G144" t="s">
        <v>14</v>
      </c>
      <c r="H144" s="17" t="s">
        <v>297</v>
      </c>
      <c r="I144">
        <f>AVERAGE(F316,F328,F345,F362,F379)</f>
        <v>3.5879999999999996E-3</v>
      </c>
    </row>
    <row r="145" spans="1:10">
      <c r="A145" s="1" t="s">
        <v>275</v>
      </c>
      <c r="B145" t="s">
        <v>12</v>
      </c>
      <c r="C145" t="s">
        <v>12</v>
      </c>
      <c r="D145" s="3" t="s">
        <v>284</v>
      </c>
      <c r="E145" s="4" t="s">
        <v>41</v>
      </c>
      <c r="F145" s="3">
        <v>-0.03</v>
      </c>
      <c r="G145" t="s">
        <v>14</v>
      </c>
      <c r="H145" s="17" t="s">
        <v>298</v>
      </c>
      <c r="I145">
        <f>AVERAGE(F317)</f>
        <v>1.2699999999999999E-2</v>
      </c>
    </row>
    <row r="146" spans="1:10" ht="15.75" thickBot="1">
      <c r="A146" s="1" t="s">
        <v>275</v>
      </c>
      <c r="B146" t="s">
        <v>12</v>
      </c>
      <c r="C146" t="s">
        <v>12</v>
      </c>
      <c r="D146" s="3" t="s">
        <v>286</v>
      </c>
      <c r="E146" s="4" t="s">
        <v>41</v>
      </c>
      <c r="F146" s="3">
        <v>0.13900000000000001</v>
      </c>
      <c r="G146" t="s">
        <v>14</v>
      </c>
      <c r="H146" s="17" t="s">
        <v>299</v>
      </c>
      <c r="I146">
        <f>AVERAGE(F318,F333,F350,F367,F384)</f>
        <v>3.7100000000000001E-2</v>
      </c>
    </row>
    <row r="147" spans="1:10" ht="15.75" thickBot="1">
      <c r="A147" s="1" t="s">
        <v>275</v>
      </c>
      <c r="B147" t="s">
        <v>12</v>
      </c>
      <c r="C147" t="s">
        <v>12</v>
      </c>
      <c r="D147" s="3" t="s">
        <v>288</v>
      </c>
      <c r="E147" s="4" t="s">
        <v>41</v>
      </c>
      <c r="F147" s="7">
        <v>4.0000000000000001E-3</v>
      </c>
      <c r="G147" t="s">
        <v>14</v>
      </c>
      <c r="H147" s="17" t="s">
        <v>300</v>
      </c>
      <c r="I147">
        <f>AVERAGE(F319,F335,F352,F369,F386)</f>
        <v>-1.9179999999999999E-2</v>
      </c>
    </row>
    <row r="148" spans="1:10">
      <c r="A148" s="1" t="s">
        <v>275</v>
      </c>
      <c r="B148" t="s">
        <v>12</v>
      </c>
      <c r="C148" t="s">
        <v>12</v>
      </c>
      <c r="D148" s="3" t="s">
        <v>12</v>
      </c>
      <c r="E148" s="4" t="s">
        <v>13</v>
      </c>
      <c r="F148" s="3">
        <v>-0.70899999999999996</v>
      </c>
      <c r="G148" t="s">
        <v>14</v>
      </c>
      <c r="H148" s="17" t="s">
        <v>301</v>
      </c>
      <c r="I148">
        <f>AVERAGE(F320,F371,F388)</f>
        <v>-0.89349999999999996</v>
      </c>
    </row>
    <row r="149" spans="1:10">
      <c r="A149" s="1" t="s">
        <v>275</v>
      </c>
      <c r="B149" t="s">
        <v>12</v>
      </c>
      <c r="C149" t="s">
        <v>12</v>
      </c>
      <c r="D149" s="3" t="s">
        <v>12</v>
      </c>
      <c r="E149" s="4" t="s">
        <v>25</v>
      </c>
      <c r="F149" s="3">
        <v>0.70199999999999996</v>
      </c>
      <c r="G149" t="s">
        <v>14</v>
      </c>
      <c r="H149" s="17" t="s">
        <v>302</v>
      </c>
      <c r="I149">
        <f>AVERAGE(F321)</f>
        <v>0.78739999999999999</v>
      </c>
    </row>
    <row r="150" spans="1:10">
      <c r="A150" s="1" t="s">
        <v>275</v>
      </c>
      <c r="B150" t="s">
        <v>12</v>
      </c>
      <c r="C150" t="s">
        <v>12</v>
      </c>
      <c r="D150" s="3" t="s">
        <v>291</v>
      </c>
      <c r="E150" s="4" t="s">
        <v>41</v>
      </c>
      <c r="F150" s="3">
        <v>1.4E-2</v>
      </c>
      <c r="G150" t="s">
        <v>14</v>
      </c>
      <c r="H150" s="17" t="s">
        <v>303</v>
      </c>
      <c r="I150">
        <f>AVERAGE(F322,F338,F355,F372,F389)</f>
        <v>7.3900000000000007E-3</v>
      </c>
    </row>
    <row r="151" spans="1:10">
      <c r="A151" s="1" t="s">
        <v>275</v>
      </c>
      <c r="B151" t="s">
        <v>12</v>
      </c>
      <c r="C151" t="s">
        <v>12</v>
      </c>
      <c r="D151" s="3" t="s">
        <v>293</v>
      </c>
      <c r="E151" s="4" t="s">
        <v>41</v>
      </c>
      <c r="F151" s="3">
        <v>-7.0999999999999994E-2</v>
      </c>
      <c r="G151" t="s">
        <v>14</v>
      </c>
      <c r="H151" s="17" t="s">
        <v>304</v>
      </c>
      <c r="I151">
        <f>AVERAGE(F323,F340,F357,F374)</f>
        <v>-1.75E-3</v>
      </c>
    </row>
    <row r="152" spans="1:10">
      <c r="A152" s="1" t="s">
        <v>275</v>
      </c>
      <c r="B152" t="s">
        <v>12</v>
      </c>
      <c r="C152" t="s">
        <v>12</v>
      </c>
      <c r="D152" s="3" t="s">
        <v>295</v>
      </c>
      <c r="E152" s="4" t="s">
        <v>41</v>
      </c>
      <c r="F152" s="3">
        <v>4.2999999999999997E-2</v>
      </c>
      <c r="G152" t="s">
        <v>14</v>
      </c>
      <c r="H152" s="17" t="s">
        <v>305</v>
      </c>
      <c r="I152">
        <f>AVERAGE(F324,F341,F358,F375)</f>
        <v>-1.25E-3</v>
      </c>
    </row>
    <row r="153" spans="1:10">
      <c r="A153" s="1" t="s">
        <v>275</v>
      </c>
      <c r="B153" t="s">
        <v>12</v>
      </c>
      <c r="C153" t="s">
        <v>12</v>
      </c>
      <c r="D153" s="3" t="s">
        <v>284</v>
      </c>
      <c r="E153" s="4" t="s">
        <v>41</v>
      </c>
      <c r="F153" s="3">
        <v>0.156</v>
      </c>
      <c r="G153" t="s">
        <v>14</v>
      </c>
      <c r="H153" s="17" t="s">
        <v>306</v>
      </c>
      <c r="I153">
        <f>AVERAGE(F325,F342,F359,F376)</f>
        <v>6.8999999999999999E-3</v>
      </c>
    </row>
    <row r="154" spans="1:10">
      <c r="A154" s="1" t="s">
        <v>275</v>
      </c>
      <c r="B154" t="s">
        <v>12</v>
      </c>
      <c r="C154" t="s">
        <v>12</v>
      </c>
      <c r="D154" s="3" t="s">
        <v>286</v>
      </c>
      <c r="E154" s="4" t="s">
        <v>41</v>
      </c>
      <c r="F154" s="3">
        <v>0.18099999999999999</v>
      </c>
      <c r="G154" t="s">
        <v>14</v>
      </c>
      <c r="H154" s="17" t="s">
        <v>307</v>
      </c>
      <c r="I154">
        <f>AVERAGE(F327,F344,F361,F378)</f>
        <v>2.5000000000000001E-4</v>
      </c>
    </row>
    <row r="155" spans="1:10">
      <c r="A155" s="1" t="s">
        <v>275</v>
      </c>
      <c r="B155" t="s">
        <v>12</v>
      </c>
      <c r="C155" t="s">
        <v>12</v>
      </c>
      <c r="D155" s="3" t="s">
        <v>288</v>
      </c>
      <c r="E155" s="4" t="s">
        <v>41</v>
      </c>
      <c r="F155" s="3">
        <v>0.14799999999999999</v>
      </c>
      <c r="G155" t="s">
        <v>14</v>
      </c>
      <c r="H155" s="17" t="s">
        <v>308</v>
      </c>
      <c r="I155">
        <f>AVERAGE(F329,F346,F363,F380)</f>
        <v>2.5000000000000001E-4</v>
      </c>
    </row>
    <row r="156" spans="1:10">
      <c r="A156" s="1" t="s">
        <v>275</v>
      </c>
      <c r="B156" t="s">
        <v>12</v>
      </c>
      <c r="C156" t="s">
        <v>12</v>
      </c>
      <c r="D156" s="3" t="s">
        <v>12</v>
      </c>
      <c r="E156" s="4" t="s">
        <v>13</v>
      </c>
      <c r="F156" s="3">
        <v>-0.629</v>
      </c>
      <c r="G156" t="s">
        <v>14</v>
      </c>
      <c r="H156" s="17" t="s">
        <v>309</v>
      </c>
      <c r="I156">
        <f>AVERAGE(F330,F364,F381)</f>
        <v>2.0333333333333332E-2</v>
      </c>
    </row>
    <row r="157" spans="1:10">
      <c r="A157" s="1" t="s">
        <v>275</v>
      </c>
      <c r="B157" t="s">
        <v>12</v>
      </c>
      <c r="C157" t="s">
        <v>12</v>
      </c>
      <c r="D157" s="3" t="s">
        <v>12</v>
      </c>
      <c r="E157" s="4" t="s">
        <v>25</v>
      </c>
      <c r="F157" s="3">
        <v>0.496</v>
      </c>
      <c r="G157" t="s">
        <v>14</v>
      </c>
      <c r="H157" s="17" t="s">
        <v>310</v>
      </c>
      <c r="I157">
        <f>AVERAGE(F331,F348,F365,F382)</f>
        <v>2.7250000000000003E-2</v>
      </c>
    </row>
    <row r="158" spans="1:10">
      <c r="A158" s="1" t="s">
        <v>275</v>
      </c>
      <c r="B158" t="s">
        <v>12</v>
      </c>
      <c r="C158" t="s">
        <v>12</v>
      </c>
      <c r="D158" s="3" t="s">
        <v>291</v>
      </c>
      <c r="E158" s="4" t="s">
        <v>41</v>
      </c>
      <c r="F158" s="3">
        <v>0.16800000000000001</v>
      </c>
      <c r="G158" t="s">
        <v>14</v>
      </c>
      <c r="H158" s="17" t="s">
        <v>311</v>
      </c>
      <c r="I158">
        <f>AVERAGE(F332,F349,F366,F383)</f>
        <v>2.8500000000000001E-2</v>
      </c>
    </row>
    <row r="159" spans="1:10">
      <c r="A159" s="1" t="s">
        <v>275</v>
      </c>
      <c r="B159" t="s">
        <v>12</v>
      </c>
      <c r="C159" t="s">
        <v>12</v>
      </c>
      <c r="D159" s="3" t="s">
        <v>293</v>
      </c>
      <c r="E159" s="4" t="s">
        <v>41</v>
      </c>
      <c r="F159" s="3">
        <v>3.5999999999999997E-2</v>
      </c>
      <c r="G159" t="s">
        <v>14</v>
      </c>
      <c r="H159" s="17" t="s">
        <v>312</v>
      </c>
      <c r="I159">
        <f>AVERAGE(F334,F351,F368,F385)</f>
        <v>0</v>
      </c>
    </row>
    <row r="160" spans="1:10">
      <c r="A160" s="1" t="s">
        <v>275</v>
      </c>
      <c r="B160" t="s">
        <v>12</v>
      </c>
      <c r="C160" t="s">
        <v>12</v>
      </c>
      <c r="D160" s="3" t="s">
        <v>295</v>
      </c>
      <c r="E160" s="4" t="s">
        <v>41</v>
      </c>
      <c r="F160" s="3">
        <v>0.16600000000000001</v>
      </c>
      <c r="G160" t="s">
        <v>14</v>
      </c>
      <c r="H160" s="17" t="s">
        <v>313</v>
      </c>
      <c r="I160">
        <f>AVERAGE(F336)</f>
        <v>5.0000000000000001E-3</v>
      </c>
      <c r="J160" t="s">
        <v>314</v>
      </c>
    </row>
    <row r="161" spans="1:9">
      <c r="A161" s="1" t="s">
        <v>275</v>
      </c>
      <c r="B161" t="s">
        <v>12</v>
      </c>
      <c r="C161" t="s">
        <v>12</v>
      </c>
      <c r="D161" s="3" t="s">
        <v>315</v>
      </c>
      <c r="E161" s="4" t="s">
        <v>41</v>
      </c>
      <c r="F161" s="3">
        <v>2.1000000000000001E-2</v>
      </c>
      <c r="G161" t="s">
        <v>14</v>
      </c>
      <c r="H161" s="17" t="s">
        <v>316</v>
      </c>
      <c r="I161">
        <f>AVERAGE(F337,F354)</f>
        <v>-0.61899999999999999</v>
      </c>
    </row>
    <row r="162" spans="1:9">
      <c r="A162" s="1" t="s">
        <v>275</v>
      </c>
      <c r="B162" t="s">
        <v>12</v>
      </c>
      <c r="C162" t="s">
        <v>12</v>
      </c>
      <c r="D162" s="3" t="s">
        <v>317</v>
      </c>
      <c r="E162" s="4" t="s">
        <v>41</v>
      </c>
      <c r="F162" s="3">
        <v>-0.11600000000000001</v>
      </c>
      <c r="G162" t="s">
        <v>14</v>
      </c>
      <c r="H162" s="17" t="s">
        <v>318</v>
      </c>
      <c r="I162">
        <f>AVERAGE(F339,F356,F373,F390)</f>
        <v>1.6249999999999997E-2</v>
      </c>
    </row>
    <row r="163" spans="1:9">
      <c r="A163" s="1" t="s">
        <v>275</v>
      </c>
      <c r="B163" t="s">
        <v>12</v>
      </c>
      <c r="C163" t="s">
        <v>12</v>
      </c>
      <c r="D163" s="3" t="s">
        <v>77</v>
      </c>
      <c r="E163" s="4" t="s">
        <v>41</v>
      </c>
      <c r="F163" s="3">
        <v>0.28499999999999998</v>
      </c>
      <c r="G163" t="s">
        <v>14</v>
      </c>
      <c r="H163" s="17" t="s">
        <v>319</v>
      </c>
      <c r="I163">
        <f>AVERAGE(F353,F370,F387)</f>
        <v>-1.3333333333333333E-3</v>
      </c>
    </row>
    <row r="164" spans="1:9">
      <c r="A164" s="1" t="s">
        <v>275</v>
      </c>
      <c r="B164" t="s">
        <v>12</v>
      </c>
      <c r="C164" t="s">
        <v>12</v>
      </c>
      <c r="D164" s="3" t="s">
        <v>83</v>
      </c>
      <c r="E164" s="4" t="s">
        <v>41</v>
      </c>
      <c r="F164" s="3">
        <v>-0.193</v>
      </c>
      <c r="G164" t="s">
        <v>14</v>
      </c>
      <c r="H164" s="17" t="s">
        <v>320</v>
      </c>
      <c r="I164" s="9"/>
    </row>
    <row r="165" spans="1:9">
      <c r="A165" s="1" t="s">
        <v>275</v>
      </c>
      <c r="B165" t="s">
        <v>12</v>
      </c>
      <c r="C165" t="s">
        <v>12</v>
      </c>
      <c r="D165" s="3" t="s">
        <v>321</v>
      </c>
      <c r="E165" s="4" t="s">
        <v>41</v>
      </c>
      <c r="F165" s="3">
        <v>-0.185</v>
      </c>
      <c r="G165" t="s">
        <v>14</v>
      </c>
      <c r="H165" s="16" t="s">
        <v>322</v>
      </c>
      <c r="I165">
        <f>F394</f>
        <v>-0.12</v>
      </c>
    </row>
    <row r="166" spans="1:9">
      <c r="A166" s="1" t="s">
        <v>275</v>
      </c>
      <c r="B166" t="s">
        <v>12</v>
      </c>
      <c r="C166" t="s">
        <v>12</v>
      </c>
      <c r="D166" s="3" t="s">
        <v>323</v>
      </c>
      <c r="E166" s="4" t="s">
        <v>41</v>
      </c>
      <c r="F166" s="3">
        <v>0.126</v>
      </c>
      <c r="G166" t="s">
        <v>14</v>
      </c>
      <c r="H166" s="16" t="s">
        <v>324</v>
      </c>
      <c r="I166">
        <f>AVERAGE(F395:F396)</f>
        <v>-2.0000000000000004E-2</v>
      </c>
    </row>
    <row r="167" spans="1:9">
      <c r="A167" s="1" t="s">
        <v>275</v>
      </c>
      <c r="B167" t="s">
        <v>12</v>
      </c>
      <c r="C167" t="s">
        <v>12</v>
      </c>
      <c r="D167" s="3" t="s">
        <v>325</v>
      </c>
      <c r="E167" s="4" t="s">
        <v>41</v>
      </c>
      <c r="F167" s="3">
        <v>0.153</v>
      </c>
      <c r="G167" t="s">
        <v>14</v>
      </c>
      <c r="H167" s="16" t="s">
        <v>326</v>
      </c>
      <c r="I167">
        <f t="shared" ref="I167:I177" si="1">F397</f>
        <v>8.7999999999999995E-2</v>
      </c>
    </row>
    <row r="168" spans="1:9">
      <c r="A168" s="1" t="s">
        <v>275</v>
      </c>
      <c r="B168" t="s">
        <v>12</v>
      </c>
      <c r="C168" t="s">
        <v>12</v>
      </c>
      <c r="D168" s="3" t="s">
        <v>131</v>
      </c>
      <c r="E168" s="4" t="s">
        <v>41</v>
      </c>
      <c r="F168" s="3">
        <v>-5.8000000000000003E-2</v>
      </c>
      <c r="G168" t="s">
        <v>14</v>
      </c>
      <c r="H168" s="16" t="s">
        <v>327</v>
      </c>
      <c r="I168">
        <f t="shared" si="1"/>
        <v>0.21299999999999999</v>
      </c>
    </row>
    <row r="169" spans="1:9">
      <c r="A169" s="1" t="s">
        <v>275</v>
      </c>
      <c r="B169" t="s">
        <v>12</v>
      </c>
      <c r="C169" t="s">
        <v>12</v>
      </c>
      <c r="D169" s="3" t="s">
        <v>328</v>
      </c>
      <c r="E169" s="4" t="s">
        <v>41</v>
      </c>
      <c r="F169" s="3">
        <v>-0.183</v>
      </c>
      <c r="G169" t="s">
        <v>14</v>
      </c>
      <c r="H169" s="16" t="s">
        <v>329</v>
      </c>
      <c r="I169">
        <f t="shared" si="1"/>
        <v>5.2999999999999999E-2</v>
      </c>
    </row>
    <row r="170" spans="1:9">
      <c r="A170" s="1" t="s">
        <v>275</v>
      </c>
      <c r="B170" t="s">
        <v>12</v>
      </c>
      <c r="C170" t="s">
        <v>12</v>
      </c>
      <c r="D170" s="3" t="s">
        <v>12</v>
      </c>
      <c r="E170" s="4" t="s">
        <v>13</v>
      </c>
      <c r="F170" s="3">
        <v>-0.60299999999999998</v>
      </c>
      <c r="G170" t="s">
        <v>14</v>
      </c>
      <c r="H170" s="16" t="s">
        <v>330</v>
      </c>
      <c r="I170">
        <f t="shared" si="1"/>
        <v>0.13</v>
      </c>
    </row>
    <row r="171" spans="1:9">
      <c r="A171" s="1" t="s">
        <v>275</v>
      </c>
      <c r="B171" t="s">
        <v>12</v>
      </c>
      <c r="C171" t="s">
        <v>12</v>
      </c>
      <c r="D171" s="3" t="s">
        <v>12</v>
      </c>
      <c r="E171" s="4" t="s">
        <v>25</v>
      </c>
      <c r="F171" s="3">
        <v>0.96799999999999997</v>
      </c>
      <c r="G171" t="s">
        <v>14</v>
      </c>
      <c r="H171" s="16" t="s">
        <v>331</v>
      </c>
      <c r="I171">
        <f t="shared" si="1"/>
        <v>6.5000000000000002E-2</v>
      </c>
    </row>
    <row r="172" spans="1:9">
      <c r="A172" s="1" t="s">
        <v>275</v>
      </c>
      <c r="B172" t="s">
        <v>12</v>
      </c>
      <c r="C172" t="s">
        <v>12</v>
      </c>
      <c r="D172" s="3" t="s">
        <v>293</v>
      </c>
      <c r="E172" s="4" t="s">
        <v>13</v>
      </c>
      <c r="F172" s="3">
        <v>2.5000000000000001E-2</v>
      </c>
      <c r="G172" t="s">
        <v>14</v>
      </c>
      <c r="H172" s="16" t="s">
        <v>332</v>
      </c>
      <c r="I172">
        <f t="shared" si="1"/>
        <v>-3.2000000000000001E-2</v>
      </c>
    </row>
    <row r="173" spans="1:9">
      <c r="A173" s="1" t="s">
        <v>275</v>
      </c>
      <c r="B173" t="s">
        <v>12</v>
      </c>
      <c r="C173" t="s">
        <v>12</v>
      </c>
      <c r="D173" s="3" t="s">
        <v>12</v>
      </c>
      <c r="E173" s="4" t="s">
        <v>13</v>
      </c>
      <c r="F173" s="3">
        <v>-0.57699999999999996</v>
      </c>
      <c r="G173" t="s">
        <v>14</v>
      </c>
      <c r="H173" s="16" t="s">
        <v>333</v>
      </c>
      <c r="I173">
        <f t="shared" si="1"/>
        <v>6.4000000000000001E-2</v>
      </c>
    </row>
    <row r="174" spans="1:9">
      <c r="A174" s="1" t="s">
        <v>275</v>
      </c>
      <c r="B174" t="s">
        <v>12</v>
      </c>
      <c r="C174" t="s">
        <v>12</v>
      </c>
      <c r="D174" s="3" t="s">
        <v>12</v>
      </c>
      <c r="E174" s="4" t="s">
        <v>13</v>
      </c>
      <c r="F174" s="3">
        <v>-4.2999999999999997E-2</v>
      </c>
      <c r="G174" t="s">
        <v>14</v>
      </c>
      <c r="H174" s="17" t="s">
        <v>334</v>
      </c>
      <c r="I174">
        <f t="shared" si="1"/>
        <v>-0.42399999999999999</v>
      </c>
    </row>
    <row r="175" spans="1:9">
      <c r="A175" s="1" t="s">
        <v>275</v>
      </c>
      <c r="B175" t="s">
        <v>12</v>
      </c>
      <c r="C175" t="s">
        <v>12</v>
      </c>
      <c r="D175" s="3" t="s">
        <v>12</v>
      </c>
      <c r="E175" s="4" t="s">
        <v>13</v>
      </c>
      <c r="F175" s="3">
        <v>-0.60299999999999998</v>
      </c>
      <c r="G175" t="s">
        <v>14</v>
      </c>
      <c r="H175" s="16" t="s">
        <v>335</v>
      </c>
      <c r="I175">
        <f t="shared" si="1"/>
        <v>2.5000000000000001E-2</v>
      </c>
    </row>
    <row r="176" spans="1:9" ht="15.75" thickBot="1">
      <c r="A176" s="1" t="s">
        <v>275</v>
      </c>
      <c r="B176" t="s">
        <v>12</v>
      </c>
      <c r="C176" t="s">
        <v>12</v>
      </c>
      <c r="D176" s="3" t="s">
        <v>12</v>
      </c>
      <c r="E176" s="4" t="s">
        <v>13</v>
      </c>
      <c r="F176" s="3">
        <v>0.95699999999999996</v>
      </c>
      <c r="G176" t="s">
        <v>14</v>
      </c>
      <c r="H176" s="16" t="s">
        <v>336</v>
      </c>
      <c r="I176">
        <f t="shared" si="1"/>
        <v>-5.7000000000000002E-2</v>
      </c>
    </row>
    <row r="177" spans="1:9" ht="15.75" thickBot="1">
      <c r="A177" s="1" t="s">
        <v>275</v>
      </c>
      <c r="B177" t="s">
        <v>12</v>
      </c>
      <c r="C177" t="s">
        <v>12</v>
      </c>
      <c r="D177" s="3" t="s">
        <v>321</v>
      </c>
      <c r="E177" s="4" t="s">
        <v>41</v>
      </c>
      <c r="F177" s="7">
        <v>-0.01</v>
      </c>
      <c r="G177" t="s">
        <v>14</v>
      </c>
      <c r="H177" s="16" t="s">
        <v>337</v>
      </c>
      <c r="I177">
        <f t="shared" si="1"/>
        <v>-5.0000000000000001E-3</v>
      </c>
    </row>
    <row r="178" spans="1:9">
      <c r="A178" s="1" t="s">
        <v>275</v>
      </c>
      <c r="B178" t="s">
        <v>12</v>
      </c>
      <c r="C178" t="s">
        <v>12</v>
      </c>
      <c r="D178" s="3" t="s">
        <v>286</v>
      </c>
      <c r="E178" s="4" t="s">
        <v>41</v>
      </c>
      <c r="F178" s="3">
        <v>0.37</v>
      </c>
      <c r="G178" t="s">
        <v>14</v>
      </c>
      <c r="H178" s="16" t="s">
        <v>338</v>
      </c>
      <c r="I178" s="9">
        <f>AVERAGE(F408:F409)</f>
        <v>-0.18</v>
      </c>
    </row>
    <row r="179" spans="1:9" ht="15.75" thickBot="1">
      <c r="A179" s="1" t="s">
        <v>275</v>
      </c>
      <c r="B179" t="s">
        <v>12</v>
      </c>
      <c r="C179" t="s">
        <v>12</v>
      </c>
      <c r="D179" s="3" t="s">
        <v>288</v>
      </c>
      <c r="E179" s="4" t="s">
        <v>41</v>
      </c>
      <c r="F179" s="3">
        <v>-3.0000000000000001E-3</v>
      </c>
      <c r="G179" t="s">
        <v>14</v>
      </c>
      <c r="H179" s="16" t="s">
        <v>339</v>
      </c>
      <c r="I179" s="9"/>
    </row>
    <row r="180" spans="1:9" ht="15.75" thickBot="1">
      <c r="A180" s="1" t="s">
        <v>275</v>
      </c>
      <c r="B180" t="s">
        <v>12</v>
      </c>
      <c r="C180" t="s">
        <v>12</v>
      </c>
      <c r="D180" s="3" t="s">
        <v>340</v>
      </c>
      <c r="E180" s="4" t="s">
        <v>41</v>
      </c>
      <c r="F180" s="7">
        <v>-0.17</v>
      </c>
      <c r="G180" t="s">
        <v>14</v>
      </c>
      <c r="H180" t="s">
        <v>341</v>
      </c>
      <c r="I180" s="9">
        <f>AVERAGE(F412:F413)</f>
        <v>3.0000000000000013E-2</v>
      </c>
    </row>
    <row r="181" spans="1:9">
      <c r="A181" s="1" t="s">
        <v>275</v>
      </c>
      <c r="B181" t="s">
        <v>12</v>
      </c>
      <c r="C181" t="s">
        <v>12</v>
      </c>
      <c r="D181" s="3" t="s">
        <v>328</v>
      </c>
      <c r="E181" s="4" t="s">
        <v>41</v>
      </c>
      <c r="F181" s="3">
        <v>-0.21</v>
      </c>
      <c r="G181" t="s">
        <v>14</v>
      </c>
      <c r="H181" t="s">
        <v>342</v>
      </c>
      <c r="I181">
        <f>AVERAGE(F415)</f>
        <v>-0.04</v>
      </c>
    </row>
    <row r="182" spans="1:9">
      <c r="A182" s="1" t="s">
        <v>275</v>
      </c>
      <c r="B182" t="s">
        <v>12</v>
      </c>
      <c r="C182" t="s">
        <v>12</v>
      </c>
      <c r="D182" s="3" t="s">
        <v>12</v>
      </c>
      <c r="E182" s="4" t="s">
        <v>41</v>
      </c>
      <c r="F182" s="3">
        <v>-0.46</v>
      </c>
      <c r="G182" t="s">
        <v>14</v>
      </c>
      <c r="H182" t="s">
        <v>343</v>
      </c>
      <c r="I182" s="9">
        <f>AVERAGE(F416)</f>
        <v>-0.2</v>
      </c>
    </row>
    <row r="183" spans="1:9">
      <c r="A183" s="1" t="s">
        <v>275</v>
      </c>
      <c r="B183" t="s">
        <v>12</v>
      </c>
      <c r="C183" t="s">
        <v>12</v>
      </c>
      <c r="D183" s="19" t="s">
        <v>344</v>
      </c>
      <c r="E183" s="4" t="s">
        <v>41</v>
      </c>
      <c r="F183" s="3">
        <v>-0.64</v>
      </c>
      <c r="G183" t="s">
        <v>14</v>
      </c>
      <c r="H183" t="s">
        <v>345</v>
      </c>
      <c r="I183">
        <f>AVERAGE(F418:F419)</f>
        <v>-7.4999999999999997E-2</v>
      </c>
    </row>
    <row r="184" spans="1:9">
      <c r="A184" s="1" t="s">
        <v>275</v>
      </c>
      <c r="B184" t="s">
        <v>12</v>
      </c>
      <c r="C184" t="s">
        <v>12</v>
      </c>
      <c r="D184" s="19" t="s">
        <v>346</v>
      </c>
      <c r="E184" s="4" t="s">
        <v>41</v>
      </c>
      <c r="F184" s="3">
        <v>-0.17</v>
      </c>
      <c r="G184" t="s">
        <v>14</v>
      </c>
      <c r="H184" t="s">
        <v>347</v>
      </c>
      <c r="I184" s="9"/>
    </row>
    <row r="185" spans="1:9">
      <c r="A185" s="1" t="s">
        <v>275</v>
      </c>
      <c r="B185" t="s">
        <v>12</v>
      </c>
      <c r="C185" t="s">
        <v>12</v>
      </c>
      <c r="D185" s="19" t="s">
        <v>348</v>
      </c>
      <c r="E185" s="4" t="s">
        <v>41</v>
      </c>
      <c r="F185" s="3">
        <v>-0.5</v>
      </c>
      <c r="G185" t="s">
        <v>14</v>
      </c>
      <c r="H185" t="s">
        <v>349</v>
      </c>
      <c r="I185">
        <f>F422</f>
        <v>0.2</v>
      </c>
    </row>
    <row r="186" spans="1:9">
      <c r="A186" s="1" t="s">
        <v>275</v>
      </c>
      <c r="B186" t="s">
        <v>12</v>
      </c>
      <c r="C186" t="s">
        <v>12</v>
      </c>
      <c r="D186" s="3" t="s">
        <v>293</v>
      </c>
      <c r="E186" s="4" t="s">
        <v>41</v>
      </c>
      <c r="F186" s="3">
        <v>-0.03</v>
      </c>
      <c r="G186" t="s">
        <v>14</v>
      </c>
      <c r="H186" t="s">
        <v>350</v>
      </c>
      <c r="I186" s="9"/>
    </row>
    <row r="187" spans="1:9">
      <c r="A187" s="1" t="s">
        <v>275</v>
      </c>
      <c r="B187" t="s">
        <v>12</v>
      </c>
      <c r="C187" t="s">
        <v>12</v>
      </c>
      <c r="D187" s="3" t="s">
        <v>295</v>
      </c>
      <c r="E187" s="4" t="s">
        <v>41</v>
      </c>
      <c r="F187" s="3">
        <v>-0.06</v>
      </c>
      <c r="G187" t="s">
        <v>14</v>
      </c>
      <c r="H187" t="s">
        <v>351</v>
      </c>
      <c r="I187" s="9"/>
    </row>
    <row r="188" spans="1:9">
      <c r="A188" s="1" t="s">
        <v>275</v>
      </c>
      <c r="B188" t="s">
        <v>12</v>
      </c>
      <c r="C188" t="s">
        <v>12</v>
      </c>
      <c r="D188" s="3" t="s">
        <v>12</v>
      </c>
      <c r="E188" s="4" t="s">
        <v>25</v>
      </c>
      <c r="F188" s="3">
        <v>1.27</v>
      </c>
      <c r="G188" t="s">
        <v>14</v>
      </c>
      <c r="H188" t="s">
        <v>352</v>
      </c>
      <c r="I188">
        <f>F426</f>
        <v>0.14000000000000001</v>
      </c>
    </row>
    <row r="189" spans="1:9">
      <c r="A189" s="1" t="s">
        <v>275</v>
      </c>
      <c r="B189" t="s">
        <v>12</v>
      </c>
      <c r="C189" t="s">
        <v>12</v>
      </c>
      <c r="D189" s="3" t="s">
        <v>12</v>
      </c>
      <c r="E189" s="4" t="s">
        <v>13</v>
      </c>
      <c r="F189" s="3">
        <v>-0.34</v>
      </c>
      <c r="G189" t="s">
        <v>14</v>
      </c>
      <c r="H189" t="s">
        <v>353</v>
      </c>
      <c r="I189" s="9">
        <f>F427</f>
        <v>-0.1</v>
      </c>
    </row>
    <row r="190" spans="1:9">
      <c r="A190" s="1" t="s">
        <v>275</v>
      </c>
      <c r="B190" t="s">
        <v>12</v>
      </c>
      <c r="C190" t="s">
        <v>12</v>
      </c>
      <c r="D190" s="3" t="s">
        <v>12</v>
      </c>
      <c r="E190" s="4" t="s">
        <v>25</v>
      </c>
      <c r="F190" s="3">
        <v>1.26</v>
      </c>
      <c r="G190" t="s">
        <v>14</v>
      </c>
      <c r="H190" t="s">
        <v>354</v>
      </c>
      <c r="I190">
        <f>AVERAGE(F431:F432)</f>
        <v>-0.11499999999999999</v>
      </c>
    </row>
    <row r="191" spans="1:9">
      <c r="A191" s="1" t="s">
        <v>275</v>
      </c>
      <c r="B191" t="s">
        <v>12</v>
      </c>
      <c r="C191" t="s">
        <v>12</v>
      </c>
      <c r="D191" s="3" t="s">
        <v>12</v>
      </c>
      <c r="E191" s="4" t="s">
        <v>25</v>
      </c>
      <c r="F191" s="3">
        <v>1.21</v>
      </c>
      <c r="G191" t="s">
        <v>14</v>
      </c>
      <c r="H191" t="s">
        <v>355</v>
      </c>
      <c r="I191">
        <f>F433</f>
        <v>-0.26</v>
      </c>
    </row>
    <row r="192" spans="1:9">
      <c r="A192" s="1" t="s">
        <v>275</v>
      </c>
      <c r="B192" t="s">
        <v>12</v>
      </c>
      <c r="C192" t="s">
        <v>12</v>
      </c>
      <c r="D192" s="3" t="s">
        <v>12</v>
      </c>
      <c r="E192" s="4" t="s">
        <v>13</v>
      </c>
      <c r="F192" s="3">
        <v>-0.66</v>
      </c>
      <c r="G192" t="s">
        <v>14</v>
      </c>
      <c r="H192" t="s">
        <v>356</v>
      </c>
      <c r="I192" s="9">
        <f>F434</f>
        <v>-0.11</v>
      </c>
    </row>
    <row r="193" spans="1:9">
      <c r="A193" s="1" t="s">
        <v>275</v>
      </c>
      <c r="B193" t="s">
        <v>12</v>
      </c>
      <c r="C193" t="s">
        <v>12</v>
      </c>
      <c r="D193" s="3" t="s">
        <v>12</v>
      </c>
      <c r="E193" s="4" t="s">
        <v>13</v>
      </c>
      <c r="F193" s="3">
        <v>-0.46</v>
      </c>
      <c r="G193" t="s">
        <v>14</v>
      </c>
      <c r="H193" t="s">
        <v>357</v>
      </c>
      <c r="I193" s="9">
        <f>AVERAGE(F436:F437)</f>
        <v>-7.5000000000000011E-2</v>
      </c>
    </row>
    <row r="194" spans="1:9">
      <c r="A194" s="1" t="s">
        <v>275</v>
      </c>
      <c r="B194" t="s">
        <v>12</v>
      </c>
      <c r="C194" t="s">
        <v>12</v>
      </c>
      <c r="D194" s="3" t="s">
        <v>12</v>
      </c>
      <c r="E194" s="4" t="s">
        <v>25</v>
      </c>
      <c r="F194" s="3">
        <v>1.31</v>
      </c>
      <c r="G194" t="s">
        <v>14</v>
      </c>
      <c r="H194" t="s">
        <v>358</v>
      </c>
      <c r="I194" s="9"/>
    </row>
    <row r="195" spans="1:9">
      <c r="A195" s="1" t="s">
        <v>275</v>
      </c>
      <c r="B195" t="s">
        <v>12</v>
      </c>
      <c r="C195" t="s">
        <v>12</v>
      </c>
      <c r="D195" s="3" t="s">
        <v>12</v>
      </c>
      <c r="E195" s="4" t="s">
        <v>25</v>
      </c>
      <c r="F195" s="3">
        <v>1.27</v>
      </c>
      <c r="G195" t="s">
        <v>14</v>
      </c>
      <c r="H195" t="s">
        <v>359</v>
      </c>
      <c r="I195" s="9">
        <f>AVERAGE(F440:F441)</f>
        <v>-0.29000000000000004</v>
      </c>
    </row>
    <row r="196" spans="1:9">
      <c r="A196" s="1" t="s">
        <v>275</v>
      </c>
      <c r="B196" t="s">
        <v>12</v>
      </c>
      <c r="C196" t="s">
        <v>12</v>
      </c>
      <c r="D196" s="3" t="s">
        <v>12</v>
      </c>
      <c r="E196" s="4" t="s">
        <v>13</v>
      </c>
      <c r="F196" s="3">
        <v>-0.46</v>
      </c>
      <c r="G196" t="s">
        <v>14</v>
      </c>
      <c r="H196" t="s">
        <v>360</v>
      </c>
      <c r="I196">
        <f>F443</f>
        <v>0.09</v>
      </c>
    </row>
    <row r="197" spans="1:9">
      <c r="A197" s="1" t="s">
        <v>275</v>
      </c>
      <c r="B197" t="s">
        <v>12</v>
      </c>
      <c r="C197" t="s">
        <v>12</v>
      </c>
      <c r="D197" s="19" t="s">
        <v>361</v>
      </c>
      <c r="E197" s="4" t="s">
        <v>41</v>
      </c>
      <c r="F197" s="3">
        <v>5.7000000000000002E-2</v>
      </c>
      <c r="G197" t="s">
        <v>14</v>
      </c>
      <c r="H197" t="s">
        <v>362</v>
      </c>
      <c r="I197" s="9"/>
    </row>
    <row r="198" spans="1:9">
      <c r="A198" s="1" t="s">
        <v>275</v>
      </c>
      <c r="B198" t="s">
        <v>12</v>
      </c>
      <c r="C198" t="s">
        <v>12</v>
      </c>
      <c r="D198" s="19" t="s">
        <v>315</v>
      </c>
      <c r="E198" s="4" t="s">
        <v>41</v>
      </c>
      <c r="F198" s="3">
        <v>3.2000000000000001E-2</v>
      </c>
      <c r="G198" t="s">
        <v>14</v>
      </c>
      <c r="H198" t="s">
        <v>363</v>
      </c>
      <c r="I198">
        <f>F445</f>
        <v>0.13</v>
      </c>
    </row>
    <row r="199" spans="1:9">
      <c r="A199" s="1" t="s">
        <v>275</v>
      </c>
      <c r="B199" t="s">
        <v>12</v>
      </c>
      <c r="C199" t="s">
        <v>12</v>
      </c>
      <c r="D199" s="3" t="s">
        <v>364</v>
      </c>
      <c r="E199" s="4" t="s">
        <v>41</v>
      </c>
      <c r="F199" s="3">
        <v>6.6000000000000003E-2</v>
      </c>
      <c r="G199" t="s">
        <v>14</v>
      </c>
      <c r="H199" t="s">
        <v>365</v>
      </c>
      <c r="I199" s="9">
        <f>F446</f>
        <v>-0.1</v>
      </c>
    </row>
    <row r="200" spans="1:9">
      <c r="A200" s="1" t="s">
        <v>275</v>
      </c>
      <c r="B200" t="s">
        <v>12</v>
      </c>
      <c r="C200" t="s">
        <v>12</v>
      </c>
      <c r="D200" s="3" t="s">
        <v>77</v>
      </c>
      <c r="E200" s="4" t="s">
        <v>41</v>
      </c>
      <c r="F200" s="3">
        <v>2.3E-2</v>
      </c>
      <c r="G200" t="s">
        <v>14</v>
      </c>
      <c r="H200" t="s">
        <v>366</v>
      </c>
      <c r="I200" s="9">
        <f>F448</f>
        <v>-0.39</v>
      </c>
    </row>
    <row r="201" spans="1:9">
      <c r="A201" s="1" t="s">
        <v>275</v>
      </c>
      <c r="B201" t="s">
        <v>12</v>
      </c>
      <c r="C201" t="s">
        <v>12</v>
      </c>
      <c r="D201" s="3" t="s">
        <v>89</v>
      </c>
      <c r="E201" s="4" t="s">
        <v>41</v>
      </c>
      <c r="F201" s="3">
        <v>3.1160000000000001</v>
      </c>
      <c r="G201" t="s">
        <v>14</v>
      </c>
      <c r="H201" t="s">
        <v>367</v>
      </c>
      <c r="I201">
        <f>F450</f>
        <v>0.1</v>
      </c>
    </row>
    <row r="202" spans="1:9">
      <c r="A202" s="1" t="s">
        <v>275</v>
      </c>
      <c r="B202" t="s">
        <v>12</v>
      </c>
      <c r="C202" t="s">
        <v>12</v>
      </c>
      <c r="D202" s="3" t="s">
        <v>368</v>
      </c>
      <c r="E202" s="4" t="s">
        <v>41</v>
      </c>
      <c r="F202" s="3">
        <v>-4.9000000000000002E-2</v>
      </c>
      <c r="G202" t="s">
        <v>14</v>
      </c>
      <c r="H202" t="s">
        <v>369</v>
      </c>
      <c r="I202">
        <f>AVERAGE(F451:F452)</f>
        <v>5.4999999999999993E-2</v>
      </c>
    </row>
    <row r="203" spans="1:9">
      <c r="A203" s="1" t="s">
        <v>275</v>
      </c>
      <c r="B203" t="s">
        <v>12</v>
      </c>
      <c r="C203" t="s">
        <v>12</v>
      </c>
      <c r="D203" s="3" t="s">
        <v>286</v>
      </c>
      <c r="E203" s="4" t="s">
        <v>41</v>
      </c>
      <c r="F203" s="3">
        <v>0.76700000000000002</v>
      </c>
      <c r="G203" t="s">
        <v>14</v>
      </c>
      <c r="H203" t="s">
        <v>370</v>
      </c>
      <c r="I203" s="9"/>
    </row>
    <row r="204" spans="1:9">
      <c r="A204" s="1" t="s">
        <v>275</v>
      </c>
      <c r="B204" t="s">
        <v>12</v>
      </c>
      <c r="C204" t="s">
        <v>12</v>
      </c>
      <c r="D204" s="19" t="s">
        <v>371</v>
      </c>
      <c r="E204" s="4" t="s">
        <v>41</v>
      </c>
      <c r="F204" s="3">
        <v>0.40400000000000003</v>
      </c>
      <c r="G204" t="s">
        <v>14</v>
      </c>
      <c r="H204" t="s">
        <v>372</v>
      </c>
      <c r="I204">
        <f>F454</f>
        <v>0.15</v>
      </c>
    </row>
    <row r="205" spans="1:9">
      <c r="A205" s="1" t="s">
        <v>275</v>
      </c>
      <c r="B205" t="s">
        <v>12</v>
      </c>
      <c r="C205" t="s">
        <v>12</v>
      </c>
      <c r="D205" s="3" t="s">
        <v>373</v>
      </c>
      <c r="E205" s="4" t="s">
        <v>41</v>
      </c>
      <c r="F205" s="3">
        <v>6.0999999999999999E-2</v>
      </c>
      <c r="G205" t="s">
        <v>14</v>
      </c>
      <c r="H205" t="s">
        <v>374</v>
      </c>
      <c r="I205" s="9">
        <f>F455</f>
        <v>-0.25</v>
      </c>
    </row>
    <row r="206" spans="1:9">
      <c r="A206" s="1" t="s">
        <v>275</v>
      </c>
      <c r="B206" t="s">
        <v>12</v>
      </c>
      <c r="C206" t="s">
        <v>12</v>
      </c>
      <c r="D206" s="3" t="s">
        <v>325</v>
      </c>
      <c r="E206" s="4" t="s">
        <v>41</v>
      </c>
      <c r="F206" s="3">
        <v>8.5999999999999993E-2</v>
      </c>
      <c r="G206" t="s">
        <v>14</v>
      </c>
      <c r="H206" t="s">
        <v>375</v>
      </c>
      <c r="I206" s="9"/>
    </row>
    <row r="207" spans="1:9">
      <c r="A207" s="1" t="s">
        <v>275</v>
      </c>
      <c r="B207" t="s">
        <v>12</v>
      </c>
      <c r="C207" t="s">
        <v>12</v>
      </c>
      <c r="D207" s="3" t="s">
        <v>131</v>
      </c>
      <c r="E207" s="4" t="s">
        <v>41</v>
      </c>
      <c r="F207" s="6">
        <v>4.8000000000000001E-2</v>
      </c>
      <c r="G207" t="s">
        <v>14</v>
      </c>
      <c r="H207" t="s">
        <v>376</v>
      </c>
      <c r="I207" s="9">
        <f>AVERAGE(F458:F459)</f>
        <v>-0.28500000000000003</v>
      </c>
    </row>
    <row r="208" spans="1:9">
      <c r="A208" s="1" t="s">
        <v>275</v>
      </c>
      <c r="B208" t="s">
        <v>12</v>
      </c>
      <c r="C208" t="s">
        <v>12</v>
      </c>
      <c r="D208" s="3" t="s">
        <v>133</v>
      </c>
      <c r="E208" s="4" t="s">
        <v>41</v>
      </c>
      <c r="F208" s="3">
        <v>1.2949999999999999</v>
      </c>
      <c r="G208" t="s">
        <v>14</v>
      </c>
      <c r="H208" t="s">
        <v>377</v>
      </c>
      <c r="I208" s="9">
        <f>F461</f>
        <v>-0.38</v>
      </c>
    </row>
    <row r="209" spans="1:9">
      <c r="A209" s="1" t="s">
        <v>275</v>
      </c>
      <c r="B209" t="s">
        <v>12</v>
      </c>
      <c r="C209" t="s">
        <v>12</v>
      </c>
      <c r="D209" s="3" t="s">
        <v>328</v>
      </c>
      <c r="E209" s="4" t="s">
        <v>41</v>
      </c>
      <c r="F209" s="3">
        <v>5.2999999999999999E-2</v>
      </c>
      <c r="G209" t="s">
        <v>14</v>
      </c>
      <c r="H209" t="s">
        <v>378</v>
      </c>
      <c r="I209">
        <f>F463</f>
        <v>-0.27</v>
      </c>
    </row>
    <row r="210" spans="1:9">
      <c r="A210" s="1" t="s">
        <v>275</v>
      </c>
      <c r="B210" t="s">
        <v>12</v>
      </c>
      <c r="C210" t="s">
        <v>12</v>
      </c>
      <c r="D210" s="3" t="s">
        <v>12</v>
      </c>
      <c r="E210" s="4" t="s">
        <v>41</v>
      </c>
      <c r="F210" s="3">
        <v>-1.581</v>
      </c>
      <c r="G210" t="s">
        <v>14</v>
      </c>
      <c r="H210" t="s">
        <v>379</v>
      </c>
      <c r="I210" s="9">
        <f>F464</f>
        <v>-0.54</v>
      </c>
    </row>
    <row r="211" spans="1:9" ht="15.75" thickBot="1">
      <c r="A211" s="1" t="s">
        <v>275</v>
      </c>
      <c r="B211" t="s">
        <v>12</v>
      </c>
      <c r="C211" t="s">
        <v>12</v>
      </c>
      <c r="D211" s="3" t="s">
        <v>140</v>
      </c>
      <c r="E211" s="4" t="s">
        <v>41</v>
      </c>
      <c r="F211" s="3">
        <v>4.4999999999999998E-2</v>
      </c>
      <c r="G211" t="s">
        <v>14</v>
      </c>
      <c r="H211" t="s">
        <v>380</v>
      </c>
      <c r="I211" s="9">
        <f>AVERAGE(F466:F467)</f>
        <v>0.05</v>
      </c>
    </row>
    <row r="212" spans="1:9" ht="15.75" thickBot="1">
      <c r="A212" s="1" t="s">
        <v>275</v>
      </c>
      <c r="B212" t="s">
        <v>12</v>
      </c>
      <c r="C212" t="s">
        <v>12</v>
      </c>
      <c r="D212" s="3" t="s">
        <v>381</v>
      </c>
      <c r="E212" s="4" t="s">
        <v>41</v>
      </c>
      <c r="F212" s="7">
        <v>-4.2999999999999997E-2</v>
      </c>
      <c r="G212" t="s">
        <v>14</v>
      </c>
      <c r="H212" t="s">
        <v>382</v>
      </c>
      <c r="I212" s="9">
        <f>AVERAGE(F469:F470)</f>
        <v>-0.31</v>
      </c>
    </row>
    <row r="213" spans="1:9" ht="15.75" thickBot="1">
      <c r="A213" s="1" t="s">
        <v>275</v>
      </c>
      <c r="B213" t="s">
        <v>12</v>
      </c>
      <c r="C213" t="s">
        <v>12</v>
      </c>
      <c r="D213" s="3" t="s">
        <v>383</v>
      </c>
      <c r="E213" s="4" t="s">
        <v>41</v>
      </c>
      <c r="F213" s="3">
        <v>0.316</v>
      </c>
      <c r="G213" t="s">
        <v>14</v>
      </c>
      <c r="H213" t="s">
        <v>384</v>
      </c>
      <c r="I213">
        <f>F472</f>
        <v>-0.03</v>
      </c>
    </row>
    <row r="214" spans="1:9" ht="15.75" thickBot="1">
      <c r="A214" s="1" t="s">
        <v>275</v>
      </c>
      <c r="B214" t="s">
        <v>12</v>
      </c>
      <c r="C214" t="s">
        <v>12</v>
      </c>
      <c r="D214" s="3" t="s">
        <v>361</v>
      </c>
      <c r="E214" s="4" t="s">
        <v>41</v>
      </c>
      <c r="F214" s="7">
        <v>-5.8999999999999997E-2</v>
      </c>
      <c r="G214" t="s">
        <v>14</v>
      </c>
      <c r="H214" t="s">
        <v>385</v>
      </c>
      <c r="I214" s="9">
        <f>F473</f>
        <v>-0.02</v>
      </c>
    </row>
    <row r="215" spans="1:9">
      <c r="A215" s="1" t="s">
        <v>275</v>
      </c>
      <c r="B215" t="s">
        <v>12</v>
      </c>
      <c r="C215" t="s">
        <v>12</v>
      </c>
      <c r="D215" s="3" t="s">
        <v>315</v>
      </c>
      <c r="E215" s="4" t="s">
        <v>41</v>
      </c>
      <c r="F215" s="3">
        <v>-3.3000000000000002E-2</v>
      </c>
      <c r="G215" t="s">
        <v>14</v>
      </c>
      <c r="H215" t="s">
        <v>386</v>
      </c>
      <c r="I215" s="9">
        <f>AVERAGE(F475:F476)</f>
        <v>-7.4999999999999997E-2</v>
      </c>
    </row>
    <row r="216" spans="1:9">
      <c r="A216" s="1" t="s">
        <v>275</v>
      </c>
      <c r="B216" t="s">
        <v>12</v>
      </c>
      <c r="C216" t="s">
        <v>12</v>
      </c>
      <c r="D216" s="3" t="s">
        <v>364</v>
      </c>
      <c r="E216" s="4" t="s">
        <v>41</v>
      </c>
      <c r="F216" s="3">
        <v>5.0000000000000001E-3</v>
      </c>
      <c r="G216" t="s">
        <v>14</v>
      </c>
      <c r="H216" t="s">
        <v>387</v>
      </c>
      <c r="I216" s="9">
        <f>AVERAGE(F478:F479)</f>
        <v>-0.12</v>
      </c>
    </row>
    <row r="217" spans="1:9">
      <c r="A217" s="1" t="s">
        <v>275</v>
      </c>
      <c r="B217" t="s">
        <v>12</v>
      </c>
      <c r="C217" t="s">
        <v>12</v>
      </c>
      <c r="D217" s="3" t="s">
        <v>77</v>
      </c>
      <c r="E217" s="4" t="s">
        <v>41</v>
      </c>
      <c r="F217" s="3">
        <v>-2.3E-2</v>
      </c>
      <c r="G217" t="s">
        <v>14</v>
      </c>
      <c r="H217" t="s">
        <v>388</v>
      </c>
      <c r="I217">
        <f>F481</f>
        <v>-0.16</v>
      </c>
    </row>
    <row r="218" spans="1:9">
      <c r="A218" s="1" t="s">
        <v>275</v>
      </c>
      <c r="B218" t="s">
        <v>12</v>
      </c>
      <c r="C218" t="s">
        <v>12</v>
      </c>
      <c r="D218" s="3" t="s">
        <v>89</v>
      </c>
      <c r="E218" s="4" t="s">
        <v>41</v>
      </c>
      <c r="F218" s="3">
        <v>3.0379999999999998</v>
      </c>
      <c r="G218" t="s">
        <v>14</v>
      </c>
      <c r="H218" t="s">
        <v>389</v>
      </c>
      <c r="I218" s="9">
        <f>F482</f>
        <v>-0.05</v>
      </c>
    </row>
    <row r="219" spans="1:9">
      <c r="A219" s="1" t="s">
        <v>275</v>
      </c>
      <c r="B219" t="s">
        <v>12</v>
      </c>
      <c r="C219" t="s">
        <v>12</v>
      </c>
      <c r="D219" s="3" t="s">
        <v>390</v>
      </c>
      <c r="E219" s="4" t="s">
        <v>41</v>
      </c>
      <c r="F219" s="3">
        <v>-0.127</v>
      </c>
      <c r="G219" t="s">
        <v>14</v>
      </c>
      <c r="H219" t="s">
        <v>391</v>
      </c>
      <c r="I219" s="9"/>
    </row>
    <row r="220" spans="1:9">
      <c r="A220" s="1" t="s">
        <v>275</v>
      </c>
      <c r="B220" t="s">
        <v>12</v>
      </c>
      <c r="C220" t="s">
        <v>12</v>
      </c>
      <c r="D220" s="3" t="s">
        <v>286</v>
      </c>
      <c r="E220" s="4" t="s">
        <v>41</v>
      </c>
      <c r="F220" s="3">
        <v>0.72099999999999997</v>
      </c>
      <c r="G220" t="s">
        <v>14</v>
      </c>
      <c r="H220" t="s">
        <v>392</v>
      </c>
      <c r="I220">
        <f>F485</f>
        <v>0.4</v>
      </c>
    </row>
    <row r="221" spans="1:9">
      <c r="A221" s="1" t="s">
        <v>275</v>
      </c>
      <c r="B221" t="s">
        <v>12</v>
      </c>
      <c r="C221" t="s">
        <v>12</v>
      </c>
      <c r="D221" s="3" t="s">
        <v>371</v>
      </c>
      <c r="E221" s="4" t="s">
        <v>41</v>
      </c>
      <c r="F221" s="3">
        <v>0.27700000000000002</v>
      </c>
      <c r="G221" t="s">
        <v>14</v>
      </c>
      <c r="H221" t="s">
        <v>393</v>
      </c>
      <c r="I221" s="9">
        <f>F486</f>
        <v>-0.15</v>
      </c>
    </row>
    <row r="222" spans="1:9">
      <c r="A222" s="1" t="s">
        <v>275</v>
      </c>
      <c r="B222" t="s">
        <v>12</v>
      </c>
      <c r="C222" t="s">
        <v>12</v>
      </c>
      <c r="D222" s="3" t="s">
        <v>373</v>
      </c>
      <c r="E222" s="4" t="s">
        <v>41</v>
      </c>
      <c r="F222" s="3">
        <v>4.0000000000000001E-3</v>
      </c>
      <c r="G222" t="s">
        <v>14</v>
      </c>
      <c r="H222" t="s">
        <v>394</v>
      </c>
      <c r="I222" s="9">
        <f>AVERAGE(F488:F489)</f>
        <v>-0.16</v>
      </c>
    </row>
    <row r="223" spans="1:9">
      <c r="A223" s="1" t="s">
        <v>275</v>
      </c>
      <c r="B223" t="s">
        <v>12</v>
      </c>
      <c r="C223" t="s">
        <v>12</v>
      </c>
      <c r="D223" s="3" t="s">
        <v>325</v>
      </c>
      <c r="E223" s="4" t="s">
        <v>41</v>
      </c>
      <c r="F223" s="3">
        <v>6.0000000000000001E-3</v>
      </c>
      <c r="G223" t="s">
        <v>14</v>
      </c>
      <c r="H223" s="20" t="s">
        <v>395</v>
      </c>
      <c r="I223">
        <f>F491</f>
        <v>-0.23</v>
      </c>
    </row>
    <row r="224" spans="1:9">
      <c r="A224" s="1" t="s">
        <v>275</v>
      </c>
      <c r="B224" t="s">
        <v>12</v>
      </c>
      <c r="C224" t="s">
        <v>12</v>
      </c>
      <c r="D224" s="3" t="s">
        <v>131</v>
      </c>
      <c r="E224" s="4" t="s">
        <v>41</v>
      </c>
      <c r="F224" s="3">
        <v>-4.9000000000000002E-2</v>
      </c>
      <c r="G224" t="s">
        <v>14</v>
      </c>
      <c r="H224" t="s">
        <v>396</v>
      </c>
      <c r="I224" s="9">
        <f>F492</f>
        <v>-0.2</v>
      </c>
    </row>
    <row r="225" spans="1:7">
      <c r="A225" s="1" t="s">
        <v>275</v>
      </c>
      <c r="B225" t="s">
        <v>12</v>
      </c>
      <c r="C225" t="s">
        <v>12</v>
      </c>
      <c r="D225" s="3" t="s">
        <v>133</v>
      </c>
      <c r="E225" s="4" t="s">
        <v>41</v>
      </c>
      <c r="F225" s="3">
        <v>1.2509999999999999</v>
      </c>
      <c r="G225" t="s">
        <v>14</v>
      </c>
    </row>
    <row r="226" spans="1:7">
      <c r="A226" s="1" t="s">
        <v>275</v>
      </c>
      <c r="B226" t="s">
        <v>12</v>
      </c>
      <c r="C226" t="s">
        <v>12</v>
      </c>
      <c r="D226" s="3" t="s">
        <v>328</v>
      </c>
      <c r="E226" s="4" t="s">
        <v>41</v>
      </c>
      <c r="F226" s="3">
        <v>-5.3999999999999999E-2</v>
      </c>
      <c r="G226" t="s">
        <v>14</v>
      </c>
    </row>
    <row r="227" spans="1:7">
      <c r="A227" s="1" t="s">
        <v>275</v>
      </c>
      <c r="B227" t="s">
        <v>12</v>
      </c>
      <c r="C227" t="s">
        <v>12</v>
      </c>
      <c r="D227" s="3" t="s">
        <v>12</v>
      </c>
      <c r="E227" s="4" t="s">
        <v>41</v>
      </c>
      <c r="F227" s="3">
        <v>-1.6890000000000001</v>
      </c>
      <c r="G227" t="s">
        <v>14</v>
      </c>
    </row>
    <row r="228" spans="1:7">
      <c r="A228" s="1" t="s">
        <v>275</v>
      </c>
      <c r="B228" t="s">
        <v>12</v>
      </c>
      <c r="C228" t="s">
        <v>12</v>
      </c>
      <c r="D228" s="3" t="s">
        <v>140</v>
      </c>
      <c r="E228" s="4" t="s">
        <v>41</v>
      </c>
      <c r="F228" s="3">
        <v>3.0000000000000001E-3</v>
      </c>
      <c r="G228" t="s">
        <v>14</v>
      </c>
    </row>
    <row r="229" spans="1:7">
      <c r="A229" s="1" t="s">
        <v>275</v>
      </c>
      <c r="B229" t="s">
        <v>12</v>
      </c>
      <c r="C229" t="s">
        <v>12</v>
      </c>
      <c r="D229" s="3" t="s">
        <v>381</v>
      </c>
      <c r="E229" s="4" t="s">
        <v>41</v>
      </c>
      <c r="F229" s="3">
        <v>3.0000000000000001E-3</v>
      </c>
      <c r="G229" t="s">
        <v>14</v>
      </c>
    </row>
    <row r="230" spans="1:7">
      <c r="A230" s="1" t="s">
        <v>275</v>
      </c>
      <c r="B230" t="s">
        <v>12</v>
      </c>
      <c r="C230" t="s">
        <v>12</v>
      </c>
      <c r="D230" s="3" t="s">
        <v>383</v>
      </c>
      <c r="E230" s="4" t="s">
        <v>41</v>
      </c>
      <c r="F230" s="3">
        <v>-0.112</v>
      </c>
      <c r="G230" t="s">
        <v>14</v>
      </c>
    </row>
    <row r="231" spans="1:7" ht="15.75" thickBot="1">
      <c r="A231" s="1" t="s">
        <v>275</v>
      </c>
      <c r="B231" t="s">
        <v>12</v>
      </c>
      <c r="C231" t="s">
        <v>12</v>
      </c>
      <c r="D231" s="3" t="s">
        <v>361</v>
      </c>
      <c r="E231" s="4" t="s">
        <v>41</v>
      </c>
      <c r="F231" s="3">
        <v>7.3999999999999996E-2</v>
      </c>
      <c r="G231" t="s">
        <v>14</v>
      </c>
    </row>
    <row r="232" spans="1:7" ht="15.75" thickBot="1">
      <c r="A232" s="1" t="s">
        <v>275</v>
      </c>
      <c r="B232" t="s">
        <v>12</v>
      </c>
      <c r="C232" t="s">
        <v>12</v>
      </c>
      <c r="D232" s="3" t="s">
        <v>315</v>
      </c>
      <c r="E232" s="4" t="s">
        <v>41</v>
      </c>
      <c r="F232" s="7">
        <v>7.0000000000000007E-2</v>
      </c>
      <c r="G232" t="s">
        <v>14</v>
      </c>
    </row>
    <row r="233" spans="1:7">
      <c r="A233" s="1" t="s">
        <v>275</v>
      </c>
      <c r="B233" t="s">
        <v>12</v>
      </c>
      <c r="C233" t="s">
        <v>12</v>
      </c>
      <c r="D233" s="3" t="s">
        <v>364</v>
      </c>
      <c r="E233" s="4" t="s">
        <v>41</v>
      </c>
      <c r="F233" s="3">
        <v>4.4999999999999998E-2</v>
      </c>
      <c r="G233" t="s">
        <v>14</v>
      </c>
    </row>
    <row r="234" spans="1:7">
      <c r="A234" s="1" t="s">
        <v>275</v>
      </c>
      <c r="B234" t="s">
        <v>12</v>
      </c>
      <c r="C234" t="s">
        <v>12</v>
      </c>
      <c r="D234" s="3" t="s">
        <v>77</v>
      </c>
      <c r="E234" s="4" t="s">
        <v>41</v>
      </c>
      <c r="F234" s="3">
        <v>5.2999999999999999E-2</v>
      </c>
      <c r="G234" t="s">
        <v>14</v>
      </c>
    </row>
    <row r="235" spans="1:7">
      <c r="A235" s="1" t="s">
        <v>275</v>
      </c>
      <c r="B235" t="s">
        <v>12</v>
      </c>
      <c r="C235" t="s">
        <v>12</v>
      </c>
      <c r="D235" s="3" t="s">
        <v>89</v>
      </c>
      <c r="E235" s="4" t="s">
        <v>41</v>
      </c>
      <c r="F235" s="3">
        <v>0.29399999999999998</v>
      </c>
      <c r="G235" t="s">
        <v>14</v>
      </c>
    </row>
    <row r="236" spans="1:7" ht="15.75" thickBot="1">
      <c r="A236" s="1" t="s">
        <v>275</v>
      </c>
      <c r="B236" t="s">
        <v>12</v>
      </c>
      <c r="C236" t="s">
        <v>12</v>
      </c>
      <c r="D236" s="3" t="s">
        <v>368</v>
      </c>
      <c r="E236" s="4" t="s">
        <v>41</v>
      </c>
      <c r="F236" s="3">
        <v>0.01</v>
      </c>
      <c r="G236" t="s">
        <v>14</v>
      </c>
    </row>
    <row r="237" spans="1:7" ht="15.75" thickBot="1">
      <c r="A237" s="1" t="s">
        <v>275</v>
      </c>
      <c r="B237" t="s">
        <v>12</v>
      </c>
      <c r="C237" t="s">
        <v>12</v>
      </c>
      <c r="D237" s="3" t="s">
        <v>397</v>
      </c>
      <c r="E237" s="4" t="s">
        <v>41</v>
      </c>
      <c r="F237" s="7">
        <v>0.38800000000000001</v>
      </c>
      <c r="G237" t="s">
        <v>14</v>
      </c>
    </row>
    <row r="238" spans="1:7">
      <c r="A238" s="1" t="s">
        <v>275</v>
      </c>
      <c r="B238" t="s">
        <v>12</v>
      </c>
      <c r="C238" t="s">
        <v>12</v>
      </c>
      <c r="D238" s="3" t="s">
        <v>371</v>
      </c>
      <c r="E238" s="4" t="s">
        <v>41</v>
      </c>
      <c r="F238" s="3">
        <v>0.128</v>
      </c>
      <c r="G238" t="s">
        <v>14</v>
      </c>
    </row>
    <row r="239" spans="1:7">
      <c r="A239" s="1" t="s">
        <v>275</v>
      </c>
      <c r="B239" t="s">
        <v>12</v>
      </c>
      <c r="C239" t="s">
        <v>12</v>
      </c>
      <c r="D239" s="3" t="s">
        <v>373</v>
      </c>
      <c r="E239" s="4" t="s">
        <v>41</v>
      </c>
      <c r="F239" s="3">
        <v>3.4000000000000002E-2</v>
      </c>
      <c r="G239" t="s">
        <v>14</v>
      </c>
    </row>
    <row r="240" spans="1:7">
      <c r="A240" s="1" t="s">
        <v>275</v>
      </c>
      <c r="B240" t="s">
        <v>12</v>
      </c>
      <c r="C240" t="s">
        <v>12</v>
      </c>
      <c r="D240" s="3" t="s">
        <v>325</v>
      </c>
      <c r="E240" s="4" t="s">
        <v>41</v>
      </c>
      <c r="F240" s="3">
        <v>5.5E-2</v>
      </c>
      <c r="G240" t="s">
        <v>14</v>
      </c>
    </row>
    <row r="241" spans="1:7">
      <c r="A241" s="1" t="s">
        <v>275</v>
      </c>
      <c r="B241" t="s">
        <v>12</v>
      </c>
      <c r="C241" t="s">
        <v>12</v>
      </c>
      <c r="D241" s="3" t="s">
        <v>131</v>
      </c>
      <c r="E241" s="4" t="s">
        <v>41</v>
      </c>
      <c r="F241" s="3">
        <v>6.5000000000000002E-2</v>
      </c>
      <c r="G241" t="s">
        <v>14</v>
      </c>
    </row>
    <row r="242" spans="1:7" ht="15.75" thickBot="1">
      <c r="A242" s="1" t="s">
        <v>275</v>
      </c>
      <c r="B242" t="s">
        <v>12</v>
      </c>
      <c r="C242" t="s">
        <v>12</v>
      </c>
      <c r="D242" s="3" t="s">
        <v>133</v>
      </c>
      <c r="E242" s="4" t="s">
        <v>41</v>
      </c>
      <c r="F242" s="3">
        <v>0.436</v>
      </c>
      <c r="G242" t="s">
        <v>14</v>
      </c>
    </row>
    <row r="243" spans="1:7" ht="15.75" thickBot="1">
      <c r="A243" s="1" t="s">
        <v>275</v>
      </c>
      <c r="B243" t="s">
        <v>12</v>
      </c>
      <c r="C243" t="s">
        <v>12</v>
      </c>
      <c r="D243" s="3" t="s">
        <v>328</v>
      </c>
      <c r="E243" s="4" t="s">
        <v>41</v>
      </c>
      <c r="F243" s="7">
        <v>6.9000000000000006E-2</v>
      </c>
      <c r="G243" t="s">
        <v>14</v>
      </c>
    </row>
    <row r="244" spans="1:7">
      <c r="A244" s="1" t="s">
        <v>275</v>
      </c>
      <c r="B244" t="s">
        <v>12</v>
      </c>
      <c r="C244" t="s">
        <v>12</v>
      </c>
      <c r="D244" s="3" t="s">
        <v>12</v>
      </c>
      <c r="E244" s="4" t="s">
        <v>41</v>
      </c>
      <c r="F244" s="3">
        <v>-0.76900000000000002</v>
      </c>
      <c r="G244" t="s">
        <v>14</v>
      </c>
    </row>
    <row r="245" spans="1:7">
      <c r="A245" s="1" t="s">
        <v>275</v>
      </c>
      <c r="B245" t="s">
        <v>12</v>
      </c>
      <c r="C245" t="s">
        <v>12</v>
      </c>
      <c r="D245" s="3" t="s">
        <v>140</v>
      </c>
      <c r="E245" s="4" t="s">
        <v>41</v>
      </c>
      <c r="F245" s="3">
        <v>4.4999999999999998E-2</v>
      </c>
      <c r="G245" t="s">
        <v>14</v>
      </c>
    </row>
    <row r="246" spans="1:7">
      <c r="A246" s="1" t="s">
        <v>275</v>
      </c>
      <c r="B246" t="s">
        <v>12</v>
      </c>
      <c r="C246" t="s">
        <v>12</v>
      </c>
      <c r="D246" s="3" t="s">
        <v>381</v>
      </c>
      <c r="E246" s="4" t="s">
        <v>41</v>
      </c>
      <c r="F246" s="3">
        <v>8.9999999999999993E-3</v>
      </c>
      <c r="G246" t="s">
        <v>14</v>
      </c>
    </row>
    <row r="247" spans="1:7" ht="15.75" thickBot="1">
      <c r="A247" s="1" t="s">
        <v>275</v>
      </c>
      <c r="B247" t="s">
        <v>12</v>
      </c>
      <c r="C247" t="s">
        <v>12</v>
      </c>
      <c r="D247" s="3" t="s">
        <v>383</v>
      </c>
      <c r="E247" s="4" t="s">
        <v>41</v>
      </c>
      <c r="F247" s="3">
        <v>0.11700000000000001</v>
      </c>
      <c r="G247" t="s">
        <v>14</v>
      </c>
    </row>
    <row r="248" spans="1:7" ht="15.75" thickBot="1">
      <c r="A248" s="1" t="s">
        <v>275</v>
      </c>
      <c r="B248" t="s">
        <v>12</v>
      </c>
      <c r="C248" t="s">
        <v>12</v>
      </c>
      <c r="D248" s="3" t="s">
        <v>361</v>
      </c>
      <c r="E248" s="4" t="s">
        <v>41</v>
      </c>
      <c r="F248" s="7">
        <v>-2.7E-2</v>
      </c>
      <c r="G248" t="s">
        <v>14</v>
      </c>
    </row>
    <row r="249" spans="1:7" ht="15.75" thickBot="1">
      <c r="A249" s="1" t="s">
        <v>275</v>
      </c>
      <c r="B249" t="s">
        <v>12</v>
      </c>
      <c r="C249" t="s">
        <v>12</v>
      </c>
      <c r="D249" s="3" t="s">
        <v>315</v>
      </c>
      <c r="E249" s="4" t="s">
        <v>41</v>
      </c>
      <c r="F249" s="8">
        <v>-2.5999999999999999E-2</v>
      </c>
      <c r="G249" t="s">
        <v>14</v>
      </c>
    </row>
    <row r="250" spans="1:7" ht="15.75" thickBot="1">
      <c r="A250" s="1" t="s">
        <v>275</v>
      </c>
      <c r="B250" t="s">
        <v>12</v>
      </c>
      <c r="C250" t="s">
        <v>12</v>
      </c>
      <c r="D250" s="3" t="s">
        <v>364</v>
      </c>
      <c r="E250" s="4" t="s">
        <v>41</v>
      </c>
      <c r="F250" s="7">
        <v>-2.4E-2</v>
      </c>
      <c r="G250" t="s">
        <v>14</v>
      </c>
    </row>
    <row r="251" spans="1:7">
      <c r="A251" s="1" t="s">
        <v>275</v>
      </c>
      <c r="B251" t="s">
        <v>12</v>
      </c>
      <c r="C251" t="s">
        <v>12</v>
      </c>
      <c r="D251" s="3" t="s">
        <v>77</v>
      </c>
      <c r="E251" s="4" t="s">
        <v>41</v>
      </c>
      <c r="F251" s="3">
        <v>-0.02</v>
      </c>
      <c r="G251" t="s">
        <v>14</v>
      </c>
    </row>
    <row r="252" spans="1:7">
      <c r="A252" s="1" t="s">
        <v>275</v>
      </c>
      <c r="B252" t="s">
        <v>12</v>
      </c>
      <c r="C252" t="s">
        <v>12</v>
      </c>
      <c r="D252" s="3" t="s">
        <v>89</v>
      </c>
      <c r="E252" s="4" t="s">
        <v>41</v>
      </c>
      <c r="F252" s="3">
        <v>0.20499999999999999</v>
      </c>
      <c r="G252" t="s">
        <v>14</v>
      </c>
    </row>
    <row r="253" spans="1:7">
      <c r="A253" s="1" t="s">
        <v>275</v>
      </c>
      <c r="B253" t="s">
        <v>12</v>
      </c>
      <c r="C253" t="s">
        <v>12</v>
      </c>
      <c r="D253" s="3" t="s">
        <v>368</v>
      </c>
      <c r="E253" s="4" t="s">
        <v>41</v>
      </c>
      <c r="F253" s="3">
        <v>-6.5000000000000002E-2</v>
      </c>
      <c r="G253" t="s">
        <v>14</v>
      </c>
    </row>
    <row r="254" spans="1:7">
      <c r="A254" s="1" t="s">
        <v>275</v>
      </c>
      <c r="B254" t="s">
        <v>12</v>
      </c>
      <c r="C254" t="s">
        <v>12</v>
      </c>
      <c r="D254" s="3" t="s">
        <v>286</v>
      </c>
      <c r="E254" s="4" t="s">
        <v>41</v>
      </c>
      <c r="F254" s="3">
        <v>0.313</v>
      </c>
      <c r="G254" t="s">
        <v>14</v>
      </c>
    </row>
    <row r="255" spans="1:7">
      <c r="A255" s="1" t="s">
        <v>275</v>
      </c>
      <c r="B255" t="s">
        <v>12</v>
      </c>
      <c r="C255" t="s">
        <v>12</v>
      </c>
      <c r="D255" s="3" t="s">
        <v>371</v>
      </c>
      <c r="E255" s="4" t="s">
        <v>41</v>
      </c>
      <c r="F255" s="3">
        <v>4.7E-2</v>
      </c>
      <c r="G255" t="s">
        <v>14</v>
      </c>
    </row>
    <row r="256" spans="1:7">
      <c r="A256" s="1" t="s">
        <v>275</v>
      </c>
      <c r="B256" t="s">
        <v>12</v>
      </c>
      <c r="C256" t="s">
        <v>12</v>
      </c>
      <c r="D256" s="3" t="s">
        <v>373</v>
      </c>
      <c r="E256" s="4" t="s">
        <v>41</v>
      </c>
      <c r="F256" s="3">
        <v>-1.7999999999999999E-2</v>
      </c>
      <c r="G256" t="s">
        <v>14</v>
      </c>
    </row>
    <row r="257" spans="1:7" ht="15.75" thickBot="1">
      <c r="A257" s="1" t="s">
        <v>275</v>
      </c>
      <c r="B257" t="s">
        <v>12</v>
      </c>
      <c r="C257" t="s">
        <v>12</v>
      </c>
      <c r="D257" s="3" t="s">
        <v>325</v>
      </c>
      <c r="E257" s="4" t="s">
        <v>41</v>
      </c>
      <c r="F257" s="8">
        <v>-2.9000000000000001E-2</v>
      </c>
      <c r="G257" t="s">
        <v>14</v>
      </c>
    </row>
    <row r="258" spans="1:7">
      <c r="A258" s="1" t="s">
        <v>275</v>
      </c>
      <c r="B258" t="s">
        <v>12</v>
      </c>
      <c r="C258" t="s">
        <v>12</v>
      </c>
      <c r="D258" s="3" t="s">
        <v>131</v>
      </c>
      <c r="E258" s="4" t="s">
        <v>41</v>
      </c>
      <c r="F258" s="3">
        <v>-2.4E-2</v>
      </c>
      <c r="G258" t="s">
        <v>14</v>
      </c>
    </row>
    <row r="259" spans="1:7">
      <c r="A259" s="1" t="s">
        <v>275</v>
      </c>
      <c r="B259" t="s">
        <v>12</v>
      </c>
      <c r="C259" t="s">
        <v>12</v>
      </c>
      <c r="D259" s="3" t="s">
        <v>133</v>
      </c>
      <c r="E259" s="4" t="s">
        <v>41</v>
      </c>
      <c r="F259" s="3">
        <v>0.37</v>
      </c>
      <c r="G259" t="s">
        <v>14</v>
      </c>
    </row>
    <row r="260" spans="1:7">
      <c r="A260" s="1" t="s">
        <v>275</v>
      </c>
      <c r="B260" t="s">
        <v>12</v>
      </c>
      <c r="C260" t="s">
        <v>12</v>
      </c>
      <c r="D260" s="3" t="s">
        <v>328</v>
      </c>
      <c r="E260" s="4" t="s">
        <v>41</v>
      </c>
      <c r="F260" s="3">
        <v>-2.5999999999999999E-2</v>
      </c>
      <c r="G260" t="s">
        <v>14</v>
      </c>
    </row>
    <row r="261" spans="1:7" ht="15.75" thickBot="1">
      <c r="A261" s="1" t="s">
        <v>275</v>
      </c>
      <c r="B261" t="s">
        <v>12</v>
      </c>
      <c r="C261" t="s">
        <v>12</v>
      </c>
      <c r="D261" s="3" t="s">
        <v>12</v>
      </c>
      <c r="E261" s="4" t="s">
        <v>41</v>
      </c>
      <c r="F261" s="3">
        <v>-0.86199999999999999</v>
      </c>
      <c r="G261" t="s">
        <v>14</v>
      </c>
    </row>
    <row r="262" spans="1:7" ht="15.75" thickBot="1">
      <c r="A262" s="1" t="s">
        <v>275</v>
      </c>
      <c r="B262" t="s">
        <v>12</v>
      </c>
      <c r="C262" t="s">
        <v>12</v>
      </c>
      <c r="D262" s="3" t="s">
        <v>140</v>
      </c>
      <c r="E262" s="4" t="s">
        <v>41</v>
      </c>
      <c r="F262" s="7">
        <v>-2.4E-2</v>
      </c>
      <c r="G262" t="s">
        <v>14</v>
      </c>
    </row>
    <row r="263" spans="1:7">
      <c r="A263" s="1" t="s">
        <v>275</v>
      </c>
      <c r="B263" t="s">
        <v>12</v>
      </c>
      <c r="C263" t="s">
        <v>12</v>
      </c>
      <c r="D263" s="3" t="s">
        <v>381</v>
      </c>
      <c r="E263" s="4" t="s">
        <v>41</v>
      </c>
      <c r="F263" s="3">
        <v>-6.2E-2</v>
      </c>
      <c r="G263" t="s">
        <v>14</v>
      </c>
    </row>
    <row r="264" spans="1:7">
      <c r="A264" s="1" t="s">
        <v>275</v>
      </c>
      <c r="B264" t="s">
        <v>12</v>
      </c>
      <c r="C264" t="s">
        <v>12</v>
      </c>
      <c r="D264" s="3" t="s">
        <v>383</v>
      </c>
      <c r="E264" s="4" t="s">
        <v>41</v>
      </c>
      <c r="F264" s="3">
        <v>4.2000000000000003E-2</v>
      </c>
      <c r="G264" t="s">
        <v>14</v>
      </c>
    </row>
    <row r="265" spans="1:7">
      <c r="A265" s="1" t="s">
        <v>275</v>
      </c>
      <c r="B265" t="s">
        <v>12</v>
      </c>
      <c r="C265" t="s">
        <v>12</v>
      </c>
      <c r="D265" s="3" t="s">
        <v>12</v>
      </c>
      <c r="E265" s="4" t="s">
        <v>158</v>
      </c>
      <c r="F265" s="3">
        <v>0.44309999999999999</v>
      </c>
      <c r="G265" t="s">
        <v>14</v>
      </c>
    </row>
    <row r="266" spans="1:7">
      <c r="A266" s="1" t="s">
        <v>275</v>
      </c>
      <c r="B266" t="s">
        <v>12</v>
      </c>
      <c r="C266" t="s">
        <v>12</v>
      </c>
      <c r="D266" s="3" t="s">
        <v>12</v>
      </c>
      <c r="E266" s="4" t="s">
        <v>25</v>
      </c>
      <c r="F266" s="3">
        <v>1.1726000000000001</v>
      </c>
      <c r="G266" t="s">
        <v>14</v>
      </c>
    </row>
    <row r="267" spans="1:7">
      <c r="A267" s="1" t="s">
        <v>275</v>
      </c>
      <c r="B267" t="s">
        <v>12</v>
      </c>
      <c r="C267" t="s">
        <v>12</v>
      </c>
      <c r="D267" s="3" t="s">
        <v>323</v>
      </c>
      <c r="E267" s="4" t="s">
        <v>41</v>
      </c>
      <c r="F267" s="3">
        <v>-0.22370000000000001</v>
      </c>
      <c r="G267" t="s">
        <v>14</v>
      </c>
    </row>
    <row r="268" spans="1:7">
      <c r="A268" s="1" t="s">
        <v>275</v>
      </c>
      <c r="B268" t="s">
        <v>12</v>
      </c>
      <c r="C268" t="s">
        <v>12</v>
      </c>
      <c r="D268" s="3" t="s">
        <v>12</v>
      </c>
      <c r="E268" s="4" t="s">
        <v>25</v>
      </c>
      <c r="F268" s="3">
        <v>1.2283999999999999</v>
      </c>
      <c r="G268" t="s">
        <v>14</v>
      </c>
    </row>
    <row r="269" spans="1:7">
      <c r="A269" s="1" t="s">
        <v>275</v>
      </c>
      <c r="B269" t="s">
        <v>12</v>
      </c>
      <c r="C269" t="s">
        <v>12</v>
      </c>
      <c r="D269" s="3" t="s">
        <v>12</v>
      </c>
      <c r="E269" s="4" t="s">
        <v>158</v>
      </c>
      <c r="F269" s="3">
        <v>0.4642</v>
      </c>
      <c r="G269" t="s">
        <v>14</v>
      </c>
    </row>
    <row r="270" spans="1:7">
      <c r="A270" s="1" t="s">
        <v>275</v>
      </c>
      <c r="B270" t="s">
        <v>12</v>
      </c>
      <c r="C270" t="s">
        <v>12</v>
      </c>
      <c r="D270" s="3" t="s">
        <v>12</v>
      </c>
      <c r="E270" s="4" t="s">
        <v>13</v>
      </c>
      <c r="F270" s="3">
        <v>-1.7936000000000001</v>
      </c>
      <c r="G270" t="s">
        <v>14</v>
      </c>
    </row>
    <row r="271" spans="1:7">
      <c r="A271" s="1" t="s">
        <v>275</v>
      </c>
      <c r="B271" t="s">
        <v>12</v>
      </c>
      <c r="C271" t="s">
        <v>12</v>
      </c>
      <c r="D271" s="3" t="s">
        <v>295</v>
      </c>
      <c r="E271" s="4" t="s">
        <v>41</v>
      </c>
      <c r="F271" s="3">
        <v>0.53810000000000002</v>
      </c>
      <c r="G271" t="s">
        <v>14</v>
      </c>
    </row>
    <row r="272" spans="1:7">
      <c r="A272" s="1" t="s">
        <v>275</v>
      </c>
      <c r="B272" t="s">
        <v>12</v>
      </c>
      <c r="C272" t="s">
        <v>12</v>
      </c>
      <c r="D272" s="3" t="s">
        <v>398</v>
      </c>
      <c r="E272" s="4" t="s">
        <v>41</v>
      </c>
      <c r="F272" s="3">
        <v>0.54500000000000004</v>
      </c>
      <c r="G272" t="s">
        <v>14</v>
      </c>
    </row>
    <row r="273" spans="1:7">
      <c r="A273" s="1" t="s">
        <v>275</v>
      </c>
      <c r="B273" t="s">
        <v>12</v>
      </c>
      <c r="C273" t="s">
        <v>12</v>
      </c>
      <c r="D273" s="3" t="s">
        <v>323</v>
      </c>
      <c r="E273" s="4" t="s">
        <v>41</v>
      </c>
      <c r="F273" s="3">
        <v>3.7100000000000001E-2</v>
      </c>
      <c r="G273" t="s">
        <v>14</v>
      </c>
    </row>
    <row r="274" spans="1:7">
      <c r="A274" s="1" t="s">
        <v>275</v>
      </c>
      <c r="B274" t="s">
        <v>12</v>
      </c>
      <c r="C274" t="s">
        <v>12</v>
      </c>
      <c r="D274" s="3" t="s">
        <v>12</v>
      </c>
      <c r="E274" s="4" t="s">
        <v>25</v>
      </c>
      <c r="F274" s="3">
        <v>1.1948000000000001</v>
      </c>
      <c r="G274" t="s">
        <v>14</v>
      </c>
    </row>
    <row r="275" spans="1:7">
      <c r="A275" s="1" t="s">
        <v>275</v>
      </c>
      <c r="B275" t="s">
        <v>12</v>
      </c>
      <c r="C275" t="s">
        <v>12</v>
      </c>
      <c r="D275" s="3" t="s">
        <v>12</v>
      </c>
      <c r="E275" s="4" t="s">
        <v>158</v>
      </c>
      <c r="F275" s="3">
        <v>0.45150000000000001</v>
      </c>
      <c r="G275" t="s">
        <v>14</v>
      </c>
    </row>
    <row r="276" spans="1:7">
      <c r="A276" s="1" t="s">
        <v>275</v>
      </c>
      <c r="B276" t="s">
        <v>12</v>
      </c>
      <c r="C276" t="s">
        <v>12</v>
      </c>
      <c r="D276" s="3" t="s">
        <v>12</v>
      </c>
      <c r="E276" s="4" t="s">
        <v>13</v>
      </c>
      <c r="F276" s="3">
        <v>-1.1677</v>
      </c>
      <c r="G276" t="s">
        <v>14</v>
      </c>
    </row>
    <row r="277" spans="1:7" ht="15.75" thickBot="1">
      <c r="A277" s="1" t="s">
        <v>275</v>
      </c>
      <c r="B277" t="s">
        <v>12</v>
      </c>
      <c r="C277" t="s">
        <v>12</v>
      </c>
      <c r="D277" s="3" t="s">
        <v>295</v>
      </c>
      <c r="E277" s="4" t="s">
        <v>41</v>
      </c>
      <c r="F277" s="3">
        <v>1.3169</v>
      </c>
      <c r="G277" t="s">
        <v>14</v>
      </c>
    </row>
    <row r="278" spans="1:7" ht="15.75" thickBot="1">
      <c r="A278" s="1" t="s">
        <v>275</v>
      </c>
      <c r="B278" t="s">
        <v>12</v>
      </c>
      <c r="C278" t="s">
        <v>12</v>
      </c>
      <c r="D278" s="3" t="s">
        <v>398</v>
      </c>
      <c r="E278" s="4" t="s">
        <v>41</v>
      </c>
      <c r="F278" s="21">
        <v>1.1594</v>
      </c>
      <c r="G278" t="s">
        <v>14</v>
      </c>
    </row>
    <row r="279" spans="1:7">
      <c r="A279" s="1" t="s">
        <v>275</v>
      </c>
      <c r="B279" t="s">
        <v>185</v>
      </c>
      <c r="C279" t="s">
        <v>185</v>
      </c>
      <c r="D279" s="3" t="s">
        <v>14</v>
      </c>
      <c r="E279" s="4" t="s">
        <v>13</v>
      </c>
      <c r="F279" s="16">
        <v>-0.06</v>
      </c>
      <c r="G279" t="s">
        <v>14</v>
      </c>
    </row>
    <row r="280" spans="1:7">
      <c r="A280" s="1" t="s">
        <v>275</v>
      </c>
      <c r="B280" t="s">
        <v>185</v>
      </c>
      <c r="C280" t="s">
        <v>185</v>
      </c>
      <c r="D280" s="3" t="s">
        <v>14</v>
      </c>
      <c r="E280" s="4" t="s">
        <v>13</v>
      </c>
      <c r="F280" s="16">
        <v>-0.14000000000000001</v>
      </c>
      <c r="G280" t="s">
        <v>14</v>
      </c>
    </row>
    <row r="281" spans="1:7">
      <c r="A281" s="1" t="s">
        <v>275</v>
      </c>
      <c r="B281" t="s">
        <v>185</v>
      </c>
      <c r="C281" t="s">
        <v>185</v>
      </c>
      <c r="D281" s="3" t="s">
        <v>14</v>
      </c>
      <c r="E281" s="4" t="s">
        <v>13</v>
      </c>
      <c r="F281" s="9" t="s">
        <v>14</v>
      </c>
      <c r="G281">
        <v>0.13</v>
      </c>
    </row>
    <row r="282" spans="1:7">
      <c r="A282" s="1" t="s">
        <v>275</v>
      </c>
      <c r="B282" t="s">
        <v>185</v>
      </c>
      <c r="C282" t="s">
        <v>185</v>
      </c>
      <c r="D282" s="3" t="s">
        <v>399</v>
      </c>
      <c r="E282" s="4" t="s">
        <v>41</v>
      </c>
      <c r="F282" s="3">
        <v>-0.1171</v>
      </c>
      <c r="G282" t="s">
        <v>14</v>
      </c>
    </row>
    <row r="283" spans="1:7" ht="15.75" thickBot="1">
      <c r="A283" s="1" t="s">
        <v>275</v>
      </c>
      <c r="B283" t="s">
        <v>185</v>
      </c>
      <c r="C283" t="s">
        <v>185</v>
      </c>
      <c r="D283" s="3" t="s">
        <v>77</v>
      </c>
      <c r="E283" s="4" t="s">
        <v>41</v>
      </c>
      <c r="F283" s="3">
        <v>6.5699999999999995E-2</v>
      </c>
      <c r="G283" t="s">
        <v>14</v>
      </c>
    </row>
    <row r="284" spans="1:7" ht="15.75" thickBot="1">
      <c r="A284" s="1" t="s">
        <v>275</v>
      </c>
      <c r="B284" t="s">
        <v>185</v>
      </c>
      <c r="C284" t="s">
        <v>185</v>
      </c>
      <c r="D284" s="3" t="s">
        <v>83</v>
      </c>
      <c r="E284" s="4" t="s">
        <v>41</v>
      </c>
      <c r="F284" s="7">
        <v>-8.7499999999999994E-2</v>
      </c>
      <c r="G284" t="s">
        <v>14</v>
      </c>
    </row>
    <row r="285" spans="1:7">
      <c r="A285" s="1" t="s">
        <v>275</v>
      </c>
      <c r="B285" t="s">
        <v>185</v>
      </c>
      <c r="C285" t="s">
        <v>185</v>
      </c>
      <c r="D285" s="3" t="s">
        <v>321</v>
      </c>
      <c r="E285" s="4" t="s">
        <v>41</v>
      </c>
      <c r="F285" s="3">
        <v>1.84E-2</v>
      </c>
      <c r="G285" t="s">
        <v>14</v>
      </c>
    </row>
    <row r="286" spans="1:7">
      <c r="A286" s="1" t="s">
        <v>275</v>
      </c>
      <c r="B286" t="s">
        <v>185</v>
      </c>
      <c r="C286" t="s">
        <v>185</v>
      </c>
      <c r="D286" s="3" t="s">
        <v>400</v>
      </c>
      <c r="E286" s="4" t="s">
        <v>41</v>
      </c>
      <c r="F286" s="3">
        <v>1.2699999999999999E-2</v>
      </c>
      <c r="G286" t="s">
        <v>14</v>
      </c>
    </row>
    <row r="287" spans="1:7">
      <c r="A287" s="1" t="s">
        <v>275</v>
      </c>
      <c r="B287" t="s">
        <v>185</v>
      </c>
      <c r="C287" t="s">
        <v>185</v>
      </c>
      <c r="D287" s="3" t="s">
        <v>131</v>
      </c>
      <c r="E287" s="4" t="s">
        <v>41</v>
      </c>
      <c r="F287" s="3">
        <v>0.1925</v>
      </c>
      <c r="G287" t="s">
        <v>14</v>
      </c>
    </row>
    <row r="288" spans="1:7" ht="15.75" thickBot="1">
      <c r="A288" s="1" t="s">
        <v>275</v>
      </c>
      <c r="B288" t="s">
        <v>185</v>
      </c>
      <c r="C288" t="s">
        <v>185</v>
      </c>
      <c r="D288" s="3" t="s">
        <v>328</v>
      </c>
      <c r="E288" s="4" t="s">
        <v>41</v>
      </c>
      <c r="F288" s="3">
        <v>-8.9899999999999994E-2</v>
      </c>
      <c r="G288" t="s">
        <v>14</v>
      </c>
    </row>
    <row r="289" spans="1:7" ht="15.75" thickBot="1">
      <c r="A289" s="1" t="s">
        <v>275</v>
      </c>
      <c r="B289" t="s">
        <v>185</v>
      </c>
      <c r="C289" t="s">
        <v>185</v>
      </c>
      <c r="D289" s="3" t="s">
        <v>140</v>
      </c>
      <c r="E289" s="4" t="s">
        <v>41</v>
      </c>
      <c r="F289" s="7">
        <v>-0.89649999999999996</v>
      </c>
      <c r="G289" t="s">
        <v>14</v>
      </c>
    </row>
    <row r="290" spans="1:7">
      <c r="A290" s="1" t="s">
        <v>275</v>
      </c>
      <c r="B290" t="s">
        <v>185</v>
      </c>
      <c r="C290" t="s">
        <v>185</v>
      </c>
      <c r="D290" s="3" t="s">
        <v>140</v>
      </c>
      <c r="E290" s="4" t="s">
        <v>41</v>
      </c>
      <c r="F290" s="3">
        <v>0.78739999999999999</v>
      </c>
      <c r="G290" t="s">
        <v>14</v>
      </c>
    </row>
    <row r="291" spans="1:7">
      <c r="A291" s="1" t="s">
        <v>275</v>
      </c>
      <c r="B291" t="s">
        <v>185</v>
      </c>
      <c r="C291" t="s">
        <v>185</v>
      </c>
      <c r="D291" s="3" t="s">
        <v>381</v>
      </c>
      <c r="E291" s="4" t="s">
        <v>41</v>
      </c>
      <c r="F291" s="3">
        <v>3.7400000000000003E-2</v>
      </c>
      <c r="G291" t="s">
        <v>14</v>
      </c>
    </row>
    <row r="292" spans="1:7">
      <c r="A292" s="1" t="s">
        <v>275</v>
      </c>
      <c r="B292" t="s">
        <v>185</v>
      </c>
      <c r="C292" t="s">
        <v>185</v>
      </c>
      <c r="D292" s="3" t="s">
        <v>361</v>
      </c>
      <c r="E292" s="4" t="s">
        <v>41</v>
      </c>
      <c r="F292" s="3">
        <v>3.0000000000000001E-3</v>
      </c>
      <c r="G292" t="s">
        <v>14</v>
      </c>
    </row>
    <row r="293" spans="1:7">
      <c r="A293" s="1" t="s">
        <v>275</v>
      </c>
      <c r="B293" t="s">
        <v>185</v>
      </c>
      <c r="C293" t="s">
        <v>185</v>
      </c>
      <c r="D293" s="3" t="s">
        <v>315</v>
      </c>
      <c r="E293" s="4" t="s">
        <v>41</v>
      </c>
      <c r="F293" s="3">
        <v>1E-3</v>
      </c>
      <c r="G293" t="s">
        <v>14</v>
      </c>
    </row>
    <row r="294" spans="1:7">
      <c r="A294" s="1" t="s">
        <v>275</v>
      </c>
      <c r="B294" t="s">
        <v>185</v>
      </c>
      <c r="C294" t="s">
        <v>185</v>
      </c>
      <c r="D294" s="3" t="s">
        <v>364</v>
      </c>
      <c r="E294" s="4" t="s">
        <v>41</v>
      </c>
      <c r="F294" s="3">
        <v>-4.0000000000000002E-4</v>
      </c>
      <c r="G294" t="s">
        <v>14</v>
      </c>
    </row>
    <row r="295" spans="1:7">
      <c r="A295" s="1" t="s">
        <v>275</v>
      </c>
      <c r="B295" t="s">
        <v>185</v>
      </c>
      <c r="C295" t="s">
        <v>185</v>
      </c>
      <c r="D295" s="3" t="s">
        <v>77</v>
      </c>
      <c r="E295" s="4" t="s">
        <v>41</v>
      </c>
      <c r="F295" s="3">
        <v>1E-3</v>
      </c>
      <c r="G295" t="s">
        <v>14</v>
      </c>
    </row>
    <row r="296" spans="1:7">
      <c r="A296" s="1" t="s">
        <v>275</v>
      </c>
      <c r="B296" t="s">
        <v>185</v>
      </c>
      <c r="C296" t="s">
        <v>185</v>
      </c>
      <c r="D296" s="3" t="s">
        <v>89</v>
      </c>
      <c r="E296" s="4" t="s">
        <v>41</v>
      </c>
      <c r="F296" s="3">
        <v>4.0000000000000001E-3</v>
      </c>
      <c r="G296" t="s">
        <v>14</v>
      </c>
    </row>
    <row r="297" spans="1:7">
      <c r="A297" s="1" t="s">
        <v>275</v>
      </c>
      <c r="B297" t="s">
        <v>185</v>
      </c>
      <c r="C297" t="s">
        <v>185</v>
      </c>
      <c r="D297" s="3" t="s">
        <v>368</v>
      </c>
      <c r="E297" s="4" t="s">
        <v>41</v>
      </c>
      <c r="F297" s="3">
        <v>-6.0000000000000002E-5</v>
      </c>
      <c r="G297" t="s">
        <v>14</v>
      </c>
    </row>
    <row r="298" spans="1:7">
      <c r="A298" s="1" t="s">
        <v>275</v>
      </c>
      <c r="B298" t="s">
        <v>185</v>
      </c>
      <c r="C298" t="s">
        <v>185</v>
      </c>
      <c r="D298" s="3" t="s">
        <v>397</v>
      </c>
      <c r="E298" s="4" t="s">
        <v>41</v>
      </c>
      <c r="F298" s="3">
        <v>2E-3</v>
      </c>
      <c r="G298" t="s">
        <v>14</v>
      </c>
    </row>
    <row r="299" spans="1:7">
      <c r="A299" s="1" t="s">
        <v>275</v>
      </c>
      <c r="B299" t="s">
        <v>185</v>
      </c>
      <c r="C299" t="s">
        <v>185</v>
      </c>
      <c r="D299" s="3" t="s">
        <v>371</v>
      </c>
      <c r="E299" s="4" t="s">
        <v>41</v>
      </c>
      <c r="F299" s="3">
        <v>2.8000000000000001E-2</v>
      </c>
      <c r="G299" t="s">
        <v>14</v>
      </c>
    </row>
    <row r="300" spans="1:7">
      <c r="A300" s="1" t="s">
        <v>275</v>
      </c>
      <c r="B300" t="s">
        <v>185</v>
      </c>
      <c r="C300" t="s">
        <v>185</v>
      </c>
      <c r="D300" s="3" t="s">
        <v>373</v>
      </c>
      <c r="E300" s="4" t="s">
        <v>41</v>
      </c>
      <c r="F300" s="3">
        <v>3.9E-2</v>
      </c>
      <c r="G300" t="s">
        <v>14</v>
      </c>
    </row>
    <row r="301" spans="1:7">
      <c r="A301" s="1" t="s">
        <v>275</v>
      </c>
      <c r="B301" t="s">
        <v>185</v>
      </c>
      <c r="C301" t="s">
        <v>185</v>
      </c>
      <c r="D301" s="3" t="s">
        <v>325</v>
      </c>
      <c r="E301" s="4" t="s">
        <v>41</v>
      </c>
      <c r="F301" s="3">
        <v>3.9E-2</v>
      </c>
      <c r="G301" t="s">
        <v>14</v>
      </c>
    </row>
    <row r="302" spans="1:7">
      <c r="A302" s="1" t="s">
        <v>275</v>
      </c>
      <c r="B302" t="s">
        <v>185</v>
      </c>
      <c r="C302" t="s">
        <v>185</v>
      </c>
      <c r="D302" s="3" t="s">
        <v>131</v>
      </c>
      <c r="E302" s="4" t="s">
        <v>41</v>
      </c>
      <c r="F302" s="3">
        <v>2E-3</v>
      </c>
      <c r="G302" t="s">
        <v>14</v>
      </c>
    </row>
    <row r="303" spans="1:7">
      <c r="A303" s="1" t="s">
        <v>275</v>
      </c>
      <c r="B303" t="s">
        <v>185</v>
      </c>
      <c r="C303" t="s">
        <v>185</v>
      </c>
      <c r="D303" s="3" t="s">
        <v>133</v>
      </c>
      <c r="E303" s="4" t="s">
        <v>41</v>
      </c>
      <c r="F303" s="3">
        <v>2E-3</v>
      </c>
      <c r="G303" t="s">
        <v>14</v>
      </c>
    </row>
    <row r="304" spans="1:7">
      <c r="A304" s="1" t="s">
        <v>275</v>
      </c>
      <c r="B304" t="s">
        <v>185</v>
      </c>
      <c r="C304" t="s">
        <v>185</v>
      </c>
      <c r="D304" s="3" t="s">
        <v>328</v>
      </c>
      <c r="E304" s="4" t="s">
        <v>41</v>
      </c>
      <c r="F304" s="3">
        <v>2E-3</v>
      </c>
      <c r="G304" t="s">
        <v>14</v>
      </c>
    </row>
    <row r="305" spans="1:7">
      <c r="A305" s="1" t="s">
        <v>275</v>
      </c>
      <c r="B305" t="s">
        <v>185</v>
      </c>
      <c r="C305" t="s">
        <v>185</v>
      </c>
      <c r="D305" s="3" t="s">
        <v>12</v>
      </c>
      <c r="E305" s="4" t="s">
        <v>41</v>
      </c>
      <c r="F305" s="3">
        <v>5.0000000000000001E-3</v>
      </c>
      <c r="G305" t="s">
        <v>14</v>
      </c>
    </row>
    <row r="306" spans="1:7" ht="15.75" thickBot="1">
      <c r="A306" s="1" t="s">
        <v>275</v>
      </c>
      <c r="B306" t="s">
        <v>185</v>
      </c>
      <c r="C306" t="s">
        <v>185</v>
      </c>
      <c r="D306" s="3" t="s">
        <v>140</v>
      </c>
      <c r="E306" s="4" t="s">
        <v>41</v>
      </c>
      <c r="F306" s="3">
        <v>-0.61699999999999999</v>
      </c>
      <c r="G306" t="s">
        <v>14</v>
      </c>
    </row>
    <row r="307" spans="1:7" ht="15.75" thickBot="1">
      <c r="A307" s="1" t="s">
        <v>275</v>
      </c>
      <c r="B307" t="s">
        <v>185</v>
      </c>
      <c r="C307" t="s">
        <v>185</v>
      </c>
      <c r="D307" s="3" t="s">
        <v>401</v>
      </c>
      <c r="E307" s="4" t="s">
        <v>41</v>
      </c>
      <c r="F307" s="7">
        <v>-5.0000000000000002E-5</v>
      </c>
      <c r="G307" t="s">
        <v>14</v>
      </c>
    </row>
    <row r="308" spans="1:7">
      <c r="A308" s="1" t="s">
        <v>275</v>
      </c>
      <c r="B308" t="s">
        <v>185</v>
      </c>
      <c r="C308" t="s">
        <v>185</v>
      </c>
      <c r="D308" s="3" t="s">
        <v>383</v>
      </c>
      <c r="E308" s="4" t="s">
        <v>41</v>
      </c>
      <c r="F308" s="3">
        <v>2.1999999999999999E-2</v>
      </c>
      <c r="G308" t="s">
        <v>14</v>
      </c>
    </row>
    <row r="309" spans="1:7">
      <c r="A309" s="1" t="s">
        <v>275</v>
      </c>
      <c r="B309" t="s">
        <v>402</v>
      </c>
      <c r="C309" t="s">
        <v>402</v>
      </c>
      <c r="D309" s="3" t="s">
        <v>402</v>
      </c>
      <c r="E309" s="4" t="s">
        <v>25</v>
      </c>
      <c r="F309" s="3">
        <v>0.436</v>
      </c>
      <c r="G309" t="s">
        <v>14</v>
      </c>
    </row>
    <row r="310" spans="1:7">
      <c r="A310" s="1" t="s">
        <v>275</v>
      </c>
      <c r="B310" t="s">
        <v>402</v>
      </c>
      <c r="C310" t="s">
        <v>402</v>
      </c>
      <c r="D310" s="3" t="s">
        <v>14</v>
      </c>
      <c r="E310" s="4" t="s">
        <v>403</v>
      </c>
      <c r="F310" s="16">
        <v>-0.2</v>
      </c>
      <c r="G310" t="s">
        <v>14</v>
      </c>
    </row>
    <row r="311" spans="1:7">
      <c r="A311" s="1" t="s">
        <v>275</v>
      </c>
      <c r="B311" t="s">
        <v>402</v>
      </c>
      <c r="C311" t="s">
        <v>402</v>
      </c>
      <c r="D311" s="3" t="s">
        <v>14</v>
      </c>
      <c r="E311" s="4" t="s">
        <v>403</v>
      </c>
      <c r="F311" s="16">
        <v>0.15</v>
      </c>
      <c r="G311" t="s">
        <v>14</v>
      </c>
    </row>
    <row r="312" spans="1:7">
      <c r="A312" s="1" t="s">
        <v>275</v>
      </c>
      <c r="B312" t="s">
        <v>402</v>
      </c>
      <c r="C312" t="s">
        <v>402</v>
      </c>
      <c r="D312" s="3" t="s">
        <v>14</v>
      </c>
      <c r="E312" t="s">
        <v>403</v>
      </c>
      <c r="F312" s="9" t="s">
        <v>14</v>
      </c>
      <c r="G312">
        <v>0.45</v>
      </c>
    </row>
    <row r="313" spans="1:7" ht="15.75" thickBot="1">
      <c r="A313" s="1" t="s">
        <v>275</v>
      </c>
      <c r="B313" t="s">
        <v>140</v>
      </c>
      <c r="C313" t="s">
        <v>140</v>
      </c>
      <c r="D313" s="3" t="s">
        <v>399</v>
      </c>
      <c r="E313" s="4" t="s">
        <v>404</v>
      </c>
      <c r="F313" s="3">
        <v>-0.1171</v>
      </c>
      <c r="G313" t="s">
        <v>14</v>
      </c>
    </row>
    <row r="314" spans="1:7" ht="15.75" thickBot="1">
      <c r="A314" s="1" t="s">
        <v>275</v>
      </c>
      <c r="B314" t="s">
        <v>140</v>
      </c>
      <c r="C314" t="s">
        <v>140</v>
      </c>
      <c r="D314" s="3" t="s">
        <v>77</v>
      </c>
      <c r="E314" s="4" t="s">
        <v>404</v>
      </c>
      <c r="F314" s="7">
        <v>6.5699999999999995E-2</v>
      </c>
      <c r="G314" t="s">
        <v>14</v>
      </c>
    </row>
    <row r="315" spans="1:7">
      <c r="A315" s="1" t="s">
        <v>275</v>
      </c>
      <c r="B315" t="s">
        <v>140</v>
      </c>
      <c r="C315" t="s">
        <v>140</v>
      </c>
      <c r="D315" s="3" t="s">
        <v>83</v>
      </c>
      <c r="E315" s="4" t="s">
        <v>404</v>
      </c>
      <c r="F315" s="3">
        <v>-8.7499999999999994E-2</v>
      </c>
      <c r="G315" t="s">
        <v>14</v>
      </c>
    </row>
    <row r="316" spans="1:7">
      <c r="A316" s="1" t="s">
        <v>275</v>
      </c>
      <c r="B316" t="s">
        <v>140</v>
      </c>
      <c r="C316" t="s">
        <v>140</v>
      </c>
      <c r="D316" s="3" t="s">
        <v>405</v>
      </c>
      <c r="E316" s="4" t="s">
        <v>404</v>
      </c>
      <c r="F316" s="3">
        <v>1.84E-2</v>
      </c>
      <c r="G316" t="s">
        <v>14</v>
      </c>
    </row>
    <row r="317" spans="1:7">
      <c r="A317" s="1" t="s">
        <v>275</v>
      </c>
      <c r="B317" t="s">
        <v>140</v>
      </c>
      <c r="C317" t="s">
        <v>140</v>
      </c>
      <c r="D317" s="3" t="s">
        <v>400</v>
      </c>
      <c r="E317" s="4" t="s">
        <v>404</v>
      </c>
      <c r="F317" s="3">
        <v>1.2699999999999999E-2</v>
      </c>
      <c r="G317" t="s">
        <v>14</v>
      </c>
    </row>
    <row r="318" spans="1:7">
      <c r="A318" s="1" t="s">
        <v>275</v>
      </c>
      <c r="B318" t="s">
        <v>140</v>
      </c>
      <c r="C318" t="s">
        <v>140</v>
      </c>
      <c r="D318" s="3" t="s">
        <v>131</v>
      </c>
      <c r="E318" s="4" t="s">
        <v>404</v>
      </c>
      <c r="F318" s="3">
        <v>0.1925</v>
      </c>
      <c r="G318" t="s">
        <v>14</v>
      </c>
    </row>
    <row r="319" spans="1:7">
      <c r="A319" s="1" t="s">
        <v>275</v>
      </c>
      <c r="B319" t="s">
        <v>140</v>
      </c>
      <c r="C319" t="s">
        <v>140</v>
      </c>
      <c r="D319" s="3" t="s">
        <v>328</v>
      </c>
      <c r="E319" s="4" t="s">
        <v>404</v>
      </c>
      <c r="F319" s="3">
        <v>-8.9899999999999994E-2</v>
      </c>
      <c r="G319" t="s">
        <v>14</v>
      </c>
    </row>
    <row r="320" spans="1:7">
      <c r="A320" s="1" t="s">
        <v>275</v>
      </c>
      <c r="B320" t="s">
        <v>140</v>
      </c>
      <c r="C320" t="s">
        <v>140</v>
      </c>
      <c r="D320" s="3" t="s">
        <v>140</v>
      </c>
      <c r="E320" s="4" t="s">
        <v>13</v>
      </c>
      <c r="F320" s="3">
        <v>-0.89649999999999996</v>
      </c>
      <c r="G320" t="s">
        <v>14</v>
      </c>
    </row>
    <row r="321" spans="1:7">
      <c r="A321" s="1" t="s">
        <v>275</v>
      </c>
      <c r="B321" t="s">
        <v>140</v>
      </c>
      <c r="C321" t="s">
        <v>140</v>
      </c>
      <c r="D321" s="3" t="s">
        <v>140</v>
      </c>
      <c r="E321" s="4" t="s">
        <v>25</v>
      </c>
      <c r="F321" s="3">
        <v>0.78739999999999999</v>
      </c>
      <c r="G321" t="s">
        <v>14</v>
      </c>
    </row>
    <row r="322" spans="1:7">
      <c r="A322" s="1" t="s">
        <v>275</v>
      </c>
      <c r="B322" t="s">
        <v>140</v>
      </c>
      <c r="C322" t="s">
        <v>140</v>
      </c>
      <c r="D322" s="3" t="s">
        <v>293</v>
      </c>
      <c r="E322" s="4" t="s">
        <v>404</v>
      </c>
      <c r="F322" s="3">
        <v>3.7400000000000003E-2</v>
      </c>
      <c r="G322" t="s">
        <v>14</v>
      </c>
    </row>
    <row r="323" spans="1:7">
      <c r="A323" s="1" t="s">
        <v>275</v>
      </c>
      <c r="B323" t="s">
        <v>140</v>
      </c>
      <c r="C323" t="s">
        <v>140</v>
      </c>
      <c r="D323" s="3" t="s">
        <v>361</v>
      </c>
      <c r="E323" s="4" t="s">
        <v>404</v>
      </c>
      <c r="F323" s="3">
        <v>3.0000000000000001E-3</v>
      </c>
      <c r="G323" t="s">
        <v>14</v>
      </c>
    </row>
    <row r="324" spans="1:7">
      <c r="A324" s="1" t="s">
        <v>275</v>
      </c>
      <c r="B324" t="s">
        <v>140</v>
      </c>
      <c r="C324" t="s">
        <v>140</v>
      </c>
      <c r="D324" s="3" t="s">
        <v>315</v>
      </c>
      <c r="E324" s="4" t="s">
        <v>404</v>
      </c>
      <c r="F324" s="3">
        <v>1E-3</v>
      </c>
      <c r="G324" t="s">
        <v>14</v>
      </c>
    </row>
    <row r="325" spans="1:7">
      <c r="A325" s="1" t="s">
        <v>275</v>
      </c>
      <c r="B325" t="s">
        <v>140</v>
      </c>
      <c r="C325" t="s">
        <v>140</v>
      </c>
      <c r="D325" s="3" t="s">
        <v>364</v>
      </c>
      <c r="E325" s="4" t="s">
        <v>404</v>
      </c>
      <c r="F325" s="3">
        <v>-4.0000000000000002E-4</v>
      </c>
      <c r="G325" t="s">
        <v>14</v>
      </c>
    </row>
    <row r="326" spans="1:7">
      <c r="A326" s="1" t="s">
        <v>275</v>
      </c>
      <c r="B326" t="s">
        <v>140</v>
      </c>
      <c r="C326" t="s">
        <v>140</v>
      </c>
      <c r="D326" s="3" t="s">
        <v>77</v>
      </c>
      <c r="E326" s="4" t="s">
        <v>404</v>
      </c>
      <c r="F326" s="3">
        <v>1E-3</v>
      </c>
      <c r="G326" t="s">
        <v>14</v>
      </c>
    </row>
    <row r="327" spans="1:7">
      <c r="A327" s="1" t="s">
        <v>275</v>
      </c>
      <c r="B327" t="s">
        <v>140</v>
      </c>
      <c r="C327" t="s">
        <v>140</v>
      </c>
      <c r="D327" s="3" t="s">
        <v>89</v>
      </c>
      <c r="E327" s="4" t="s">
        <v>404</v>
      </c>
      <c r="F327" s="3">
        <v>4.0000000000000001E-3</v>
      </c>
      <c r="G327" t="s">
        <v>14</v>
      </c>
    </row>
    <row r="328" spans="1:7" ht="15.75" thickBot="1">
      <c r="A328" s="1" t="s">
        <v>275</v>
      </c>
      <c r="B328" t="s">
        <v>140</v>
      </c>
      <c r="C328" t="s">
        <v>140</v>
      </c>
      <c r="D328" s="3" t="s">
        <v>406</v>
      </c>
      <c r="E328" s="4" t="s">
        <v>404</v>
      </c>
      <c r="F328" s="8">
        <v>-6.0000000000000002E-5</v>
      </c>
      <c r="G328" t="s">
        <v>14</v>
      </c>
    </row>
    <row r="329" spans="1:7">
      <c r="A329" s="1" t="s">
        <v>275</v>
      </c>
      <c r="B329" t="s">
        <v>140</v>
      </c>
      <c r="C329" t="s">
        <v>140</v>
      </c>
      <c r="D329" s="3" t="s">
        <v>286</v>
      </c>
      <c r="E329" s="4" t="s">
        <v>404</v>
      </c>
      <c r="F329" s="3">
        <v>2E-3</v>
      </c>
      <c r="G329" t="s">
        <v>14</v>
      </c>
    </row>
    <row r="330" spans="1:7">
      <c r="A330" s="1" t="s">
        <v>275</v>
      </c>
      <c r="B330" t="s">
        <v>140</v>
      </c>
      <c r="C330" t="s">
        <v>140</v>
      </c>
      <c r="D330" s="3" t="s">
        <v>371</v>
      </c>
      <c r="E330" s="4" t="s">
        <v>404</v>
      </c>
      <c r="F330" s="3">
        <v>2.8000000000000001E-2</v>
      </c>
      <c r="G330" t="s">
        <v>14</v>
      </c>
    </row>
    <row r="331" spans="1:7">
      <c r="A331" s="1" t="s">
        <v>275</v>
      </c>
      <c r="B331" t="s">
        <v>140</v>
      </c>
      <c r="C331" t="s">
        <v>140</v>
      </c>
      <c r="D331" s="3" t="s">
        <v>373</v>
      </c>
      <c r="E331" s="4" t="s">
        <v>404</v>
      </c>
      <c r="F331" s="3">
        <v>3.9E-2</v>
      </c>
      <c r="G331" t="s">
        <v>14</v>
      </c>
    </row>
    <row r="332" spans="1:7">
      <c r="A332" s="1" t="s">
        <v>275</v>
      </c>
      <c r="B332" t="s">
        <v>140</v>
      </c>
      <c r="C332" t="s">
        <v>140</v>
      </c>
      <c r="D332" s="3" t="s">
        <v>325</v>
      </c>
      <c r="E332" s="4" t="s">
        <v>404</v>
      </c>
      <c r="F332" s="3">
        <v>3.9E-2</v>
      </c>
      <c r="G332" t="s">
        <v>14</v>
      </c>
    </row>
    <row r="333" spans="1:7">
      <c r="A333" s="1" t="s">
        <v>275</v>
      </c>
      <c r="B333" t="s">
        <v>140</v>
      </c>
      <c r="C333" t="s">
        <v>140</v>
      </c>
      <c r="D333" s="3" t="s">
        <v>131</v>
      </c>
      <c r="E333" s="4" t="s">
        <v>404</v>
      </c>
      <c r="F333" s="3">
        <v>2E-3</v>
      </c>
      <c r="G333" t="s">
        <v>14</v>
      </c>
    </row>
    <row r="334" spans="1:7" ht="15.75" thickBot="1">
      <c r="A334" s="1" t="s">
        <v>275</v>
      </c>
      <c r="B334" t="s">
        <v>140</v>
      </c>
      <c r="C334" t="s">
        <v>140</v>
      </c>
      <c r="D334" s="3" t="s">
        <v>133</v>
      </c>
      <c r="E334" s="4" t="s">
        <v>404</v>
      </c>
      <c r="F334" s="3">
        <v>2E-3</v>
      </c>
      <c r="G334" t="s">
        <v>14</v>
      </c>
    </row>
    <row r="335" spans="1:7" ht="15.75" thickBot="1">
      <c r="A335" s="1" t="s">
        <v>275</v>
      </c>
      <c r="B335" t="s">
        <v>140</v>
      </c>
      <c r="C335" t="s">
        <v>140</v>
      </c>
      <c r="D335" s="3" t="s">
        <v>328</v>
      </c>
      <c r="E335" s="4" t="s">
        <v>404</v>
      </c>
      <c r="F335" s="7">
        <v>2E-3</v>
      </c>
      <c r="G335" t="s">
        <v>14</v>
      </c>
    </row>
    <row r="336" spans="1:7">
      <c r="A336" s="1" t="s">
        <v>275</v>
      </c>
      <c r="B336" t="s">
        <v>140</v>
      </c>
      <c r="C336" t="s">
        <v>140</v>
      </c>
      <c r="D336" s="3" t="s">
        <v>12</v>
      </c>
      <c r="E336" s="4" t="s">
        <v>13</v>
      </c>
      <c r="F336" s="3">
        <v>5.0000000000000001E-3</v>
      </c>
      <c r="G336" t="s">
        <v>14</v>
      </c>
    </row>
    <row r="337" spans="1:7">
      <c r="A337" s="1" t="s">
        <v>275</v>
      </c>
      <c r="B337" t="s">
        <v>140</v>
      </c>
      <c r="C337" t="s">
        <v>140</v>
      </c>
      <c r="D337" s="3" t="s">
        <v>140</v>
      </c>
      <c r="E337" s="4" t="s">
        <v>404</v>
      </c>
      <c r="F337" s="3">
        <v>-0.61699999999999999</v>
      </c>
      <c r="G337" t="s">
        <v>14</v>
      </c>
    </row>
    <row r="338" spans="1:7">
      <c r="A338" s="1" t="s">
        <v>275</v>
      </c>
      <c r="B338" t="s">
        <v>140</v>
      </c>
      <c r="C338" t="s">
        <v>140</v>
      </c>
      <c r="D338" s="3" t="s">
        <v>407</v>
      </c>
      <c r="E338" s="4" t="s">
        <v>404</v>
      </c>
      <c r="F338" s="3">
        <v>-5.0000000000000002E-5</v>
      </c>
      <c r="G338" t="s">
        <v>14</v>
      </c>
    </row>
    <row r="339" spans="1:7">
      <c r="A339" s="1" t="s">
        <v>275</v>
      </c>
      <c r="B339" t="s">
        <v>140</v>
      </c>
      <c r="C339" t="s">
        <v>140</v>
      </c>
      <c r="D339" s="3" t="s">
        <v>383</v>
      </c>
      <c r="E339" s="4" t="s">
        <v>404</v>
      </c>
      <c r="F339" s="3">
        <v>2.1999999999999999E-2</v>
      </c>
      <c r="G339" t="s">
        <v>14</v>
      </c>
    </row>
    <row r="340" spans="1:7">
      <c r="A340" s="1" t="s">
        <v>275</v>
      </c>
      <c r="B340" t="s">
        <v>140</v>
      </c>
      <c r="C340" t="s">
        <v>140</v>
      </c>
      <c r="D340" s="3" t="s">
        <v>361</v>
      </c>
      <c r="E340" s="4" t="s">
        <v>404</v>
      </c>
      <c r="F340" s="3">
        <v>-8.0000000000000002E-3</v>
      </c>
      <c r="G340" t="s">
        <v>14</v>
      </c>
    </row>
    <row r="341" spans="1:7">
      <c r="A341" s="1" t="s">
        <v>275</v>
      </c>
      <c r="B341" t="s">
        <v>140</v>
      </c>
      <c r="C341" t="s">
        <v>140</v>
      </c>
      <c r="D341" s="3" t="s">
        <v>315</v>
      </c>
      <c r="E341" s="4" t="s">
        <v>404</v>
      </c>
      <c r="F341" s="3">
        <v>-5.0000000000000001E-3</v>
      </c>
      <c r="G341" t="s">
        <v>14</v>
      </c>
    </row>
    <row r="342" spans="1:7">
      <c r="A342" s="1" t="s">
        <v>275</v>
      </c>
      <c r="B342" t="s">
        <v>140</v>
      </c>
      <c r="C342" t="s">
        <v>140</v>
      </c>
      <c r="D342" s="3" t="s">
        <v>364</v>
      </c>
      <c r="E342" s="4" t="s">
        <v>404</v>
      </c>
      <c r="F342" s="3">
        <v>-6.0000000000000001E-3</v>
      </c>
      <c r="G342" t="s">
        <v>14</v>
      </c>
    </row>
    <row r="343" spans="1:7">
      <c r="A343" s="1" t="s">
        <v>275</v>
      </c>
      <c r="B343" t="s">
        <v>140</v>
      </c>
      <c r="C343" t="s">
        <v>140</v>
      </c>
      <c r="D343" s="3" t="s">
        <v>77</v>
      </c>
      <c r="E343" s="4" t="s">
        <v>404</v>
      </c>
      <c r="F343" s="3">
        <v>-3.0000000000000001E-3</v>
      </c>
      <c r="G343" t="s">
        <v>14</v>
      </c>
    </row>
    <row r="344" spans="1:7" ht="15.75" thickBot="1">
      <c r="A344" s="1" t="s">
        <v>275</v>
      </c>
      <c r="B344" t="s">
        <v>140</v>
      </c>
      <c r="C344" t="s">
        <v>140</v>
      </c>
      <c r="D344" s="3" t="s">
        <v>89</v>
      </c>
      <c r="E344" s="4" t="s">
        <v>404</v>
      </c>
      <c r="F344" s="3">
        <v>-4.0000000000000001E-3</v>
      </c>
      <c r="G344" t="s">
        <v>14</v>
      </c>
    </row>
    <row r="345" spans="1:7" ht="15.75" thickBot="1">
      <c r="A345" s="1" t="s">
        <v>275</v>
      </c>
      <c r="B345" t="s">
        <v>140</v>
      </c>
      <c r="C345" t="s">
        <v>140</v>
      </c>
      <c r="D345" s="3" t="s">
        <v>406</v>
      </c>
      <c r="E345" s="4" t="s">
        <v>404</v>
      </c>
      <c r="F345" s="21">
        <v>-7.0000000000000001E-3</v>
      </c>
      <c r="G345" t="s">
        <v>14</v>
      </c>
    </row>
    <row r="346" spans="1:7">
      <c r="A346" s="1" t="s">
        <v>275</v>
      </c>
      <c r="B346" t="s">
        <v>140</v>
      </c>
      <c r="C346" t="s">
        <v>140</v>
      </c>
      <c r="D346" s="3" t="s">
        <v>408</v>
      </c>
      <c r="E346" s="4" t="s">
        <v>404</v>
      </c>
      <c r="F346" s="3">
        <v>-2E-3</v>
      </c>
      <c r="G346" t="s">
        <v>14</v>
      </c>
    </row>
    <row r="347" spans="1:7">
      <c r="A347" s="1" t="s">
        <v>275</v>
      </c>
      <c r="B347" t="s">
        <v>140</v>
      </c>
      <c r="C347" t="s">
        <v>140</v>
      </c>
      <c r="D347" s="3" t="s">
        <v>409</v>
      </c>
      <c r="E347" s="4" t="s">
        <v>404</v>
      </c>
      <c r="F347" s="3">
        <v>1.6E-2</v>
      </c>
      <c r="G347" t="s">
        <v>14</v>
      </c>
    </row>
    <row r="348" spans="1:7" ht="15.75" thickBot="1">
      <c r="A348" s="1" t="s">
        <v>275</v>
      </c>
      <c r="B348" t="s">
        <v>140</v>
      </c>
      <c r="C348" t="s">
        <v>140</v>
      </c>
      <c r="D348" s="3" t="s">
        <v>373</v>
      </c>
      <c r="E348" s="4" t="s">
        <v>404</v>
      </c>
      <c r="F348" s="3">
        <v>3.4000000000000002E-2</v>
      </c>
      <c r="G348" t="s">
        <v>14</v>
      </c>
    </row>
    <row r="349" spans="1:7" ht="15.75" thickBot="1">
      <c r="A349" s="1" t="s">
        <v>275</v>
      </c>
      <c r="B349" t="s">
        <v>140</v>
      </c>
      <c r="C349" t="s">
        <v>140</v>
      </c>
      <c r="D349" s="3" t="s">
        <v>325</v>
      </c>
      <c r="E349" s="4" t="s">
        <v>404</v>
      </c>
      <c r="F349" s="7">
        <v>3.2000000000000001E-2</v>
      </c>
      <c r="G349" t="s">
        <v>14</v>
      </c>
    </row>
    <row r="350" spans="1:7">
      <c r="A350" s="1" t="s">
        <v>275</v>
      </c>
      <c r="B350" t="s">
        <v>140</v>
      </c>
      <c r="C350" t="s">
        <v>140</v>
      </c>
      <c r="D350" s="3" t="s">
        <v>131</v>
      </c>
      <c r="E350" s="4" t="s">
        <v>404</v>
      </c>
      <c r="F350" s="3">
        <v>-7.0000000000000001E-3</v>
      </c>
      <c r="G350" t="s">
        <v>14</v>
      </c>
    </row>
    <row r="351" spans="1:7">
      <c r="A351" s="1" t="s">
        <v>275</v>
      </c>
      <c r="B351" t="s">
        <v>140</v>
      </c>
      <c r="C351" t="s">
        <v>140</v>
      </c>
      <c r="D351" s="3" t="s">
        <v>133</v>
      </c>
      <c r="E351" s="4" t="s">
        <v>404</v>
      </c>
      <c r="F351" s="3">
        <v>-2E-3</v>
      </c>
      <c r="G351" t="s">
        <v>14</v>
      </c>
    </row>
    <row r="352" spans="1:7">
      <c r="A352" s="1" t="s">
        <v>275</v>
      </c>
      <c r="B352" t="s">
        <v>140</v>
      </c>
      <c r="C352" t="s">
        <v>140</v>
      </c>
      <c r="D352" s="3" t="s">
        <v>328</v>
      </c>
      <c r="E352" s="4" t="s">
        <v>404</v>
      </c>
      <c r="F352" s="3">
        <v>-7.0000000000000001E-3</v>
      </c>
      <c r="G352" t="s">
        <v>14</v>
      </c>
    </row>
    <row r="353" spans="1:7" ht="15.75" thickBot="1">
      <c r="A353" s="1" t="s">
        <v>275</v>
      </c>
      <c r="B353" t="s">
        <v>140</v>
      </c>
      <c r="C353" t="s">
        <v>140</v>
      </c>
      <c r="D353" s="3" t="s">
        <v>12</v>
      </c>
      <c r="E353" s="4" t="s">
        <v>404</v>
      </c>
      <c r="F353" s="3">
        <v>-5.0000000000000001E-3</v>
      </c>
      <c r="G353" t="s">
        <v>14</v>
      </c>
    </row>
    <row r="354" spans="1:7" ht="15.75" thickBot="1">
      <c r="A354" s="1" t="s">
        <v>275</v>
      </c>
      <c r="B354" t="s">
        <v>140</v>
      </c>
      <c r="C354" t="s">
        <v>140</v>
      </c>
      <c r="D354" s="3" t="s">
        <v>140</v>
      </c>
      <c r="E354" s="4" t="s">
        <v>404</v>
      </c>
      <c r="F354" s="7">
        <v>-0.621</v>
      </c>
      <c r="G354" t="s">
        <v>14</v>
      </c>
    </row>
    <row r="355" spans="1:7">
      <c r="A355" s="1" t="s">
        <v>275</v>
      </c>
      <c r="B355" t="s">
        <v>140</v>
      </c>
      <c r="C355" t="s">
        <v>140</v>
      </c>
      <c r="D355" s="3" t="s">
        <v>407</v>
      </c>
      <c r="E355" s="4" t="s">
        <v>404</v>
      </c>
      <c r="F355" s="3">
        <v>-6.0000000000000001E-3</v>
      </c>
      <c r="G355" t="s">
        <v>14</v>
      </c>
    </row>
    <row r="356" spans="1:7">
      <c r="A356" s="1" t="s">
        <v>275</v>
      </c>
      <c r="B356" t="s">
        <v>140</v>
      </c>
      <c r="C356" t="s">
        <v>140</v>
      </c>
      <c r="D356" s="3" t="s">
        <v>383</v>
      </c>
      <c r="E356" s="4" t="s">
        <v>404</v>
      </c>
      <c r="F356" s="3">
        <v>1.2999999999999999E-2</v>
      </c>
      <c r="G356" t="s">
        <v>14</v>
      </c>
    </row>
    <row r="357" spans="1:7" ht="15.75" thickBot="1">
      <c r="A357" s="1" t="s">
        <v>275</v>
      </c>
      <c r="B357" t="s">
        <v>140</v>
      </c>
      <c r="C357" t="s">
        <v>140</v>
      </c>
      <c r="D357" s="3" t="s">
        <v>361</v>
      </c>
      <c r="E357" s="4" t="s">
        <v>404</v>
      </c>
      <c r="F357" s="3">
        <v>4.0000000000000001E-3</v>
      </c>
      <c r="G357" t="s">
        <v>14</v>
      </c>
    </row>
    <row r="358" spans="1:7" ht="15.75" thickBot="1">
      <c r="A358" s="1" t="s">
        <v>275</v>
      </c>
      <c r="B358" t="s">
        <v>140</v>
      </c>
      <c r="C358" t="s">
        <v>140</v>
      </c>
      <c r="D358" s="3" t="s">
        <v>315</v>
      </c>
      <c r="E358" s="4" t="s">
        <v>404</v>
      </c>
      <c r="F358" s="7">
        <v>4.0000000000000001E-3</v>
      </c>
      <c r="G358" t="s">
        <v>14</v>
      </c>
    </row>
    <row r="359" spans="1:7">
      <c r="A359" s="1" t="s">
        <v>275</v>
      </c>
      <c r="B359" t="s">
        <v>140</v>
      </c>
      <c r="C359" t="s">
        <v>140</v>
      </c>
      <c r="D359" s="3" t="s">
        <v>364</v>
      </c>
      <c r="E359" s="4" t="s">
        <v>404</v>
      </c>
      <c r="F359" s="3">
        <v>0.02</v>
      </c>
      <c r="G359" t="s">
        <v>14</v>
      </c>
    </row>
    <row r="360" spans="1:7">
      <c r="A360" s="1" t="s">
        <v>275</v>
      </c>
      <c r="B360" t="s">
        <v>140</v>
      </c>
      <c r="C360" t="s">
        <v>140</v>
      </c>
      <c r="D360" s="3" t="s">
        <v>77</v>
      </c>
      <c r="E360" s="4" t="s">
        <v>404</v>
      </c>
      <c r="F360" s="3">
        <v>3.0000000000000001E-3</v>
      </c>
      <c r="G360" t="s">
        <v>14</v>
      </c>
    </row>
    <row r="361" spans="1:7">
      <c r="A361" s="1" t="s">
        <v>275</v>
      </c>
      <c r="B361" t="s">
        <v>140</v>
      </c>
      <c r="C361" t="s">
        <v>140</v>
      </c>
      <c r="D361" s="3" t="s">
        <v>89</v>
      </c>
      <c r="E361" s="4" t="s">
        <v>404</v>
      </c>
      <c r="F361" s="3">
        <v>5.0000000000000001E-3</v>
      </c>
      <c r="G361" t="s">
        <v>14</v>
      </c>
    </row>
    <row r="362" spans="1:7" ht="15.75" thickBot="1">
      <c r="A362" s="1" t="s">
        <v>275</v>
      </c>
      <c r="B362" t="s">
        <v>140</v>
      </c>
      <c r="C362" t="s">
        <v>140</v>
      </c>
      <c r="D362" s="3" t="s">
        <v>406</v>
      </c>
      <c r="E362" s="4" t="s">
        <v>404</v>
      </c>
      <c r="F362" s="3">
        <v>7.0000000000000001E-3</v>
      </c>
      <c r="G362" t="s">
        <v>14</v>
      </c>
    </row>
    <row r="363" spans="1:7" ht="15.75" thickBot="1">
      <c r="A363" s="1" t="s">
        <v>275</v>
      </c>
      <c r="B363" t="s">
        <v>140</v>
      </c>
      <c r="C363" t="s">
        <v>140</v>
      </c>
      <c r="D363" s="3" t="s">
        <v>286</v>
      </c>
      <c r="E363" s="4" t="s">
        <v>404</v>
      </c>
      <c r="F363" s="7">
        <v>4.0000000000000001E-3</v>
      </c>
      <c r="G363" t="s">
        <v>14</v>
      </c>
    </row>
    <row r="364" spans="1:7">
      <c r="A364" s="1" t="s">
        <v>275</v>
      </c>
      <c r="B364" t="s">
        <v>140</v>
      </c>
      <c r="C364" t="s">
        <v>140</v>
      </c>
      <c r="D364" s="3" t="s">
        <v>409</v>
      </c>
      <c r="E364" s="4" t="s">
        <v>404</v>
      </c>
      <c r="F364" s="3">
        <v>0.02</v>
      </c>
      <c r="G364" t="s">
        <v>14</v>
      </c>
    </row>
    <row r="365" spans="1:7">
      <c r="A365" s="1" t="s">
        <v>275</v>
      </c>
      <c r="B365" t="s">
        <v>140</v>
      </c>
      <c r="C365" t="s">
        <v>140</v>
      </c>
      <c r="D365" s="3" t="s">
        <v>373</v>
      </c>
      <c r="E365" s="4" t="s">
        <v>404</v>
      </c>
      <c r="F365" s="3">
        <v>0.02</v>
      </c>
      <c r="G365" t="s">
        <v>14</v>
      </c>
    </row>
    <row r="366" spans="1:7">
      <c r="A366" s="1" t="s">
        <v>275</v>
      </c>
      <c r="B366" t="s">
        <v>140</v>
      </c>
      <c r="C366" t="s">
        <v>140</v>
      </c>
      <c r="D366" s="3" t="s">
        <v>325</v>
      </c>
      <c r="E366" s="4" t="s">
        <v>404</v>
      </c>
      <c r="F366" s="3">
        <v>2.5000000000000001E-2</v>
      </c>
      <c r="G366" t="s">
        <v>14</v>
      </c>
    </row>
    <row r="367" spans="1:7">
      <c r="A367" s="1" t="s">
        <v>275</v>
      </c>
      <c r="B367" t="s">
        <v>140</v>
      </c>
      <c r="C367" t="s">
        <v>140</v>
      </c>
      <c r="D367" s="3" t="s">
        <v>131</v>
      </c>
      <c r="E367" s="4" t="s">
        <v>404</v>
      </c>
      <c r="F367" s="3">
        <v>3.0000000000000001E-3</v>
      </c>
      <c r="G367" t="s">
        <v>14</v>
      </c>
    </row>
    <row r="368" spans="1:7">
      <c r="A368" s="1" t="s">
        <v>275</v>
      </c>
      <c r="B368" t="s">
        <v>140</v>
      </c>
      <c r="C368" t="s">
        <v>140</v>
      </c>
      <c r="D368" s="3" t="s">
        <v>133</v>
      </c>
      <c r="E368" s="4" t="s">
        <v>404</v>
      </c>
      <c r="F368" s="3">
        <v>3.0000000000000001E-3</v>
      </c>
      <c r="G368" t="s">
        <v>14</v>
      </c>
    </row>
    <row r="369" spans="1:7">
      <c r="A369" s="1" t="s">
        <v>275</v>
      </c>
      <c r="B369" t="s">
        <v>140</v>
      </c>
      <c r="C369" t="s">
        <v>140</v>
      </c>
      <c r="D369" s="3" t="s">
        <v>328</v>
      </c>
      <c r="E369" s="4" t="s">
        <v>404</v>
      </c>
      <c r="F369" s="3">
        <v>4.0000000000000001E-3</v>
      </c>
      <c r="G369" t="s">
        <v>14</v>
      </c>
    </row>
    <row r="370" spans="1:7">
      <c r="A370" s="1" t="s">
        <v>275</v>
      </c>
      <c r="B370" t="s">
        <v>140</v>
      </c>
      <c r="C370" t="s">
        <v>140</v>
      </c>
      <c r="D370" s="3" t="s">
        <v>12</v>
      </c>
      <c r="E370" s="4" t="s">
        <v>404</v>
      </c>
      <c r="F370" s="3">
        <v>5.0000000000000001E-3</v>
      </c>
      <c r="G370" t="s">
        <v>14</v>
      </c>
    </row>
    <row r="371" spans="1:7" ht="15.75" thickBot="1">
      <c r="A371" s="1" t="s">
        <v>275</v>
      </c>
      <c r="B371" t="s">
        <v>140</v>
      </c>
      <c r="C371" t="s">
        <v>140</v>
      </c>
      <c r="D371" s="3" t="s">
        <v>140</v>
      </c>
      <c r="E371" s="4" t="s">
        <v>13</v>
      </c>
      <c r="F371" s="3">
        <v>-0.88900000000000001</v>
      </c>
      <c r="G371" t="s">
        <v>14</v>
      </c>
    </row>
    <row r="372" spans="1:7" ht="15.75" thickBot="1">
      <c r="A372" s="1" t="s">
        <v>275</v>
      </c>
      <c r="B372" t="s">
        <v>140</v>
      </c>
      <c r="C372" t="s">
        <v>140</v>
      </c>
      <c r="D372" s="3" t="s">
        <v>407</v>
      </c>
      <c r="E372" s="4" t="s">
        <v>404</v>
      </c>
      <c r="F372" s="7">
        <v>6.0000000000000001E-3</v>
      </c>
      <c r="G372" t="s">
        <v>14</v>
      </c>
    </row>
    <row r="373" spans="1:7">
      <c r="A373" s="1" t="s">
        <v>275</v>
      </c>
      <c r="B373" t="s">
        <v>140</v>
      </c>
      <c r="C373" t="s">
        <v>140</v>
      </c>
      <c r="D373" s="3" t="s">
        <v>383</v>
      </c>
      <c r="E373" s="4" t="s">
        <v>404</v>
      </c>
      <c r="F373" s="3">
        <v>1.7999999999999999E-2</v>
      </c>
      <c r="G373" t="s">
        <v>14</v>
      </c>
    </row>
    <row r="374" spans="1:7">
      <c r="A374" s="1" t="s">
        <v>275</v>
      </c>
      <c r="B374" t="s">
        <v>140</v>
      </c>
      <c r="C374" t="s">
        <v>140</v>
      </c>
      <c r="D374" s="3" t="s">
        <v>361</v>
      </c>
      <c r="E374" s="4" t="s">
        <v>404</v>
      </c>
      <c r="F374" s="3">
        <v>-6.0000000000000001E-3</v>
      </c>
      <c r="G374" t="s">
        <v>14</v>
      </c>
    </row>
    <row r="375" spans="1:7">
      <c r="A375" s="1" t="s">
        <v>275</v>
      </c>
      <c r="B375" t="s">
        <v>140</v>
      </c>
      <c r="C375" t="s">
        <v>140</v>
      </c>
      <c r="D375" s="3" t="s">
        <v>315</v>
      </c>
      <c r="E375" s="4" t="s">
        <v>404</v>
      </c>
      <c r="F375" s="3">
        <v>-5.0000000000000001E-3</v>
      </c>
      <c r="G375" t="s">
        <v>14</v>
      </c>
    </row>
    <row r="376" spans="1:7">
      <c r="A376" s="1" t="s">
        <v>275</v>
      </c>
      <c r="B376" t="s">
        <v>140</v>
      </c>
      <c r="C376" t="s">
        <v>140</v>
      </c>
      <c r="D376" s="3" t="s">
        <v>364</v>
      </c>
      <c r="E376" s="4" t="s">
        <v>404</v>
      </c>
      <c r="F376" s="3">
        <v>1.4E-2</v>
      </c>
      <c r="G376" t="s">
        <v>14</v>
      </c>
    </row>
    <row r="377" spans="1:7">
      <c r="A377" s="1" t="s">
        <v>275</v>
      </c>
      <c r="B377" t="s">
        <v>140</v>
      </c>
      <c r="C377" t="s">
        <v>140</v>
      </c>
      <c r="D377" s="3" t="s">
        <v>77</v>
      </c>
      <c r="E377" s="4" t="s">
        <v>404</v>
      </c>
      <c r="F377" s="3">
        <v>-4.0000000000000001E-3</v>
      </c>
      <c r="G377" t="s">
        <v>14</v>
      </c>
    </row>
    <row r="378" spans="1:7">
      <c r="A378" s="1" t="s">
        <v>275</v>
      </c>
      <c r="B378" t="s">
        <v>140</v>
      </c>
      <c r="C378" t="s">
        <v>140</v>
      </c>
      <c r="D378" s="3" t="s">
        <v>89</v>
      </c>
      <c r="E378" s="4" t="s">
        <v>404</v>
      </c>
      <c r="F378" s="3">
        <v>-4.0000000000000001E-3</v>
      </c>
      <c r="G378" t="s">
        <v>14</v>
      </c>
    </row>
    <row r="379" spans="1:7">
      <c r="A379" s="1" t="s">
        <v>275</v>
      </c>
      <c r="B379" t="s">
        <v>140</v>
      </c>
      <c r="C379" t="s">
        <v>140</v>
      </c>
      <c r="D379" s="3" t="s">
        <v>406</v>
      </c>
      <c r="E379" s="4" t="s">
        <v>404</v>
      </c>
      <c r="F379" s="3">
        <v>-4.0000000000000002E-4</v>
      </c>
      <c r="G379" t="s">
        <v>14</v>
      </c>
    </row>
    <row r="380" spans="1:7">
      <c r="A380" s="1" t="s">
        <v>275</v>
      </c>
      <c r="B380" t="s">
        <v>140</v>
      </c>
      <c r="C380" t="s">
        <v>140</v>
      </c>
      <c r="D380" s="3" t="s">
        <v>286</v>
      </c>
      <c r="E380" s="4" t="s">
        <v>404</v>
      </c>
      <c r="F380" s="3">
        <v>-3.0000000000000001E-3</v>
      </c>
      <c r="G380" t="s">
        <v>14</v>
      </c>
    </row>
    <row r="381" spans="1:7">
      <c r="A381" s="1" t="s">
        <v>275</v>
      </c>
      <c r="B381" t="s">
        <v>140</v>
      </c>
      <c r="C381" t="s">
        <v>140</v>
      </c>
      <c r="D381" s="3" t="s">
        <v>409</v>
      </c>
      <c r="E381" s="4" t="s">
        <v>404</v>
      </c>
      <c r="F381" s="3">
        <v>1.2999999999999999E-2</v>
      </c>
      <c r="G381" t="s">
        <v>14</v>
      </c>
    </row>
    <row r="382" spans="1:7">
      <c r="A382" s="1" t="s">
        <v>275</v>
      </c>
      <c r="B382" t="s">
        <v>140</v>
      </c>
      <c r="C382" t="s">
        <v>140</v>
      </c>
      <c r="D382" s="3" t="s">
        <v>373</v>
      </c>
      <c r="E382" s="4" t="s">
        <v>404</v>
      </c>
      <c r="F382" s="3">
        <v>1.6E-2</v>
      </c>
      <c r="G382" t="s">
        <v>14</v>
      </c>
    </row>
    <row r="383" spans="1:7">
      <c r="A383" s="1" t="s">
        <v>275</v>
      </c>
      <c r="B383" t="s">
        <v>140</v>
      </c>
      <c r="C383" t="s">
        <v>140</v>
      </c>
      <c r="D383" s="3" t="s">
        <v>325</v>
      </c>
      <c r="E383" s="4" t="s">
        <v>404</v>
      </c>
      <c r="F383" s="3">
        <v>1.7999999999999999E-2</v>
      </c>
      <c r="G383" t="s">
        <v>14</v>
      </c>
    </row>
    <row r="384" spans="1:7">
      <c r="A384" s="1" t="s">
        <v>275</v>
      </c>
      <c r="B384" t="s">
        <v>140</v>
      </c>
      <c r="C384" t="s">
        <v>140</v>
      </c>
      <c r="D384" s="3" t="s">
        <v>131</v>
      </c>
      <c r="E384" s="4" t="s">
        <v>404</v>
      </c>
      <c r="F384" s="3">
        <v>-5.0000000000000001E-3</v>
      </c>
      <c r="G384" t="s">
        <v>14</v>
      </c>
    </row>
    <row r="385" spans="1:7" ht="15.75" thickBot="1">
      <c r="A385" s="1" t="s">
        <v>275</v>
      </c>
      <c r="B385" t="s">
        <v>140</v>
      </c>
      <c r="C385" t="s">
        <v>140</v>
      </c>
      <c r="D385" s="3" t="s">
        <v>133</v>
      </c>
      <c r="E385" s="4" t="s">
        <v>404</v>
      </c>
      <c r="F385" s="3">
        <v>-3.0000000000000001E-3</v>
      </c>
      <c r="G385" t="s">
        <v>14</v>
      </c>
    </row>
    <row r="386" spans="1:7" ht="15.75" thickBot="1">
      <c r="A386" s="1" t="s">
        <v>275</v>
      </c>
      <c r="B386" t="s">
        <v>140</v>
      </c>
      <c r="C386" t="s">
        <v>140</v>
      </c>
      <c r="D386" s="3" t="s">
        <v>328</v>
      </c>
      <c r="E386" s="4" t="s">
        <v>404</v>
      </c>
      <c r="F386" s="7">
        <v>-5.0000000000000001E-3</v>
      </c>
      <c r="G386" t="s">
        <v>14</v>
      </c>
    </row>
    <row r="387" spans="1:7">
      <c r="A387" s="1" t="s">
        <v>275</v>
      </c>
      <c r="B387" t="s">
        <v>140</v>
      </c>
      <c r="C387" t="s">
        <v>140</v>
      </c>
      <c r="D387" s="3" t="s">
        <v>12</v>
      </c>
      <c r="E387" s="4" t="s">
        <v>404</v>
      </c>
      <c r="F387" s="3">
        <v>-4.0000000000000001E-3</v>
      </c>
      <c r="G387" t="s">
        <v>14</v>
      </c>
    </row>
    <row r="388" spans="1:7" ht="15.75" thickBot="1">
      <c r="A388" s="1" t="s">
        <v>275</v>
      </c>
      <c r="B388" t="s">
        <v>140</v>
      </c>
      <c r="C388" t="s">
        <v>140</v>
      </c>
      <c r="D388" s="3" t="s">
        <v>140</v>
      </c>
      <c r="E388" s="4" t="s">
        <v>13</v>
      </c>
      <c r="F388" s="8">
        <v>-0.89500000000000002</v>
      </c>
      <c r="G388" t="s">
        <v>14</v>
      </c>
    </row>
    <row r="389" spans="1:7">
      <c r="A389" s="1" t="s">
        <v>275</v>
      </c>
      <c r="B389" t="s">
        <v>140</v>
      </c>
      <c r="C389" t="s">
        <v>140</v>
      </c>
      <c r="D389" s="3" t="s">
        <v>407</v>
      </c>
      <c r="E389" s="4" t="s">
        <v>404</v>
      </c>
      <c r="F389" s="3">
        <v>-4.0000000000000002E-4</v>
      </c>
      <c r="G389" t="s">
        <v>14</v>
      </c>
    </row>
    <row r="390" spans="1:7">
      <c r="A390" s="1" t="s">
        <v>275</v>
      </c>
      <c r="B390" t="s">
        <v>140</v>
      </c>
      <c r="C390" t="s">
        <v>140</v>
      </c>
      <c r="D390" s="3" t="s">
        <v>383</v>
      </c>
      <c r="E390" s="4" t="s">
        <v>404</v>
      </c>
      <c r="F390" s="3">
        <v>1.2E-2</v>
      </c>
      <c r="G390" t="s">
        <v>14</v>
      </c>
    </row>
    <row r="391" spans="1:7">
      <c r="A391" s="1" t="s">
        <v>275</v>
      </c>
      <c r="B391" t="s">
        <v>203</v>
      </c>
      <c r="C391" t="s">
        <v>203</v>
      </c>
      <c r="D391" s="3" t="s">
        <v>14</v>
      </c>
      <c r="E391" t="s">
        <v>403</v>
      </c>
      <c r="F391" s="9" t="s">
        <v>14</v>
      </c>
      <c r="G391">
        <v>0.09</v>
      </c>
    </row>
    <row r="392" spans="1:7">
      <c r="A392" s="1" t="s">
        <v>410</v>
      </c>
      <c r="B392" t="s">
        <v>185</v>
      </c>
      <c r="C392" t="s">
        <v>185</v>
      </c>
      <c r="D392" s="3" t="s">
        <v>14</v>
      </c>
      <c r="E392" s="4" t="s">
        <v>403</v>
      </c>
      <c r="F392" s="16">
        <v>-0.33</v>
      </c>
      <c r="G392" t="s">
        <v>14</v>
      </c>
    </row>
    <row r="393" spans="1:7">
      <c r="A393" s="1" t="s">
        <v>410</v>
      </c>
      <c r="B393" t="s">
        <v>185</v>
      </c>
      <c r="C393" t="s">
        <v>185</v>
      </c>
      <c r="D393" s="3" t="s">
        <v>14</v>
      </c>
      <c r="E393" s="4" t="s">
        <v>403</v>
      </c>
      <c r="F393" s="16">
        <v>-0.27</v>
      </c>
      <c r="G393" t="s">
        <v>14</v>
      </c>
    </row>
    <row r="394" spans="1:7">
      <c r="A394" s="1" t="s">
        <v>411</v>
      </c>
      <c r="B394" t="s">
        <v>12</v>
      </c>
      <c r="C394" t="s">
        <v>12</v>
      </c>
      <c r="D394" s="3" t="s">
        <v>14</v>
      </c>
      <c r="E394" s="4" t="s">
        <v>158</v>
      </c>
      <c r="F394" s="16">
        <v>-0.12</v>
      </c>
      <c r="G394" t="s">
        <v>14</v>
      </c>
    </row>
    <row r="395" spans="1:7">
      <c r="A395" s="1" t="s">
        <v>411</v>
      </c>
      <c r="B395" t="s">
        <v>12</v>
      </c>
      <c r="C395" t="s">
        <v>412</v>
      </c>
      <c r="D395" s="3" t="s">
        <v>14</v>
      </c>
      <c r="E395" s="4" t="s">
        <v>403</v>
      </c>
      <c r="F395" s="16">
        <v>-0.14000000000000001</v>
      </c>
      <c r="G395" t="s">
        <v>14</v>
      </c>
    </row>
    <row r="396" spans="1:7">
      <c r="A396" s="1" t="s">
        <v>411</v>
      </c>
      <c r="B396" t="s">
        <v>12</v>
      </c>
      <c r="C396" t="s">
        <v>412</v>
      </c>
      <c r="D396" s="3" t="s">
        <v>14</v>
      </c>
      <c r="E396" s="4" t="s">
        <v>403</v>
      </c>
      <c r="F396" s="16">
        <v>0.1</v>
      </c>
      <c r="G396" t="s">
        <v>14</v>
      </c>
    </row>
    <row r="397" spans="1:7">
      <c r="A397" s="1" t="s">
        <v>411</v>
      </c>
      <c r="B397" t="s">
        <v>12</v>
      </c>
      <c r="C397" t="s">
        <v>12</v>
      </c>
      <c r="D397" s="3" t="s">
        <v>413</v>
      </c>
      <c r="E397" s="4" t="s">
        <v>404</v>
      </c>
      <c r="F397" s="3">
        <v>8.7999999999999995E-2</v>
      </c>
      <c r="G397" t="s">
        <v>14</v>
      </c>
    </row>
    <row r="398" spans="1:7">
      <c r="A398" s="1" t="s">
        <v>411</v>
      </c>
      <c r="B398" t="s">
        <v>12</v>
      </c>
      <c r="C398" t="s">
        <v>12</v>
      </c>
      <c r="D398" s="3" t="s">
        <v>414</v>
      </c>
      <c r="E398" s="4" t="s">
        <v>404</v>
      </c>
      <c r="F398" s="3">
        <v>0.21299999999999999</v>
      </c>
      <c r="G398" t="s">
        <v>14</v>
      </c>
    </row>
    <row r="399" spans="1:7">
      <c r="A399" s="1" t="s">
        <v>411</v>
      </c>
      <c r="B399" t="s">
        <v>12</v>
      </c>
      <c r="C399" t="s">
        <v>12</v>
      </c>
      <c r="D399" s="3" t="s">
        <v>415</v>
      </c>
      <c r="E399" s="4" t="s">
        <v>404</v>
      </c>
      <c r="F399" s="3">
        <v>5.2999999999999999E-2</v>
      </c>
      <c r="G399" t="s">
        <v>14</v>
      </c>
    </row>
    <row r="400" spans="1:7">
      <c r="A400" s="1" t="s">
        <v>411</v>
      </c>
      <c r="B400" t="s">
        <v>12</v>
      </c>
      <c r="C400" t="s">
        <v>12</v>
      </c>
      <c r="D400" s="3" t="s">
        <v>321</v>
      </c>
      <c r="E400" s="4" t="s">
        <v>404</v>
      </c>
      <c r="F400" s="3">
        <v>0.13</v>
      </c>
      <c r="G400" t="s">
        <v>14</v>
      </c>
    </row>
    <row r="401" spans="1:7">
      <c r="A401" s="1" t="s">
        <v>411</v>
      </c>
      <c r="B401" t="s">
        <v>12</v>
      </c>
      <c r="C401" t="s">
        <v>12</v>
      </c>
      <c r="D401" s="3" t="s">
        <v>416</v>
      </c>
      <c r="E401" s="4" t="s">
        <v>404</v>
      </c>
      <c r="F401" s="3">
        <v>6.5000000000000002E-2</v>
      </c>
      <c r="G401" t="s">
        <v>14</v>
      </c>
    </row>
    <row r="402" spans="1:7">
      <c r="A402" s="1" t="s">
        <v>411</v>
      </c>
      <c r="B402" t="s">
        <v>12</v>
      </c>
      <c r="C402" t="s">
        <v>12</v>
      </c>
      <c r="D402" s="3" t="s">
        <v>417</v>
      </c>
      <c r="E402" s="4" t="s">
        <v>404</v>
      </c>
      <c r="F402" s="3">
        <v>-3.2000000000000001E-2</v>
      </c>
      <c r="G402" t="s">
        <v>14</v>
      </c>
    </row>
    <row r="403" spans="1:7">
      <c r="A403" s="1" t="s">
        <v>411</v>
      </c>
      <c r="B403" t="s">
        <v>12</v>
      </c>
      <c r="C403" t="s">
        <v>12</v>
      </c>
      <c r="D403" s="3" t="s">
        <v>288</v>
      </c>
      <c r="E403" s="4" t="s">
        <v>404</v>
      </c>
      <c r="F403" s="3">
        <v>6.4000000000000001E-2</v>
      </c>
      <c r="G403" t="s">
        <v>14</v>
      </c>
    </row>
    <row r="404" spans="1:7" ht="15.75" thickBot="1">
      <c r="A404" s="1" t="s">
        <v>411</v>
      </c>
      <c r="B404" t="s">
        <v>12</v>
      </c>
      <c r="C404" t="s">
        <v>12</v>
      </c>
      <c r="D404" s="3" t="s">
        <v>12</v>
      </c>
      <c r="E404" s="4" t="s">
        <v>13</v>
      </c>
      <c r="F404" s="8">
        <v>-0.42399999999999999</v>
      </c>
      <c r="G404" t="s">
        <v>14</v>
      </c>
    </row>
    <row r="405" spans="1:7">
      <c r="A405" s="1" t="s">
        <v>411</v>
      </c>
      <c r="B405" t="s">
        <v>12</v>
      </c>
      <c r="C405" t="s">
        <v>12</v>
      </c>
      <c r="D405" s="3" t="s">
        <v>418</v>
      </c>
      <c r="E405" s="4" t="s">
        <v>404</v>
      </c>
      <c r="F405" s="3">
        <v>2.5000000000000001E-2</v>
      </c>
      <c r="G405" t="s">
        <v>14</v>
      </c>
    </row>
    <row r="406" spans="1:7">
      <c r="A406" s="1" t="s">
        <v>411</v>
      </c>
      <c r="B406" t="s">
        <v>12</v>
      </c>
      <c r="C406" t="s">
        <v>12</v>
      </c>
      <c r="D406" s="3" t="s">
        <v>293</v>
      </c>
      <c r="E406" s="4" t="s">
        <v>404</v>
      </c>
      <c r="F406" s="3">
        <v>-5.7000000000000002E-2</v>
      </c>
      <c r="G406" t="s">
        <v>14</v>
      </c>
    </row>
    <row r="407" spans="1:7">
      <c r="A407" s="1" t="s">
        <v>411</v>
      </c>
      <c r="B407" t="s">
        <v>12</v>
      </c>
      <c r="C407" t="s">
        <v>12</v>
      </c>
      <c r="D407" s="3" t="s">
        <v>295</v>
      </c>
      <c r="E407" s="4" t="s">
        <v>404</v>
      </c>
      <c r="F407" s="3">
        <v>-5.0000000000000001E-3</v>
      </c>
      <c r="G407" t="s">
        <v>14</v>
      </c>
    </row>
    <row r="408" spans="1:7">
      <c r="A408" s="1" t="s">
        <v>411</v>
      </c>
      <c r="B408" t="s">
        <v>185</v>
      </c>
      <c r="C408" t="s">
        <v>185</v>
      </c>
      <c r="D408" t="s">
        <v>14</v>
      </c>
      <c r="E408" s="4" t="s">
        <v>13</v>
      </c>
      <c r="F408" s="16">
        <v>-0.17</v>
      </c>
      <c r="G408" t="s">
        <v>14</v>
      </c>
    </row>
    <row r="409" spans="1:7">
      <c r="A409" s="1" t="s">
        <v>411</v>
      </c>
      <c r="B409" t="s">
        <v>185</v>
      </c>
      <c r="C409" t="s">
        <v>185</v>
      </c>
      <c r="D409" t="s">
        <v>14</v>
      </c>
      <c r="E409" s="4" t="s">
        <v>13</v>
      </c>
      <c r="F409" s="16">
        <v>-0.19</v>
      </c>
      <c r="G409" t="s">
        <v>14</v>
      </c>
    </row>
    <row r="410" spans="1:7">
      <c r="A410" s="1" t="s">
        <v>411</v>
      </c>
      <c r="B410" t="s">
        <v>185</v>
      </c>
      <c r="C410" t="s">
        <v>185</v>
      </c>
      <c r="D410" t="s">
        <v>14</v>
      </c>
      <c r="E410" t="s">
        <v>13</v>
      </c>
      <c r="F410" s="9" t="s">
        <v>14</v>
      </c>
      <c r="G410">
        <v>0.28000000000000003</v>
      </c>
    </row>
    <row r="411" spans="1:7">
      <c r="A411" s="1" t="s">
        <v>411</v>
      </c>
      <c r="B411" t="s">
        <v>203</v>
      </c>
      <c r="C411" t="s">
        <v>203</v>
      </c>
      <c r="D411" t="s">
        <v>14</v>
      </c>
      <c r="E411" t="s">
        <v>403</v>
      </c>
      <c r="F411" s="9" t="s">
        <v>14</v>
      </c>
      <c r="G411">
        <v>0.08</v>
      </c>
    </row>
    <row r="412" spans="1:7">
      <c r="A412" s="1" t="s">
        <v>419</v>
      </c>
      <c r="B412" t="s">
        <v>185</v>
      </c>
      <c r="C412" t="s">
        <v>185</v>
      </c>
      <c r="D412" t="s">
        <v>14</v>
      </c>
      <c r="E412" s="4" t="s">
        <v>403</v>
      </c>
      <c r="F412" s="16">
        <v>-0.22</v>
      </c>
      <c r="G412" t="s">
        <v>14</v>
      </c>
    </row>
    <row r="413" spans="1:7">
      <c r="A413" s="1" t="s">
        <v>419</v>
      </c>
      <c r="B413" t="s">
        <v>185</v>
      </c>
      <c r="C413" t="s">
        <v>185</v>
      </c>
      <c r="D413" t="s">
        <v>14</v>
      </c>
      <c r="E413" s="4" t="s">
        <v>403</v>
      </c>
      <c r="F413" s="16">
        <v>0.28000000000000003</v>
      </c>
      <c r="G413" t="s">
        <v>14</v>
      </c>
    </row>
    <row r="414" spans="1:7">
      <c r="A414" s="1" t="s">
        <v>419</v>
      </c>
      <c r="B414" t="s">
        <v>185</v>
      </c>
      <c r="C414" t="s">
        <v>185</v>
      </c>
      <c r="D414" t="s">
        <v>14</v>
      </c>
      <c r="E414" t="s">
        <v>403</v>
      </c>
      <c r="F414" s="9" t="s">
        <v>14</v>
      </c>
      <c r="G414">
        <v>0.21</v>
      </c>
    </row>
    <row r="415" spans="1:7">
      <c r="A415" s="1" t="s">
        <v>419</v>
      </c>
      <c r="B415" t="s">
        <v>12</v>
      </c>
      <c r="C415" t="s">
        <v>12</v>
      </c>
      <c r="D415" t="s">
        <v>14</v>
      </c>
      <c r="E415" s="4" t="s">
        <v>158</v>
      </c>
      <c r="F415">
        <v>-0.04</v>
      </c>
      <c r="G415" t="s">
        <v>14</v>
      </c>
    </row>
    <row r="416" spans="1:7">
      <c r="A416" s="1" t="s">
        <v>419</v>
      </c>
      <c r="B416" t="s">
        <v>12</v>
      </c>
      <c r="C416" t="s">
        <v>412</v>
      </c>
      <c r="D416" t="s">
        <v>14</v>
      </c>
      <c r="E416" s="4" t="s">
        <v>13</v>
      </c>
      <c r="F416">
        <v>-0.2</v>
      </c>
      <c r="G416" t="s">
        <v>14</v>
      </c>
    </row>
    <row r="417" spans="1:7">
      <c r="A417" s="1" t="s">
        <v>419</v>
      </c>
      <c r="B417" t="s">
        <v>12</v>
      </c>
      <c r="C417" t="s">
        <v>412</v>
      </c>
      <c r="D417" t="s">
        <v>14</v>
      </c>
      <c r="E417" t="s">
        <v>13</v>
      </c>
      <c r="F417" s="9" t="s">
        <v>14</v>
      </c>
      <c r="G417">
        <v>0.11</v>
      </c>
    </row>
    <row r="418" spans="1:7">
      <c r="A418" s="1" t="s">
        <v>419</v>
      </c>
      <c r="B418" t="s">
        <v>402</v>
      </c>
      <c r="C418" t="s">
        <v>402</v>
      </c>
      <c r="D418" t="s">
        <v>14</v>
      </c>
      <c r="E418" s="4" t="s">
        <v>13</v>
      </c>
      <c r="F418">
        <v>0.15</v>
      </c>
      <c r="G418" t="s">
        <v>14</v>
      </c>
    </row>
    <row r="419" spans="1:7">
      <c r="A419" s="1" t="s">
        <v>419</v>
      </c>
      <c r="B419" t="s">
        <v>402</v>
      </c>
      <c r="C419" t="s">
        <v>402</v>
      </c>
      <c r="D419" t="s">
        <v>14</v>
      </c>
      <c r="E419" s="4" t="s">
        <v>13</v>
      </c>
      <c r="F419">
        <v>-0.3</v>
      </c>
      <c r="G419" t="s">
        <v>14</v>
      </c>
    </row>
    <row r="420" spans="1:7">
      <c r="A420" s="1" t="s">
        <v>419</v>
      </c>
      <c r="B420" t="s">
        <v>402</v>
      </c>
      <c r="C420" t="s">
        <v>402</v>
      </c>
      <c r="D420" t="s">
        <v>14</v>
      </c>
      <c r="E420" t="s">
        <v>13</v>
      </c>
      <c r="F420" s="9" t="s">
        <v>14</v>
      </c>
      <c r="G420">
        <v>0.36</v>
      </c>
    </row>
    <row r="421" spans="1:7">
      <c r="A421" s="1" t="s">
        <v>419</v>
      </c>
      <c r="B421" t="s">
        <v>203</v>
      </c>
      <c r="C421" t="s">
        <v>203</v>
      </c>
      <c r="D421" t="s">
        <v>14</v>
      </c>
      <c r="E421" t="s">
        <v>13</v>
      </c>
      <c r="F421" s="9" t="s">
        <v>14</v>
      </c>
      <c r="G421">
        <v>0.21</v>
      </c>
    </row>
    <row r="422" spans="1:7">
      <c r="A422" s="1" t="s">
        <v>254</v>
      </c>
      <c r="B422" t="s">
        <v>12</v>
      </c>
      <c r="C422" t="s">
        <v>12</v>
      </c>
      <c r="D422" t="s">
        <v>14</v>
      </c>
      <c r="E422" s="4" t="s">
        <v>158</v>
      </c>
      <c r="F422">
        <v>0.2</v>
      </c>
      <c r="G422" t="s">
        <v>14</v>
      </c>
    </row>
    <row r="423" spans="1:7">
      <c r="A423" s="1" t="s">
        <v>254</v>
      </c>
      <c r="B423" t="s">
        <v>12</v>
      </c>
      <c r="C423" t="s">
        <v>412</v>
      </c>
      <c r="D423" t="s">
        <v>14</v>
      </c>
      <c r="E423" s="4" t="s">
        <v>13</v>
      </c>
      <c r="F423">
        <v>-0.35</v>
      </c>
      <c r="G423" t="s">
        <v>14</v>
      </c>
    </row>
    <row r="424" spans="1:7">
      <c r="A424" s="1" t="s">
        <v>254</v>
      </c>
      <c r="B424" t="s">
        <v>12</v>
      </c>
      <c r="C424" t="s">
        <v>412</v>
      </c>
      <c r="D424" t="s">
        <v>14</v>
      </c>
      <c r="E424" t="s">
        <v>13</v>
      </c>
      <c r="F424" s="9" t="s">
        <v>14</v>
      </c>
      <c r="G424">
        <v>0.01</v>
      </c>
    </row>
    <row r="425" spans="1:7">
      <c r="A425" s="1" t="s">
        <v>254</v>
      </c>
      <c r="B425" t="s">
        <v>203</v>
      </c>
      <c r="C425" t="s">
        <v>203</v>
      </c>
      <c r="D425" t="s">
        <v>14</v>
      </c>
      <c r="E425" t="s">
        <v>13</v>
      </c>
      <c r="F425" s="9" t="s">
        <v>14</v>
      </c>
      <c r="G425">
        <v>0.06</v>
      </c>
    </row>
    <row r="426" spans="1:7">
      <c r="A426" s="1" t="s">
        <v>420</v>
      </c>
      <c r="B426" t="s">
        <v>12</v>
      </c>
      <c r="C426" t="s">
        <v>12</v>
      </c>
      <c r="D426" t="s">
        <v>14</v>
      </c>
      <c r="E426" s="4" t="s">
        <v>158</v>
      </c>
      <c r="F426">
        <v>0.14000000000000001</v>
      </c>
      <c r="G426" t="s">
        <v>14</v>
      </c>
    </row>
    <row r="427" spans="1:7">
      <c r="A427" s="1" t="s">
        <v>420</v>
      </c>
      <c r="B427" t="s">
        <v>12</v>
      </c>
      <c r="C427" t="s">
        <v>412</v>
      </c>
      <c r="D427" t="s">
        <v>14</v>
      </c>
      <c r="E427" s="4" t="s">
        <v>13</v>
      </c>
      <c r="F427">
        <v>-0.1</v>
      </c>
      <c r="G427" t="s">
        <v>14</v>
      </c>
    </row>
    <row r="428" spans="1:7">
      <c r="A428" s="1" t="s">
        <v>420</v>
      </c>
      <c r="B428" t="s">
        <v>12</v>
      </c>
      <c r="C428" t="s">
        <v>412</v>
      </c>
      <c r="D428" t="s">
        <v>14</v>
      </c>
      <c r="E428" t="s">
        <v>13</v>
      </c>
      <c r="F428" s="9" t="s">
        <v>14</v>
      </c>
      <c r="G428">
        <v>0.35</v>
      </c>
    </row>
    <row r="429" spans="1:7">
      <c r="A429" s="1" t="s">
        <v>421</v>
      </c>
      <c r="B429" t="s">
        <v>185</v>
      </c>
      <c r="C429" t="s">
        <v>185</v>
      </c>
      <c r="D429" t="s">
        <v>14</v>
      </c>
      <c r="E429" s="4" t="s">
        <v>13</v>
      </c>
      <c r="F429">
        <v>-0.33</v>
      </c>
      <c r="G429" t="s">
        <v>14</v>
      </c>
    </row>
    <row r="430" spans="1:7">
      <c r="A430" s="1" t="s">
        <v>421</v>
      </c>
      <c r="B430" t="s">
        <v>185</v>
      </c>
      <c r="C430" t="s">
        <v>185</v>
      </c>
      <c r="D430" t="s">
        <v>14</v>
      </c>
      <c r="E430" s="4" t="s">
        <v>13</v>
      </c>
      <c r="F430">
        <v>-0.27</v>
      </c>
      <c r="G430" t="s">
        <v>14</v>
      </c>
    </row>
    <row r="431" spans="1:7">
      <c r="A431" s="1" t="s">
        <v>422</v>
      </c>
      <c r="B431" t="s">
        <v>185</v>
      </c>
      <c r="C431" t="s">
        <v>185</v>
      </c>
      <c r="D431" t="s">
        <v>14</v>
      </c>
      <c r="E431" s="4" t="s">
        <v>13</v>
      </c>
      <c r="F431">
        <v>-0.02</v>
      </c>
      <c r="G431" t="s">
        <v>14</v>
      </c>
    </row>
    <row r="432" spans="1:7">
      <c r="A432" s="1" t="s">
        <v>422</v>
      </c>
      <c r="B432" t="s">
        <v>185</v>
      </c>
      <c r="C432" t="s">
        <v>185</v>
      </c>
      <c r="D432" t="s">
        <v>14</v>
      </c>
      <c r="E432" s="4" t="s">
        <v>13</v>
      </c>
      <c r="F432">
        <v>-0.21</v>
      </c>
      <c r="G432" t="s">
        <v>14</v>
      </c>
    </row>
    <row r="433" spans="1:7">
      <c r="A433" s="1" t="s">
        <v>422</v>
      </c>
      <c r="B433" t="s">
        <v>12</v>
      </c>
      <c r="C433" t="s">
        <v>12</v>
      </c>
      <c r="D433" t="s">
        <v>14</v>
      </c>
      <c r="E433" s="4" t="s">
        <v>158</v>
      </c>
      <c r="F433">
        <v>-0.26</v>
      </c>
      <c r="G433" t="s">
        <v>14</v>
      </c>
    </row>
    <row r="434" spans="1:7">
      <c r="A434" s="1" t="s">
        <v>422</v>
      </c>
      <c r="B434" t="s">
        <v>12</v>
      </c>
      <c r="C434" t="s">
        <v>423</v>
      </c>
      <c r="D434" t="s">
        <v>14</v>
      </c>
      <c r="E434" s="4" t="s">
        <v>13</v>
      </c>
      <c r="F434">
        <v>-0.11</v>
      </c>
      <c r="G434" t="s">
        <v>14</v>
      </c>
    </row>
    <row r="435" spans="1:7">
      <c r="A435" s="1" t="s">
        <v>422</v>
      </c>
      <c r="B435" t="s">
        <v>12</v>
      </c>
      <c r="C435" t="s">
        <v>423</v>
      </c>
      <c r="D435" t="s">
        <v>14</v>
      </c>
      <c r="E435" t="s">
        <v>13</v>
      </c>
      <c r="F435" s="9" t="s">
        <v>14</v>
      </c>
      <c r="G435">
        <v>0.28999999999999998</v>
      </c>
    </row>
    <row r="436" spans="1:7">
      <c r="A436" s="1" t="s">
        <v>422</v>
      </c>
      <c r="B436" t="s">
        <v>424</v>
      </c>
      <c r="C436" t="s">
        <v>402</v>
      </c>
      <c r="D436" t="s">
        <v>14</v>
      </c>
      <c r="E436" s="4" t="s">
        <v>13</v>
      </c>
      <c r="F436">
        <v>-0.4</v>
      </c>
      <c r="G436" t="s">
        <v>14</v>
      </c>
    </row>
    <row r="437" spans="1:7">
      <c r="A437" s="1" t="s">
        <v>422</v>
      </c>
      <c r="B437" t="s">
        <v>424</v>
      </c>
      <c r="C437" t="s">
        <v>402</v>
      </c>
      <c r="D437" t="s">
        <v>14</v>
      </c>
      <c r="E437" s="4" t="s">
        <v>13</v>
      </c>
      <c r="F437">
        <v>0.25</v>
      </c>
      <c r="G437" t="s">
        <v>14</v>
      </c>
    </row>
    <row r="438" spans="1:7">
      <c r="A438" s="1" t="s">
        <v>422</v>
      </c>
      <c r="B438" t="s">
        <v>424</v>
      </c>
      <c r="C438" t="s">
        <v>402</v>
      </c>
      <c r="D438" t="s">
        <v>14</v>
      </c>
      <c r="E438" t="s">
        <v>13</v>
      </c>
      <c r="F438" s="9" t="s">
        <v>14</v>
      </c>
      <c r="G438">
        <v>0.37</v>
      </c>
    </row>
    <row r="439" spans="1:7">
      <c r="A439" s="1" t="s">
        <v>422</v>
      </c>
      <c r="B439" t="s">
        <v>203</v>
      </c>
      <c r="C439" t="s">
        <v>203</v>
      </c>
      <c r="D439" t="s">
        <v>14</v>
      </c>
      <c r="E439" t="s">
        <v>13</v>
      </c>
      <c r="F439" s="9" t="s">
        <v>14</v>
      </c>
      <c r="G439">
        <v>0.18</v>
      </c>
    </row>
    <row r="440" spans="1:7">
      <c r="A440" s="1" t="s">
        <v>425</v>
      </c>
      <c r="B440" t="s">
        <v>185</v>
      </c>
      <c r="C440" t="s">
        <v>185</v>
      </c>
      <c r="D440" t="s">
        <v>14</v>
      </c>
      <c r="E440" t="s">
        <v>13</v>
      </c>
      <c r="F440">
        <v>-0.19</v>
      </c>
      <c r="G440" t="s">
        <v>14</v>
      </c>
    </row>
    <row r="441" spans="1:7">
      <c r="A441" s="1" t="s">
        <v>425</v>
      </c>
      <c r="B441" t="s">
        <v>185</v>
      </c>
      <c r="C441" t="s">
        <v>185</v>
      </c>
      <c r="D441" t="s">
        <v>14</v>
      </c>
      <c r="E441" t="s">
        <v>13</v>
      </c>
      <c r="F441">
        <v>-0.39</v>
      </c>
      <c r="G441" t="s">
        <v>14</v>
      </c>
    </row>
    <row r="442" spans="1:7">
      <c r="A442" s="1" t="s">
        <v>425</v>
      </c>
      <c r="B442" t="s">
        <v>185</v>
      </c>
      <c r="C442" t="s">
        <v>185</v>
      </c>
      <c r="D442" t="s">
        <v>14</v>
      </c>
      <c r="E442" t="s">
        <v>13</v>
      </c>
      <c r="F442" s="9" t="s">
        <v>14</v>
      </c>
      <c r="G442">
        <v>0.23</v>
      </c>
    </row>
    <row r="443" spans="1:7">
      <c r="A443" s="1" t="s">
        <v>425</v>
      </c>
      <c r="B443" t="s">
        <v>12</v>
      </c>
      <c r="C443" t="s">
        <v>12</v>
      </c>
      <c r="D443" t="s">
        <v>14</v>
      </c>
      <c r="E443" t="s">
        <v>158</v>
      </c>
      <c r="F443">
        <v>0.09</v>
      </c>
      <c r="G443" t="s">
        <v>14</v>
      </c>
    </row>
    <row r="444" spans="1:7">
      <c r="A444" s="1" t="s">
        <v>425</v>
      </c>
      <c r="B444" t="s">
        <v>203</v>
      </c>
      <c r="C444" t="s">
        <v>203</v>
      </c>
      <c r="D444" t="s">
        <v>14</v>
      </c>
      <c r="E444" t="s">
        <v>403</v>
      </c>
      <c r="F444" s="9" t="s">
        <v>14</v>
      </c>
      <c r="G444">
        <v>0.09</v>
      </c>
    </row>
    <row r="445" spans="1:7">
      <c r="A445" s="1" t="s">
        <v>426</v>
      </c>
      <c r="B445" t="s">
        <v>12</v>
      </c>
      <c r="C445" t="s">
        <v>12</v>
      </c>
      <c r="D445" t="s">
        <v>14</v>
      </c>
      <c r="E445" s="4" t="s">
        <v>158</v>
      </c>
      <c r="F445">
        <v>0.13</v>
      </c>
      <c r="G445" t="s">
        <v>14</v>
      </c>
    </row>
    <row r="446" spans="1:7">
      <c r="A446" s="1" t="s">
        <v>426</v>
      </c>
      <c r="B446" t="s">
        <v>12</v>
      </c>
      <c r="C446" t="s">
        <v>412</v>
      </c>
      <c r="D446" t="s">
        <v>14</v>
      </c>
      <c r="E446" s="4" t="s">
        <v>13</v>
      </c>
      <c r="F446">
        <v>-0.1</v>
      </c>
      <c r="G446" t="s">
        <v>14</v>
      </c>
    </row>
    <row r="447" spans="1:7">
      <c r="A447" s="1" t="s">
        <v>426</v>
      </c>
      <c r="B447" t="s">
        <v>12</v>
      </c>
      <c r="C447" t="s">
        <v>412</v>
      </c>
      <c r="D447" t="s">
        <v>14</v>
      </c>
      <c r="E447" t="s">
        <v>13</v>
      </c>
      <c r="F447" s="9" t="s">
        <v>14</v>
      </c>
      <c r="G447">
        <v>0.38</v>
      </c>
    </row>
    <row r="448" spans="1:7">
      <c r="A448" s="1" t="s">
        <v>259</v>
      </c>
      <c r="B448" t="s">
        <v>185</v>
      </c>
      <c r="C448" t="s">
        <v>185</v>
      </c>
      <c r="D448" t="s">
        <v>14</v>
      </c>
      <c r="E448" t="s">
        <v>13</v>
      </c>
      <c r="F448">
        <v>-0.39</v>
      </c>
      <c r="G448" t="s">
        <v>14</v>
      </c>
    </row>
    <row r="449" spans="1:7">
      <c r="A449" s="1" t="s">
        <v>259</v>
      </c>
      <c r="B449" t="s">
        <v>185</v>
      </c>
      <c r="C449" t="s">
        <v>185</v>
      </c>
      <c r="D449" t="s">
        <v>14</v>
      </c>
      <c r="E449" t="s">
        <v>13</v>
      </c>
      <c r="F449" s="9" t="s">
        <v>14</v>
      </c>
      <c r="G449">
        <v>0.28000000000000003</v>
      </c>
    </row>
    <row r="450" spans="1:7">
      <c r="A450" s="1" t="s">
        <v>259</v>
      </c>
      <c r="B450" t="s">
        <v>12</v>
      </c>
      <c r="C450" t="s">
        <v>12</v>
      </c>
      <c r="D450" t="s">
        <v>14</v>
      </c>
      <c r="E450" s="4" t="s">
        <v>158</v>
      </c>
      <c r="F450">
        <v>0.1</v>
      </c>
      <c r="G450" t="s">
        <v>14</v>
      </c>
    </row>
    <row r="451" spans="1:7">
      <c r="A451" s="1" t="s">
        <v>259</v>
      </c>
      <c r="B451" t="s">
        <v>12</v>
      </c>
      <c r="C451" t="s">
        <v>412</v>
      </c>
      <c r="D451" t="s">
        <v>14</v>
      </c>
      <c r="E451" s="4" t="s">
        <v>13</v>
      </c>
      <c r="F451">
        <v>-0.18</v>
      </c>
      <c r="G451" t="s">
        <v>14</v>
      </c>
    </row>
    <row r="452" spans="1:7">
      <c r="A452" s="1" t="s">
        <v>259</v>
      </c>
      <c r="B452" t="s">
        <v>12</v>
      </c>
      <c r="C452" t="s">
        <v>412</v>
      </c>
      <c r="D452" t="s">
        <v>14</v>
      </c>
      <c r="E452" s="4" t="s">
        <v>13</v>
      </c>
      <c r="F452">
        <v>0.28999999999999998</v>
      </c>
      <c r="G452" t="s">
        <v>14</v>
      </c>
    </row>
    <row r="453" spans="1:7">
      <c r="A453" s="1" t="s">
        <v>259</v>
      </c>
      <c r="B453" t="s">
        <v>203</v>
      </c>
      <c r="C453" t="s">
        <v>203</v>
      </c>
      <c r="D453" t="s">
        <v>14</v>
      </c>
      <c r="E453" t="s">
        <v>403</v>
      </c>
      <c r="F453" s="9" t="s">
        <v>14</v>
      </c>
      <c r="G453">
        <v>7.0000000000000007E-2</v>
      </c>
    </row>
    <row r="454" spans="1:7">
      <c r="A454" s="1" t="s">
        <v>427</v>
      </c>
      <c r="B454" t="s">
        <v>12</v>
      </c>
      <c r="C454" t="s">
        <v>12</v>
      </c>
      <c r="D454" t="s">
        <v>14</v>
      </c>
      <c r="E454" s="4" t="s">
        <v>158</v>
      </c>
      <c r="F454">
        <v>0.15</v>
      </c>
      <c r="G454" t="s">
        <v>14</v>
      </c>
    </row>
    <row r="455" spans="1:7">
      <c r="A455" s="1" t="s">
        <v>427</v>
      </c>
      <c r="B455" t="s">
        <v>12</v>
      </c>
      <c r="C455" t="s">
        <v>412</v>
      </c>
      <c r="D455" t="s">
        <v>14</v>
      </c>
      <c r="E455" s="4" t="s">
        <v>13</v>
      </c>
      <c r="F455">
        <v>-0.25</v>
      </c>
    </row>
    <row r="456" spans="1:7">
      <c r="A456" s="1" t="s">
        <v>427</v>
      </c>
      <c r="B456" t="s">
        <v>12</v>
      </c>
      <c r="C456" t="s">
        <v>412</v>
      </c>
      <c r="D456" t="s">
        <v>14</v>
      </c>
      <c r="E456" t="s">
        <v>13</v>
      </c>
      <c r="F456" s="9" t="s">
        <v>14</v>
      </c>
      <c r="G456">
        <v>0.15</v>
      </c>
    </row>
    <row r="457" spans="1:7">
      <c r="A457" s="1" t="s">
        <v>427</v>
      </c>
      <c r="B457" t="s">
        <v>203</v>
      </c>
      <c r="C457" t="s">
        <v>203</v>
      </c>
      <c r="D457" t="s">
        <v>14</v>
      </c>
      <c r="E457" t="s">
        <v>13</v>
      </c>
      <c r="F457" s="9" t="s">
        <v>14</v>
      </c>
      <c r="G457">
        <v>0.11</v>
      </c>
    </row>
    <row r="458" spans="1:7">
      <c r="A458" s="1" t="s">
        <v>428</v>
      </c>
      <c r="B458" t="s">
        <v>185</v>
      </c>
      <c r="C458" t="s">
        <v>185</v>
      </c>
      <c r="D458" t="s">
        <v>14</v>
      </c>
      <c r="E458" s="4" t="s">
        <v>13</v>
      </c>
      <c r="F458">
        <v>-0.2</v>
      </c>
      <c r="G458" t="s">
        <v>14</v>
      </c>
    </row>
    <row r="459" spans="1:7">
      <c r="A459" s="1" t="s">
        <v>428</v>
      </c>
      <c r="B459" t="s">
        <v>185</v>
      </c>
      <c r="C459" t="s">
        <v>185</v>
      </c>
      <c r="D459" t="s">
        <v>14</v>
      </c>
      <c r="E459" s="4" t="s">
        <v>13</v>
      </c>
      <c r="F459">
        <v>-0.37</v>
      </c>
      <c r="G459" t="s">
        <v>14</v>
      </c>
    </row>
    <row r="460" spans="1:7">
      <c r="A460" s="1" t="s">
        <v>428</v>
      </c>
      <c r="B460" t="s">
        <v>185</v>
      </c>
      <c r="C460" t="s">
        <v>185</v>
      </c>
      <c r="D460" t="s">
        <v>14</v>
      </c>
      <c r="E460" t="s">
        <v>13</v>
      </c>
      <c r="F460" s="9" t="s">
        <v>14</v>
      </c>
      <c r="G460">
        <v>0.31</v>
      </c>
    </row>
    <row r="461" spans="1:7">
      <c r="A461" s="1" t="s">
        <v>429</v>
      </c>
      <c r="B461" t="s">
        <v>185</v>
      </c>
      <c r="C461" t="s">
        <v>185</v>
      </c>
      <c r="D461" t="s">
        <v>14</v>
      </c>
      <c r="E461" s="4" t="s">
        <v>13</v>
      </c>
      <c r="F461">
        <v>-0.38</v>
      </c>
      <c r="G461" t="s">
        <v>14</v>
      </c>
    </row>
    <row r="462" spans="1:7">
      <c r="A462" s="1" t="s">
        <v>429</v>
      </c>
      <c r="B462" t="s">
        <v>185</v>
      </c>
      <c r="C462" t="s">
        <v>185</v>
      </c>
      <c r="D462" t="s">
        <v>14</v>
      </c>
      <c r="E462" t="s">
        <v>13</v>
      </c>
      <c r="F462" s="9" t="s">
        <v>14</v>
      </c>
      <c r="G462">
        <v>-0.22</v>
      </c>
    </row>
    <row r="463" spans="1:7">
      <c r="A463" s="1" t="s">
        <v>429</v>
      </c>
      <c r="B463" t="s">
        <v>12</v>
      </c>
      <c r="C463" t="s">
        <v>12</v>
      </c>
      <c r="D463" t="s">
        <v>14</v>
      </c>
      <c r="E463" s="4" t="s">
        <v>158</v>
      </c>
      <c r="F463">
        <v>-0.27</v>
      </c>
      <c r="G463" t="s">
        <v>14</v>
      </c>
    </row>
    <row r="464" spans="1:7">
      <c r="A464" s="1" t="s">
        <v>429</v>
      </c>
      <c r="B464" t="s">
        <v>12</v>
      </c>
      <c r="C464" t="s">
        <v>423</v>
      </c>
      <c r="D464" t="s">
        <v>14</v>
      </c>
      <c r="E464" s="4" t="s">
        <v>13</v>
      </c>
      <c r="F464" s="18">
        <v>-0.54</v>
      </c>
      <c r="G464" t="s">
        <v>14</v>
      </c>
    </row>
    <row r="465" spans="1:7">
      <c r="A465" s="1" t="s">
        <v>429</v>
      </c>
      <c r="B465" t="s">
        <v>12</v>
      </c>
      <c r="C465" t="s">
        <v>423</v>
      </c>
      <c r="D465" t="s">
        <v>14</v>
      </c>
      <c r="E465" t="s">
        <v>13</v>
      </c>
      <c r="F465" s="9" t="s">
        <v>14</v>
      </c>
      <c r="G465">
        <v>0.3</v>
      </c>
    </row>
    <row r="466" spans="1:7">
      <c r="A466" s="1" t="s">
        <v>429</v>
      </c>
      <c r="B466" t="s">
        <v>402</v>
      </c>
      <c r="C466" t="s">
        <v>402</v>
      </c>
      <c r="D466" t="s">
        <v>14</v>
      </c>
      <c r="E466" s="4" t="s">
        <v>13</v>
      </c>
      <c r="F466">
        <v>0.25</v>
      </c>
      <c r="G466" t="s">
        <v>14</v>
      </c>
    </row>
    <row r="467" spans="1:7">
      <c r="A467" s="1" t="s">
        <v>429</v>
      </c>
      <c r="B467" t="s">
        <v>402</v>
      </c>
      <c r="C467" t="s">
        <v>402</v>
      </c>
      <c r="D467" t="s">
        <v>14</v>
      </c>
      <c r="E467" s="4" t="s">
        <v>13</v>
      </c>
      <c r="F467">
        <v>-0.15</v>
      </c>
      <c r="G467" t="s">
        <v>14</v>
      </c>
    </row>
    <row r="468" spans="1:7">
      <c r="A468" s="1" t="s">
        <v>429</v>
      </c>
      <c r="B468" t="s">
        <v>402</v>
      </c>
      <c r="C468" t="s">
        <v>402</v>
      </c>
      <c r="D468" t="s">
        <v>14</v>
      </c>
      <c r="E468" t="s">
        <v>13</v>
      </c>
      <c r="F468" s="9" t="s">
        <v>14</v>
      </c>
      <c r="G468">
        <v>0.36</v>
      </c>
    </row>
    <row r="469" spans="1:7">
      <c r="A469" s="1" t="s">
        <v>430</v>
      </c>
      <c r="B469" t="s">
        <v>185</v>
      </c>
      <c r="C469" t="s">
        <v>185</v>
      </c>
      <c r="D469" t="s">
        <v>14</v>
      </c>
      <c r="E469" s="4" t="s">
        <v>13</v>
      </c>
      <c r="F469">
        <v>-0.14000000000000001</v>
      </c>
      <c r="G469" t="s">
        <v>14</v>
      </c>
    </row>
    <row r="470" spans="1:7">
      <c r="A470" s="1" t="s">
        <v>430</v>
      </c>
      <c r="B470" t="s">
        <v>185</v>
      </c>
      <c r="C470" t="s">
        <v>185</v>
      </c>
      <c r="D470" t="s">
        <v>14</v>
      </c>
      <c r="E470" s="4" t="s">
        <v>13</v>
      </c>
      <c r="F470">
        <v>-0.48</v>
      </c>
      <c r="G470" t="s">
        <v>14</v>
      </c>
    </row>
    <row r="471" spans="1:7">
      <c r="A471" s="1" t="s">
        <v>430</v>
      </c>
      <c r="B471" t="s">
        <v>185</v>
      </c>
      <c r="C471" t="s">
        <v>185</v>
      </c>
      <c r="D471" t="s">
        <v>14</v>
      </c>
      <c r="E471" t="s">
        <v>13</v>
      </c>
      <c r="F471" s="9" t="s">
        <v>14</v>
      </c>
      <c r="G471">
        <v>0.52</v>
      </c>
    </row>
    <row r="472" spans="1:7">
      <c r="A472" s="1" t="s">
        <v>430</v>
      </c>
      <c r="B472" t="s">
        <v>12</v>
      </c>
      <c r="C472" t="s">
        <v>12</v>
      </c>
      <c r="D472" t="s">
        <v>14</v>
      </c>
      <c r="E472" s="4" t="s">
        <v>158</v>
      </c>
      <c r="F472">
        <v>-0.03</v>
      </c>
      <c r="G472" t="s">
        <v>14</v>
      </c>
    </row>
    <row r="473" spans="1:7">
      <c r="A473" s="1" t="s">
        <v>430</v>
      </c>
      <c r="B473" t="s">
        <v>12</v>
      </c>
      <c r="C473" t="s">
        <v>423</v>
      </c>
      <c r="D473" t="s">
        <v>14</v>
      </c>
      <c r="E473" s="4" t="s">
        <v>13</v>
      </c>
      <c r="F473">
        <v>-0.02</v>
      </c>
      <c r="G473" t="s">
        <v>14</v>
      </c>
    </row>
    <row r="474" spans="1:7">
      <c r="A474" s="1" t="s">
        <v>430</v>
      </c>
      <c r="B474" t="s">
        <v>12</v>
      </c>
      <c r="C474" t="s">
        <v>423</v>
      </c>
      <c r="D474" t="s">
        <v>14</v>
      </c>
      <c r="E474" t="s">
        <v>13</v>
      </c>
      <c r="F474" s="9" t="s">
        <v>14</v>
      </c>
      <c r="G474">
        <v>0.01</v>
      </c>
    </row>
    <row r="475" spans="1:7">
      <c r="A475" s="1" t="s">
        <v>430</v>
      </c>
      <c r="B475" t="s">
        <v>402</v>
      </c>
      <c r="C475" t="s">
        <v>402</v>
      </c>
      <c r="D475" t="s">
        <v>14</v>
      </c>
      <c r="E475" s="4" t="s">
        <v>13</v>
      </c>
      <c r="F475">
        <v>-0.3</v>
      </c>
      <c r="G475" t="s">
        <v>14</v>
      </c>
    </row>
    <row r="476" spans="1:7">
      <c r="A476" s="1" t="s">
        <v>430</v>
      </c>
      <c r="B476" t="s">
        <v>402</v>
      </c>
      <c r="C476" t="s">
        <v>402</v>
      </c>
      <c r="D476" t="s">
        <v>14</v>
      </c>
      <c r="E476" s="4" t="s">
        <v>13</v>
      </c>
      <c r="F476">
        <v>0.15</v>
      </c>
      <c r="G476" t="s">
        <v>14</v>
      </c>
    </row>
    <row r="477" spans="1:7">
      <c r="A477" s="1" t="s">
        <v>430</v>
      </c>
      <c r="B477" t="s">
        <v>402</v>
      </c>
      <c r="C477" t="s">
        <v>402</v>
      </c>
      <c r="D477" t="s">
        <v>14</v>
      </c>
      <c r="E477" t="s">
        <v>13</v>
      </c>
      <c r="F477" s="9" t="s">
        <v>14</v>
      </c>
      <c r="G477">
        <v>0.15</v>
      </c>
    </row>
    <row r="478" spans="1:7">
      <c r="A478" s="1" t="s">
        <v>431</v>
      </c>
      <c r="B478" t="s">
        <v>185</v>
      </c>
      <c r="C478" t="s">
        <v>185</v>
      </c>
      <c r="D478" t="s">
        <v>14</v>
      </c>
      <c r="E478" s="4" t="s">
        <v>13</v>
      </c>
      <c r="F478">
        <v>-0.21</v>
      </c>
      <c r="G478" t="s">
        <v>14</v>
      </c>
    </row>
    <row r="479" spans="1:7">
      <c r="A479" s="1" t="s">
        <v>431</v>
      </c>
      <c r="B479" t="s">
        <v>185</v>
      </c>
      <c r="C479" t="s">
        <v>185</v>
      </c>
      <c r="D479" t="s">
        <v>14</v>
      </c>
      <c r="E479" s="4" t="s">
        <v>13</v>
      </c>
      <c r="F479">
        <v>-0.03</v>
      </c>
      <c r="G479" t="s">
        <v>14</v>
      </c>
    </row>
    <row r="480" spans="1:7">
      <c r="A480" s="1" t="s">
        <v>431</v>
      </c>
      <c r="B480" t="s">
        <v>185</v>
      </c>
      <c r="C480" t="s">
        <v>185</v>
      </c>
      <c r="D480" t="s">
        <v>14</v>
      </c>
      <c r="E480" t="s">
        <v>13</v>
      </c>
      <c r="F480" s="9" t="s">
        <v>14</v>
      </c>
      <c r="G480">
        <v>0.15</v>
      </c>
    </row>
    <row r="481" spans="1:7">
      <c r="A481" s="1" t="s">
        <v>431</v>
      </c>
      <c r="B481" t="s">
        <v>12</v>
      </c>
      <c r="C481" t="s">
        <v>12</v>
      </c>
      <c r="D481" t="s">
        <v>14</v>
      </c>
      <c r="E481" s="4" t="s">
        <v>158</v>
      </c>
      <c r="F481">
        <v>-0.16</v>
      </c>
      <c r="G481" t="s">
        <v>14</v>
      </c>
    </row>
    <row r="482" spans="1:7">
      <c r="A482" s="1" t="s">
        <v>431</v>
      </c>
      <c r="B482" t="s">
        <v>12</v>
      </c>
      <c r="C482" t="s">
        <v>412</v>
      </c>
      <c r="D482" t="s">
        <v>14</v>
      </c>
      <c r="E482" s="4" t="s">
        <v>13</v>
      </c>
      <c r="F482">
        <v>-0.05</v>
      </c>
      <c r="G482" t="s">
        <v>14</v>
      </c>
    </row>
    <row r="483" spans="1:7">
      <c r="A483" s="1" t="s">
        <v>431</v>
      </c>
      <c r="B483" t="s">
        <v>12</v>
      </c>
      <c r="C483" t="s">
        <v>412</v>
      </c>
      <c r="D483" t="s">
        <v>14</v>
      </c>
      <c r="E483" t="s">
        <v>13</v>
      </c>
      <c r="F483" s="9" t="s">
        <v>14</v>
      </c>
      <c r="G483">
        <v>0.22</v>
      </c>
    </row>
    <row r="484" spans="1:7">
      <c r="A484" s="1" t="s">
        <v>431</v>
      </c>
      <c r="B484" t="s">
        <v>203</v>
      </c>
      <c r="C484" t="s">
        <v>203</v>
      </c>
      <c r="D484" t="s">
        <v>14</v>
      </c>
      <c r="E484" t="s">
        <v>13</v>
      </c>
      <c r="F484" s="9" t="s">
        <v>14</v>
      </c>
      <c r="G484">
        <v>0.17</v>
      </c>
    </row>
    <row r="485" spans="1:7">
      <c r="A485" s="1" t="s">
        <v>432</v>
      </c>
      <c r="B485" t="s">
        <v>12</v>
      </c>
      <c r="C485" t="s">
        <v>12</v>
      </c>
      <c r="D485" t="s">
        <v>14</v>
      </c>
      <c r="E485" s="4" t="s">
        <v>158</v>
      </c>
      <c r="F485">
        <v>0.4</v>
      </c>
      <c r="G485" t="s">
        <v>14</v>
      </c>
    </row>
    <row r="486" spans="1:7">
      <c r="A486" s="1" t="s">
        <v>432</v>
      </c>
      <c r="B486" t="s">
        <v>12</v>
      </c>
      <c r="C486" t="s">
        <v>423</v>
      </c>
      <c r="D486" t="s">
        <v>14</v>
      </c>
      <c r="E486" s="4" t="s">
        <v>13</v>
      </c>
      <c r="F486">
        <v>-0.15</v>
      </c>
      <c r="G486" t="s">
        <v>14</v>
      </c>
    </row>
    <row r="487" spans="1:7">
      <c r="A487" s="1" t="s">
        <v>432</v>
      </c>
      <c r="B487" t="s">
        <v>12</v>
      </c>
      <c r="C487" t="s">
        <v>423</v>
      </c>
      <c r="D487" t="s">
        <v>14</v>
      </c>
      <c r="E487" t="s">
        <v>13</v>
      </c>
      <c r="F487" s="9" t="s">
        <v>14</v>
      </c>
      <c r="G487">
        <v>0.47</v>
      </c>
    </row>
    <row r="488" spans="1:7">
      <c r="A488" s="1" t="s">
        <v>433</v>
      </c>
      <c r="B488" t="s">
        <v>185</v>
      </c>
      <c r="C488" t="s">
        <v>185</v>
      </c>
      <c r="D488" t="s">
        <v>14</v>
      </c>
      <c r="E488" s="4" t="s">
        <v>13</v>
      </c>
      <c r="F488">
        <v>-0.1</v>
      </c>
      <c r="G488" t="s">
        <v>14</v>
      </c>
    </row>
    <row r="489" spans="1:7">
      <c r="A489" s="1" t="s">
        <v>433</v>
      </c>
      <c r="B489" t="s">
        <v>185</v>
      </c>
      <c r="C489" t="s">
        <v>185</v>
      </c>
      <c r="D489" t="s">
        <v>14</v>
      </c>
      <c r="E489" s="4" t="s">
        <v>13</v>
      </c>
      <c r="F489">
        <v>-0.22</v>
      </c>
      <c r="G489" t="s">
        <v>14</v>
      </c>
    </row>
    <row r="490" spans="1:7">
      <c r="A490" s="1" t="s">
        <v>433</v>
      </c>
      <c r="B490" t="s">
        <v>185</v>
      </c>
      <c r="C490" t="s">
        <v>185</v>
      </c>
      <c r="D490" t="s">
        <v>14</v>
      </c>
      <c r="E490" t="s">
        <v>13</v>
      </c>
      <c r="F490" s="9" t="s">
        <v>14</v>
      </c>
      <c r="G490">
        <v>0.08</v>
      </c>
    </row>
    <row r="491" spans="1:7">
      <c r="A491" s="1" t="s">
        <v>433</v>
      </c>
      <c r="B491" t="s">
        <v>12</v>
      </c>
      <c r="C491" t="s">
        <v>12</v>
      </c>
      <c r="D491" t="s">
        <v>14</v>
      </c>
      <c r="E491" s="4" t="s">
        <v>158</v>
      </c>
      <c r="F491">
        <v>-0.23</v>
      </c>
      <c r="G491" t="s">
        <v>14</v>
      </c>
    </row>
    <row r="492" spans="1:7">
      <c r="A492" s="1" t="s">
        <v>433</v>
      </c>
      <c r="B492" t="s">
        <v>12</v>
      </c>
      <c r="C492" t="s">
        <v>412</v>
      </c>
      <c r="D492" t="s">
        <v>14</v>
      </c>
      <c r="E492" s="4" t="s">
        <v>13</v>
      </c>
      <c r="F492">
        <v>-0.2</v>
      </c>
      <c r="G492" t="s">
        <v>14</v>
      </c>
    </row>
    <row r="493" spans="1:7">
      <c r="A493" s="1" t="s">
        <v>433</v>
      </c>
      <c r="B493" t="s">
        <v>12</v>
      </c>
      <c r="C493" t="s">
        <v>412</v>
      </c>
      <c r="D493" t="s">
        <v>14</v>
      </c>
      <c r="E493" t="s">
        <v>13</v>
      </c>
      <c r="F493" s="9" t="s">
        <v>14</v>
      </c>
      <c r="G493">
        <v>0.08</v>
      </c>
    </row>
  </sheetData>
  <autoFilter ref="A1:K493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207" workbookViewId="0">
      <selection activeCell="C227" sqref="C227"/>
    </sheetView>
  </sheetViews>
  <sheetFormatPr defaultRowHeight="15"/>
  <cols>
    <col min="1" max="13" width="13.7109375" customWidth="1"/>
  </cols>
  <sheetData>
    <row r="1" spans="1:13" ht="15.75">
      <c r="A1" s="22" t="s">
        <v>434</v>
      </c>
      <c r="B1" s="22" t="s">
        <v>435</v>
      </c>
      <c r="C1" s="23" t="s">
        <v>436</v>
      </c>
      <c r="D1" s="24" t="s">
        <v>437</v>
      </c>
      <c r="E1" s="24" t="s">
        <v>438</v>
      </c>
      <c r="F1" s="24" t="s">
        <v>439</v>
      </c>
      <c r="G1" s="24" t="s">
        <v>440</v>
      </c>
      <c r="H1" s="24" t="s">
        <v>441</v>
      </c>
      <c r="I1" s="24" t="s">
        <v>442</v>
      </c>
      <c r="J1" s="24" t="s">
        <v>443</v>
      </c>
      <c r="K1" s="24" t="s">
        <v>444</v>
      </c>
      <c r="L1" s="24" t="s">
        <v>445</v>
      </c>
      <c r="M1" s="25" t="s">
        <v>446</v>
      </c>
    </row>
    <row r="2" spans="1:13">
      <c r="A2" s="26" t="s">
        <v>447</v>
      </c>
      <c r="B2" s="27"/>
      <c r="C2" s="28">
        <f>SUM(C3:C239)</f>
        <v>111805700.02787222</v>
      </c>
      <c r="D2" s="29">
        <f t="shared" ref="D2:M2" si="0">SUM(D3:D239)</f>
        <v>95237978.042110533</v>
      </c>
      <c r="E2" s="29">
        <f t="shared" si="0"/>
        <v>99006373.266447708</v>
      </c>
      <c r="F2" s="29">
        <f t="shared" si="0"/>
        <v>103297164.58612099</v>
      </c>
      <c r="G2" s="29">
        <f t="shared" si="0"/>
        <v>99016063.684599116</v>
      </c>
      <c r="H2" s="29">
        <f t="shared" si="0"/>
        <v>104433667.18941326</v>
      </c>
      <c r="I2" s="29">
        <f t="shared" si="0"/>
        <v>96961121.052010268</v>
      </c>
      <c r="J2" s="29">
        <f t="shared" si="0"/>
        <v>98452366.443626225</v>
      </c>
      <c r="K2" s="29">
        <f t="shared" si="0"/>
        <v>99933176.638748288</v>
      </c>
      <c r="L2" s="29">
        <f t="shared" si="0"/>
        <v>109190954.58133435</v>
      </c>
      <c r="M2" s="30">
        <f t="shared" si="0"/>
        <v>99357745.745408535</v>
      </c>
    </row>
    <row r="3" spans="1:13">
      <c r="A3" s="26" t="s">
        <v>448</v>
      </c>
      <c r="B3" s="27">
        <v>1</v>
      </c>
      <c r="C3" s="28">
        <v>303130</v>
      </c>
      <c r="D3" s="29">
        <v>255160</v>
      </c>
      <c r="E3" s="29">
        <v>261310</v>
      </c>
      <c r="F3" s="29">
        <v>273890</v>
      </c>
      <c r="G3" s="29">
        <v>264740</v>
      </c>
      <c r="H3" s="29">
        <v>296790</v>
      </c>
      <c r="I3" s="29">
        <v>260830</v>
      </c>
      <c r="J3" s="29">
        <v>277800</v>
      </c>
      <c r="K3" s="29">
        <v>264550</v>
      </c>
      <c r="L3" s="29">
        <v>262200</v>
      </c>
      <c r="M3" s="30">
        <v>283050</v>
      </c>
    </row>
    <row r="4" spans="1:13">
      <c r="A4" s="26" t="s">
        <v>449</v>
      </c>
      <c r="B4" s="27">
        <v>3</v>
      </c>
      <c r="C4" s="28">
        <v>254080</v>
      </c>
      <c r="D4" s="29">
        <v>183450</v>
      </c>
      <c r="E4" s="29">
        <v>223550</v>
      </c>
      <c r="F4" s="29">
        <v>202230</v>
      </c>
      <c r="G4" s="29">
        <v>205600</v>
      </c>
      <c r="H4" s="29">
        <v>191350</v>
      </c>
      <c r="I4" s="29">
        <v>253870</v>
      </c>
      <c r="J4" s="29">
        <v>209060</v>
      </c>
      <c r="K4" s="29">
        <v>252310</v>
      </c>
      <c r="L4" s="29">
        <v>240810</v>
      </c>
      <c r="M4" s="30">
        <v>209510</v>
      </c>
    </row>
    <row r="5" spans="1:13">
      <c r="A5" s="26" t="s">
        <v>235</v>
      </c>
      <c r="B5" s="27">
        <v>4</v>
      </c>
      <c r="C5" s="28">
        <v>4424.7</v>
      </c>
      <c r="D5" s="29">
        <v>3043.6</v>
      </c>
      <c r="E5" s="29">
        <v>2896.4</v>
      </c>
      <c r="F5" s="29">
        <v>3222.7</v>
      </c>
      <c r="G5" s="29">
        <v>2785.6</v>
      </c>
      <c r="H5" s="29">
        <v>3191.1</v>
      </c>
      <c r="I5" s="29">
        <v>2366.1999999999998</v>
      </c>
      <c r="J5" s="29">
        <v>3065.9</v>
      </c>
      <c r="K5" s="29">
        <v>3467.8</v>
      </c>
      <c r="L5" s="29">
        <v>3824.8</v>
      </c>
      <c r="M5" s="30">
        <v>3544</v>
      </c>
    </row>
    <row r="6" spans="1:13">
      <c r="A6" s="26" t="s">
        <v>450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451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452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453</v>
      </c>
      <c r="B9" s="27">
        <v>11</v>
      </c>
      <c r="C9" s="28">
        <v>235470</v>
      </c>
      <c r="D9" s="29">
        <v>215100</v>
      </c>
      <c r="E9" s="29">
        <v>206370</v>
      </c>
      <c r="F9" s="29">
        <v>241750</v>
      </c>
      <c r="G9" s="29">
        <v>250030</v>
      </c>
      <c r="H9" s="29">
        <v>222570</v>
      </c>
      <c r="I9" s="29">
        <v>213680</v>
      </c>
      <c r="J9" s="29">
        <v>217420</v>
      </c>
      <c r="K9" s="29">
        <v>244380</v>
      </c>
      <c r="L9" s="29">
        <v>239740</v>
      </c>
      <c r="M9" s="30">
        <v>243220</v>
      </c>
    </row>
    <row r="10" spans="1:13">
      <c r="A10" s="26" t="s">
        <v>454</v>
      </c>
      <c r="B10" s="27">
        <v>12</v>
      </c>
      <c r="C10" s="28">
        <v>875.19</v>
      </c>
      <c r="D10" s="29">
        <v>785.75</v>
      </c>
      <c r="E10" s="29">
        <v>793.11</v>
      </c>
      <c r="F10" s="29">
        <v>777.4</v>
      </c>
      <c r="G10" s="29">
        <v>679.31</v>
      </c>
      <c r="H10" s="29">
        <v>758.39</v>
      </c>
      <c r="I10" s="29">
        <v>922.92</v>
      </c>
      <c r="J10" s="29">
        <v>890.28</v>
      </c>
      <c r="K10" s="29">
        <v>712.23</v>
      </c>
      <c r="L10" s="29">
        <v>915.37</v>
      </c>
      <c r="M10" s="30">
        <v>835.74</v>
      </c>
    </row>
    <row r="11" spans="1:13">
      <c r="A11" s="26" t="s">
        <v>455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456</v>
      </c>
      <c r="B12" s="27">
        <v>14</v>
      </c>
      <c r="C12" s="28">
        <v>40317</v>
      </c>
      <c r="D12" s="29">
        <v>39923</v>
      </c>
      <c r="E12" s="29">
        <v>38780</v>
      </c>
      <c r="F12" s="29">
        <v>36764</v>
      </c>
      <c r="G12" s="29">
        <v>39476</v>
      </c>
      <c r="H12" s="29">
        <v>44502</v>
      </c>
      <c r="I12" s="29">
        <v>43228</v>
      </c>
      <c r="J12" s="29">
        <v>43189</v>
      </c>
      <c r="K12" s="29">
        <v>40255</v>
      </c>
      <c r="L12" s="29">
        <v>35597</v>
      </c>
      <c r="M12" s="30">
        <v>40309</v>
      </c>
    </row>
    <row r="13" spans="1:13">
      <c r="A13" s="26" t="s">
        <v>457</v>
      </c>
      <c r="B13" s="27">
        <v>15</v>
      </c>
      <c r="C13" s="28">
        <v>1577</v>
      </c>
      <c r="D13" s="29">
        <v>1135.5999999999999</v>
      </c>
      <c r="E13" s="29">
        <v>871.05</v>
      </c>
      <c r="F13" s="29">
        <v>777.72</v>
      </c>
      <c r="G13" s="29">
        <v>1226.0999999999999</v>
      </c>
      <c r="H13" s="29">
        <v>1080.3</v>
      </c>
      <c r="I13" s="29">
        <v>1236.9000000000001</v>
      </c>
      <c r="J13" s="29">
        <v>1449</v>
      </c>
      <c r="K13" s="29">
        <v>1586.8</v>
      </c>
      <c r="L13" s="29">
        <v>1716.1</v>
      </c>
      <c r="M13" s="30">
        <v>1346.6</v>
      </c>
    </row>
    <row r="14" spans="1:13">
      <c r="A14" s="26" t="s">
        <v>458</v>
      </c>
      <c r="B14" s="27">
        <v>16</v>
      </c>
      <c r="C14" s="28">
        <v>103750</v>
      </c>
      <c r="D14" s="29">
        <v>103970</v>
      </c>
      <c r="E14" s="29">
        <v>103430</v>
      </c>
      <c r="F14" s="29">
        <v>102590</v>
      </c>
      <c r="G14" s="29">
        <v>103970</v>
      </c>
      <c r="H14" s="29">
        <v>106440</v>
      </c>
      <c r="I14" s="29">
        <v>110210</v>
      </c>
      <c r="J14" s="29">
        <v>109860</v>
      </c>
      <c r="K14" s="29">
        <v>97859</v>
      </c>
      <c r="L14" s="29">
        <v>107260</v>
      </c>
      <c r="M14" s="30">
        <v>106340</v>
      </c>
    </row>
    <row r="15" spans="1:13">
      <c r="A15" s="26" t="s">
        <v>459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460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271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461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462</v>
      </c>
      <c r="B19" s="27">
        <v>21</v>
      </c>
      <c r="C19" s="28">
        <v>79.343000000000004</v>
      </c>
      <c r="D19" s="29">
        <v>16.125</v>
      </c>
      <c r="E19" s="29">
        <v>2.4058999999999999</v>
      </c>
      <c r="F19" s="29">
        <v>35.186999999999998</v>
      </c>
      <c r="G19" s="29">
        <v>11.183999999999999</v>
      </c>
      <c r="H19" s="29">
        <v>21.3</v>
      </c>
      <c r="I19" s="29">
        <v>48.567</v>
      </c>
      <c r="J19" s="29">
        <v>73.858000000000004</v>
      </c>
      <c r="K19" s="29">
        <v>32.094999999999999</v>
      </c>
      <c r="L19" s="29">
        <v>105.53</v>
      </c>
      <c r="M19" s="30">
        <v>61.161000000000001</v>
      </c>
    </row>
    <row r="20" spans="1:13">
      <c r="A20" s="26" t="s">
        <v>463</v>
      </c>
      <c r="B20" s="27">
        <v>22</v>
      </c>
      <c r="C20" s="28">
        <v>2076.8000000000002</v>
      </c>
      <c r="D20" s="29">
        <v>1030.4000000000001</v>
      </c>
      <c r="E20" s="29">
        <v>280.32</v>
      </c>
      <c r="F20" s="29">
        <v>823.59</v>
      </c>
      <c r="G20" s="29">
        <v>817.01</v>
      </c>
      <c r="H20" s="29">
        <v>1509.7</v>
      </c>
      <c r="I20" s="29">
        <v>642.98</v>
      </c>
      <c r="J20" s="29">
        <v>1062.5</v>
      </c>
      <c r="K20" s="29">
        <v>1315.9</v>
      </c>
      <c r="L20" s="29">
        <v>1359.2</v>
      </c>
      <c r="M20" s="30">
        <v>1218.2</v>
      </c>
    </row>
    <row r="21" spans="1:13">
      <c r="A21" s="26" t="s">
        <v>464</v>
      </c>
      <c r="B21" s="27">
        <v>23</v>
      </c>
      <c r="C21" s="28">
        <v>2.3727</v>
      </c>
      <c r="D21" s="29">
        <v>1.7956000000000001</v>
      </c>
      <c r="E21" s="29">
        <v>1.7628999999999999</v>
      </c>
      <c r="F21" s="29">
        <v>2.4685999999999999</v>
      </c>
      <c r="G21" s="29">
        <v>2.3491</v>
      </c>
      <c r="H21" s="29">
        <v>2.0375000000000001</v>
      </c>
      <c r="I21" s="29">
        <v>2.4546000000000001</v>
      </c>
      <c r="J21" s="29">
        <v>2.0630000000000002</v>
      </c>
      <c r="K21" s="29">
        <v>2.0512999999999999</v>
      </c>
      <c r="L21" s="29">
        <v>2.3283999999999998</v>
      </c>
      <c r="M21" s="30">
        <v>2.0320999999999998</v>
      </c>
    </row>
    <row r="22" spans="1:13">
      <c r="A22" s="26" t="s">
        <v>465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>
      <c r="A23" s="26" t="s">
        <v>466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467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468</v>
      </c>
      <c r="B25" s="27">
        <v>27</v>
      </c>
      <c r="C25" s="28">
        <v>11887</v>
      </c>
      <c r="D25" s="29">
        <v>11899</v>
      </c>
      <c r="E25" s="29">
        <v>12562</v>
      </c>
      <c r="F25" s="29">
        <v>9247.5</v>
      </c>
      <c r="G25" s="29">
        <v>10462</v>
      </c>
      <c r="H25" s="29">
        <v>10893</v>
      </c>
      <c r="I25" s="29">
        <v>10947</v>
      </c>
      <c r="J25" s="29">
        <v>13531</v>
      </c>
      <c r="K25" s="29">
        <v>9029.2999999999993</v>
      </c>
      <c r="L25" s="29">
        <v>10134</v>
      </c>
      <c r="M25" s="30">
        <v>12770</v>
      </c>
    </row>
    <row r="26" spans="1:13">
      <c r="A26" s="26" t="s">
        <v>469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470</v>
      </c>
      <c r="B27" s="27">
        <v>29</v>
      </c>
      <c r="C27" s="28">
        <v>752.07</v>
      </c>
      <c r="D27" s="29">
        <v>565.16999999999996</v>
      </c>
      <c r="E27" s="29">
        <v>659.54</v>
      </c>
      <c r="F27" s="29">
        <v>577.29</v>
      </c>
      <c r="G27" s="29">
        <v>708.14</v>
      </c>
      <c r="H27" s="29">
        <v>611.04999999999995</v>
      </c>
      <c r="I27" s="29">
        <v>792.4</v>
      </c>
      <c r="J27" s="29">
        <v>703.52</v>
      </c>
      <c r="K27" s="29">
        <v>816.87</v>
      </c>
      <c r="L27" s="29">
        <v>762.13</v>
      </c>
      <c r="M27" s="30">
        <v>671.84</v>
      </c>
    </row>
    <row r="28" spans="1:13">
      <c r="A28" s="26" t="s">
        <v>471</v>
      </c>
      <c r="B28" s="27">
        <v>30</v>
      </c>
      <c r="C28" s="28">
        <v>231.27</v>
      </c>
      <c r="D28" s="29">
        <v>215.26</v>
      </c>
      <c r="E28" s="29">
        <v>220.55</v>
      </c>
      <c r="F28" s="29">
        <v>246.08</v>
      </c>
      <c r="G28" s="29">
        <v>207.35</v>
      </c>
      <c r="H28" s="29">
        <v>242.51</v>
      </c>
      <c r="I28" s="29">
        <v>227.43</v>
      </c>
      <c r="J28" s="29">
        <v>209.5</v>
      </c>
      <c r="K28" s="29">
        <v>203.98</v>
      </c>
      <c r="L28" s="29">
        <v>191.13</v>
      </c>
      <c r="M28" s="30">
        <v>208.25</v>
      </c>
    </row>
    <row r="29" spans="1:13">
      <c r="A29" s="26" t="s">
        <v>472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205</v>
      </c>
      <c r="B30" s="27">
        <v>32</v>
      </c>
      <c r="C30" s="28">
        <v>72447</v>
      </c>
      <c r="D30" s="29">
        <v>69869</v>
      </c>
      <c r="E30" s="29">
        <v>72258</v>
      </c>
      <c r="F30" s="29">
        <v>70364</v>
      </c>
      <c r="G30" s="29">
        <v>74033</v>
      </c>
      <c r="H30" s="29">
        <v>62813</v>
      </c>
      <c r="I30" s="29">
        <v>69710</v>
      </c>
      <c r="J30" s="29">
        <v>74996</v>
      </c>
      <c r="K30" s="29">
        <v>79473</v>
      </c>
      <c r="L30" s="29">
        <v>79762</v>
      </c>
      <c r="M30" s="30">
        <v>77485</v>
      </c>
    </row>
    <row r="31" spans="1:13">
      <c r="A31" s="26" t="s">
        <v>473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474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475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476</v>
      </c>
      <c r="B34" s="27">
        <v>36</v>
      </c>
      <c r="C34" s="28">
        <v>45381</v>
      </c>
      <c r="D34" s="29">
        <v>31936</v>
      </c>
      <c r="E34" s="29">
        <v>36989</v>
      </c>
      <c r="F34" s="29">
        <v>30309</v>
      </c>
      <c r="G34" s="29">
        <v>32771</v>
      </c>
      <c r="H34" s="29">
        <v>28857</v>
      </c>
      <c r="I34" s="29">
        <v>42580</v>
      </c>
      <c r="J34" s="29">
        <v>38923</v>
      </c>
      <c r="K34" s="29">
        <v>42099</v>
      </c>
      <c r="L34" s="29">
        <v>45001</v>
      </c>
      <c r="M34" s="30">
        <v>35981</v>
      </c>
    </row>
    <row r="35" spans="1:13">
      <c r="A35" s="26" t="s">
        <v>477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>
      <c r="A36" s="26" t="s">
        <v>478</v>
      </c>
      <c r="B36" s="27">
        <v>38</v>
      </c>
      <c r="C36" s="28">
        <v>5.2157000000000002E-2</v>
      </c>
      <c r="D36" s="29">
        <v>4.6941999999999998E-2</v>
      </c>
      <c r="E36" s="29">
        <v>5.9551E-2</v>
      </c>
      <c r="F36" s="29">
        <v>5.6335999999999997E-2</v>
      </c>
      <c r="G36" s="29">
        <v>5.7257000000000002E-2</v>
      </c>
      <c r="H36" s="29">
        <v>5.3346999999999999E-2</v>
      </c>
      <c r="I36" s="29">
        <v>5.7837E-2</v>
      </c>
      <c r="J36" s="29">
        <v>5.1602000000000002E-2</v>
      </c>
      <c r="K36" s="29">
        <v>6.0352000000000003E-2</v>
      </c>
      <c r="L36" s="29">
        <v>5.4641000000000002E-2</v>
      </c>
      <c r="M36" s="30">
        <v>4.8695000000000002E-2</v>
      </c>
    </row>
    <row r="37" spans="1:13">
      <c r="A37" s="26" t="s">
        <v>479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>
      <c r="A38" s="26" t="s">
        <v>480</v>
      </c>
      <c r="B38" s="27">
        <v>40</v>
      </c>
      <c r="C38" s="28">
        <v>3792.6</v>
      </c>
      <c r="D38" s="29">
        <v>3750.2</v>
      </c>
      <c r="E38" s="29">
        <v>3749.5</v>
      </c>
      <c r="F38" s="29">
        <v>4017</v>
      </c>
      <c r="G38" s="29">
        <v>3308.6</v>
      </c>
      <c r="H38" s="29">
        <v>3324</v>
      </c>
      <c r="I38" s="29">
        <v>3787.8</v>
      </c>
      <c r="J38" s="29">
        <v>3555.7</v>
      </c>
      <c r="K38" s="29">
        <v>3717.8</v>
      </c>
      <c r="L38" s="29">
        <v>3487.8</v>
      </c>
      <c r="M38" s="30">
        <v>3778.4</v>
      </c>
    </row>
    <row r="39" spans="1:13">
      <c r="A39" s="26" t="s">
        <v>183</v>
      </c>
      <c r="B39" s="27">
        <v>41</v>
      </c>
      <c r="C39" s="28">
        <v>11161</v>
      </c>
      <c r="D39" s="29">
        <v>1343.7</v>
      </c>
      <c r="E39" s="29">
        <v>843.77</v>
      </c>
      <c r="F39" s="29">
        <v>1882.6</v>
      </c>
      <c r="G39" s="29">
        <v>1446</v>
      </c>
      <c r="H39" s="29">
        <v>2248</v>
      </c>
      <c r="I39" s="29">
        <v>1604.4</v>
      </c>
      <c r="J39" s="29">
        <v>1911.9</v>
      </c>
      <c r="K39" s="29">
        <v>1405.5</v>
      </c>
      <c r="L39" s="29">
        <v>3077.6</v>
      </c>
      <c r="M39" s="30">
        <v>5264</v>
      </c>
    </row>
    <row r="40" spans="1:13">
      <c r="A40" s="26" t="s">
        <v>481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482</v>
      </c>
      <c r="B41" s="27">
        <v>43</v>
      </c>
      <c r="C41" s="28">
        <v>478.73</v>
      </c>
      <c r="D41" s="29">
        <v>572.27</v>
      </c>
      <c r="E41" s="29">
        <v>547.61</v>
      </c>
      <c r="F41" s="29">
        <v>543.17999999999995</v>
      </c>
      <c r="G41" s="29">
        <v>551.34</v>
      </c>
      <c r="H41" s="29">
        <v>551.4</v>
      </c>
      <c r="I41" s="29">
        <v>568.94000000000005</v>
      </c>
      <c r="J41" s="29">
        <v>576.5</v>
      </c>
      <c r="K41" s="29">
        <v>504.18</v>
      </c>
      <c r="L41" s="29">
        <v>544.24</v>
      </c>
      <c r="M41" s="30">
        <v>566.61</v>
      </c>
    </row>
    <row r="42" spans="1:13">
      <c r="A42" s="26" t="s">
        <v>483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484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485</v>
      </c>
      <c r="B44" s="27">
        <v>46</v>
      </c>
      <c r="C44" s="28">
        <v>3645</v>
      </c>
      <c r="D44" s="29">
        <v>3699.5</v>
      </c>
      <c r="E44" s="29">
        <v>3421.6</v>
      </c>
      <c r="F44" s="29">
        <v>3982.5</v>
      </c>
      <c r="G44" s="29">
        <v>3412.5</v>
      </c>
      <c r="H44" s="29">
        <v>3533.4</v>
      </c>
      <c r="I44" s="29">
        <v>3928.9</v>
      </c>
      <c r="J44" s="29">
        <v>3656.1</v>
      </c>
      <c r="K44" s="29">
        <v>3865</v>
      </c>
      <c r="L44" s="29">
        <v>3493.2</v>
      </c>
      <c r="M44" s="30">
        <v>3778.4</v>
      </c>
    </row>
    <row r="45" spans="1:13">
      <c r="A45" s="26" t="s">
        <v>486</v>
      </c>
      <c r="B45" s="27">
        <v>47</v>
      </c>
      <c r="C45" s="28">
        <v>17579</v>
      </c>
      <c r="D45" s="29">
        <v>12165</v>
      </c>
      <c r="E45" s="29">
        <v>13496</v>
      </c>
      <c r="F45" s="29">
        <v>8395</v>
      </c>
      <c r="G45" s="29">
        <v>7507</v>
      </c>
      <c r="H45" s="29">
        <v>7297.2</v>
      </c>
      <c r="I45" s="29">
        <v>8283.9</v>
      </c>
      <c r="J45" s="29">
        <v>8884.4</v>
      </c>
      <c r="K45" s="29">
        <v>10945</v>
      </c>
      <c r="L45" s="29">
        <v>13271</v>
      </c>
      <c r="M45" s="30">
        <v>9377.9</v>
      </c>
    </row>
    <row r="46" spans="1:13">
      <c r="A46" s="26" t="s">
        <v>275</v>
      </c>
      <c r="B46" s="27">
        <v>48</v>
      </c>
      <c r="C46" s="28">
        <v>42479000</v>
      </c>
      <c r="D46" s="29">
        <v>37428000</v>
      </c>
      <c r="E46" s="29">
        <v>37615000</v>
      </c>
      <c r="F46" s="29">
        <v>40150000</v>
      </c>
      <c r="G46" s="29">
        <v>39424000</v>
      </c>
      <c r="H46" s="29">
        <v>41570000</v>
      </c>
      <c r="I46" s="29">
        <v>37885000</v>
      </c>
      <c r="J46" s="29">
        <v>38727000</v>
      </c>
      <c r="K46" s="29">
        <v>35686000</v>
      </c>
      <c r="L46" s="29">
        <v>42113000</v>
      </c>
      <c r="M46" s="30">
        <v>36220000</v>
      </c>
    </row>
    <row r="47" spans="1:13">
      <c r="A47" s="26" t="s">
        <v>487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488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489</v>
      </c>
      <c r="B49" s="27">
        <v>52</v>
      </c>
      <c r="C49" s="28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30">
        <v>0</v>
      </c>
    </row>
    <row r="50" spans="1:13">
      <c r="A50" s="26" t="s">
        <v>490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491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492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493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>
      <c r="A54" s="26" t="s">
        <v>494</v>
      </c>
      <c r="B54" s="27">
        <v>57</v>
      </c>
      <c r="C54" s="28">
        <v>471.42</v>
      </c>
      <c r="D54" s="29">
        <v>376.66</v>
      </c>
      <c r="E54" s="29">
        <v>439.69</v>
      </c>
      <c r="F54" s="29">
        <v>403.55</v>
      </c>
      <c r="G54" s="29">
        <v>490.21</v>
      </c>
      <c r="H54" s="29">
        <v>421.35</v>
      </c>
      <c r="I54" s="29">
        <v>510.93</v>
      </c>
      <c r="J54" s="29">
        <v>471.49</v>
      </c>
      <c r="K54" s="29">
        <v>540.54999999999995</v>
      </c>
      <c r="L54" s="29">
        <v>463.25</v>
      </c>
      <c r="M54" s="30">
        <v>430.75</v>
      </c>
    </row>
    <row r="55" spans="1:13">
      <c r="A55" s="26" t="s">
        <v>495</v>
      </c>
      <c r="B55" s="27">
        <v>58</v>
      </c>
      <c r="C55" s="28">
        <v>313130</v>
      </c>
      <c r="D55" s="29">
        <v>250210</v>
      </c>
      <c r="E55" s="29">
        <v>247960</v>
      </c>
      <c r="F55" s="29">
        <v>320200</v>
      </c>
      <c r="G55" s="29">
        <v>305350</v>
      </c>
      <c r="H55" s="29">
        <v>306690</v>
      </c>
      <c r="I55" s="29">
        <v>307910</v>
      </c>
      <c r="J55" s="29">
        <v>271940</v>
      </c>
      <c r="K55" s="29">
        <v>285760</v>
      </c>
      <c r="L55" s="29">
        <v>325320</v>
      </c>
      <c r="M55" s="30">
        <v>296950</v>
      </c>
    </row>
    <row r="56" spans="1:13">
      <c r="A56" s="26" t="s">
        <v>496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497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498</v>
      </c>
      <c r="B58" s="27">
        <v>61</v>
      </c>
      <c r="C58" s="28">
        <v>1.2893999999999999E-2</v>
      </c>
      <c r="D58" s="29">
        <v>8.4731000000000008E-3</v>
      </c>
      <c r="E58" s="29">
        <v>6.2240000000000004E-3</v>
      </c>
      <c r="F58" s="29">
        <v>5.8246000000000001E-3</v>
      </c>
      <c r="G58" s="29">
        <v>9.3743000000000003E-3</v>
      </c>
      <c r="H58" s="29">
        <v>8.2223000000000001E-3</v>
      </c>
      <c r="I58" s="29">
        <v>9.3252999999999999E-3</v>
      </c>
      <c r="J58" s="29">
        <v>1.1664000000000001E-2</v>
      </c>
      <c r="K58" s="29">
        <v>1.3106E-2</v>
      </c>
      <c r="L58" s="29">
        <v>1.4375000000000001E-2</v>
      </c>
      <c r="M58" s="30">
        <v>1.0579E-2</v>
      </c>
    </row>
    <row r="59" spans="1:13">
      <c r="A59" s="26" t="s">
        <v>499</v>
      </c>
      <c r="B59" s="27">
        <v>62</v>
      </c>
      <c r="C59" s="28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30">
        <v>0</v>
      </c>
    </row>
    <row r="60" spans="1:13">
      <c r="A60" s="26" t="s">
        <v>500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501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502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503</v>
      </c>
      <c r="B63" s="27">
        <v>66</v>
      </c>
      <c r="C63" s="28">
        <v>921.93</v>
      </c>
      <c r="D63" s="29">
        <v>913.14</v>
      </c>
      <c r="E63" s="29">
        <v>870.65</v>
      </c>
      <c r="F63" s="29">
        <v>1173.7</v>
      </c>
      <c r="G63" s="29">
        <v>1075</v>
      </c>
      <c r="H63" s="29">
        <v>1196.3</v>
      </c>
      <c r="I63" s="29">
        <v>1118.3</v>
      </c>
      <c r="J63" s="29">
        <v>1025</v>
      </c>
      <c r="K63" s="29">
        <v>1050.8</v>
      </c>
      <c r="L63" s="29">
        <v>1341</v>
      </c>
      <c r="M63" s="30">
        <v>1118.0999999999999</v>
      </c>
    </row>
    <row r="64" spans="1:13">
      <c r="A64" s="26" t="s">
        <v>504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505</v>
      </c>
      <c r="B65" s="27">
        <v>68</v>
      </c>
      <c r="C65" s="28">
        <v>83437</v>
      </c>
      <c r="D65" s="29">
        <v>80340</v>
      </c>
      <c r="E65" s="29">
        <v>79093</v>
      </c>
      <c r="F65" s="29">
        <v>89710</v>
      </c>
      <c r="G65" s="29">
        <v>93107</v>
      </c>
      <c r="H65" s="29">
        <v>96556</v>
      </c>
      <c r="I65" s="29">
        <v>92351</v>
      </c>
      <c r="J65" s="29">
        <v>79460</v>
      </c>
      <c r="K65" s="29">
        <v>98291</v>
      </c>
      <c r="L65" s="29">
        <v>109680</v>
      </c>
      <c r="M65" s="30">
        <v>88445</v>
      </c>
    </row>
    <row r="66" spans="1:13">
      <c r="A66" s="26" t="s">
        <v>237</v>
      </c>
      <c r="B66" s="27">
        <v>69</v>
      </c>
      <c r="C66" s="28">
        <v>1923900</v>
      </c>
      <c r="D66" s="29">
        <v>1942600</v>
      </c>
      <c r="E66" s="29">
        <v>1913500</v>
      </c>
      <c r="F66" s="29">
        <v>1799500</v>
      </c>
      <c r="G66" s="29">
        <v>1826600</v>
      </c>
      <c r="H66" s="29">
        <v>1845900</v>
      </c>
      <c r="I66" s="29">
        <v>1848500</v>
      </c>
      <c r="J66" s="29">
        <v>1830200</v>
      </c>
      <c r="K66" s="29">
        <v>1721100</v>
      </c>
      <c r="L66" s="29">
        <v>1825300</v>
      </c>
      <c r="M66" s="30">
        <v>1913100</v>
      </c>
    </row>
    <row r="67" spans="1:13">
      <c r="A67" s="26" t="s">
        <v>506</v>
      </c>
      <c r="B67" s="27">
        <v>70</v>
      </c>
      <c r="C67" s="28">
        <v>726.89</v>
      </c>
      <c r="D67" s="29">
        <v>659.58</v>
      </c>
      <c r="E67" s="29">
        <v>656.18</v>
      </c>
      <c r="F67" s="29">
        <v>659.42</v>
      </c>
      <c r="G67" s="29">
        <v>719.8</v>
      </c>
      <c r="H67" s="29">
        <v>692.89</v>
      </c>
      <c r="I67" s="29">
        <v>759</v>
      </c>
      <c r="J67" s="29">
        <v>620.52</v>
      </c>
      <c r="K67" s="29">
        <v>735.69</v>
      </c>
      <c r="L67" s="29">
        <v>654.45000000000005</v>
      </c>
      <c r="M67" s="30">
        <v>723.42</v>
      </c>
    </row>
    <row r="68" spans="1:13">
      <c r="A68" s="26" t="s">
        <v>507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508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509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510</v>
      </c>
      <c r="B71" s="27">
        <v>74</v>
      </c>
      <c r="C71" s="28">
        <v>442060</v>
      </c>
      <c r="D71" s="29">
        <v>399040</v>
      </c>
      <c r="E71" s="29">
        <v>458110</v>
      </c>
      <c r="F71" s="29">
        <v>353870</v>
      </c>
      <c r="G71" s="29">
        <v>388800</v>
      </c>
      <c r="H71" s="29">
        <v>344940</v>
      </c>
      <c r="I71" s="29">
        <v>424490</v>
      </c>
      <c r="J71" s="29">
        <v>495650</v>
      </c>
      <c r="K71" s="29">
        <v>339450</v>
      </c>
      <c r="L71" s="29">
        <v>302090</v>
      </c>
      <c r="M71" s="30">
        <v>442540</v>
      </c>
    </row>
    <row r="72" spans="1:13">
      <c r="A72" s="26" t="s">
        <v>511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512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513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514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515</v>
      </c>
      <c r="B76" s="27">
        <v>79</v>
      </c>
      <c r="C76" s="28">
        <v>1792100</v>
      </c>
      <c r="D76" s="29">
        <v>1031100</v>
      </c>
      <c r="E76" s="29">
        <v>958260</v>
      </c>
      <c r="F76" s="29">
        <v>1283500</v>
      </c>
      <c r="G76" s="29">
        <v>1382300</v>
      </c>
      <c r="H76" s="29">
        <v>1752600</v>
      </c>
      <c r="I76" s="29">
        <v>892320</v>
      </c>
      <c r="J76" s="29">
        <v>1199000</v>
      </c>
      <c r="K76" s="29">
        <v>1518700</v>
      </c>
      <c r="L76" s="29">
        <v>1593300</v>
      </c>
      <c r="M76" s="30">
        <v>1234800</v>
      </c>
    </row>
    <row r="77" spans="1:13">
      <c r="A77" s="26" t="s">
        <v>516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517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518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519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520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521</v>
      </c>
      <c r="B82" s="27">
        <v>85</v>
      </c>
      <c r="C82" s="28">
        <v>9373</v>
      </c>
      <c r="D82" s="29">
        <v>5390</v>
      </c>
      <c r="E82" s="29">
        <v>5107.6000000000004</v>
      </c>
      <c r="F82" s="29">
        <v>5403.4</v>
      </c>
      <c r="G82" s="29">
        <v>3287.4</v>
      </c>
      <c r="H82" s="29">
        <v>4555.8999999999996</v>
      </c>
      <c r="I82" s="29">
        <v>7764.4</v>
      </c>
      <c r="J82" s="29">
        <v>8204.9</v>
      </c>
      <c r="K82" s="29">
        <v>4555.2</v>
      </c>
      <c r="L82" s="29">
        <v>8241.4</v>
      </c>
      <c r="M82" s="30">
        <v>8217.1</v>
      </c>
    </row>
    <row r="83" spans="1:13">
      <c r="A83" s="26" t="s">
        <v>522</v>
      </c>
      <c r="B83" s="27">
        <v>86</v>
      </c>
      <c r="C83" s="28">
        <v>41330</v>
      </c>
      <c r="D83" s="29">
        <v>25942</v>
      </c>
      <c r="E83" s="29">
        <v>17218</v>
      </c>
      <c r="F83" s="29">
        <v>31309</v>
      </c>
      <c r="G83" s="29">
        <v>31387</v>
      </c>
      <c r="H83" s="29">
        <v>31138</v>
      </c>
      <c r="I83" s="29">
        <v>17815</v>
      </c>
      <c r="J83" s="29">
        <v>33488</v>
      </c>
      <c r="K83" s="29">
        <v>36648</v>
      </c>
      <c r="L83" s="29">
        <v>36012</v>
      </c>
      <c r="M83" s="30">
        <v>30950</v>
      </c>
    </row>
    <row r="84" spans="1:13">
      <c r="A84" s="26" t="s">
        <v>523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>
      <c r="A85" s="26" t="s">
        <v>524</v>
      </c>
      <c r="B85" s="27">
        <v>89</v>
      </c>
      <c r="C85" s="28">
        <v>359180</v>
      </c>
      <c r="D85" s="29">
        <v>284070</v>
      </c>
      <c r="E85" s="29">
        <v>328510</v>
      </c>
      <c r="F85" s="29">
        <v>287480</v>
      </c>
      <c r="G85" s="29">
        <v>285490</v>
      </c>
      <c r="H85" s="29">
        <v>278920</v>
      </c>
      <c r="I85" s="29">
        <v>325720</v>
      </c>
      <c r="J85" s="29">
        <v>294820</v>
      </c>
      <c r="K85" s="29">
        <v>327030</v>
      </c>
      <c r="L85" s="29">
        <v>323690</v>
      </c>
      <c r="M85" s="30">
        <v>304870</v>
      </c>
    </row>
    <row r="86" spans="1:13">
      <c r="A86" s="26" t="s">
        <v>525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526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527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528</v>
      </c>
      <c r="B89" s="27">
        <v>94</v>
      </c>
      <c r="C89" s="28">
        <v>8989.2000000000007</v>
      </c>
      <c r="D89" s="29">
        <v>7703.6</v>
      </c>
      <c r="E89" s="29">
        <v>7712.5</v>
      </c>
      <c r="F89" s="29">
        <v>7708.4</v>
      </c>
      <c r="G89" s="29">
        <v>8197</v>
      </c>
      <c r="H89" s="29">
        <v>8247</v>
      </c>
      <c r="I89" s="29">
        <v>9483.2000000000007</v>
      </c>
      <c r="J89" s="29">
        <v>7276.7</v>
      </c>
      <c r="K89" s="29">
        <v>8011.9</v>
      </c>
      <c r="L89" s="29">
        <v>7741.7</v>
      </c>
      <c r="M89" s="30">
        <v>8413.7000000000007</v>
      </c>
    </row>
    <row r="90" spans="1:13">
      <c r="A90" s="26" t="s">
        <v>529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530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531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532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533</v>
      </c>
      <c r="B94" s="27">
        <v>99</v>
      </c>
      <c r="C94" s="28">
        <v>36527</v>
      </c>
      <c r="D94" s="29">
        <v>35342</v>
      </c>
      <c r="E94" s="29">
        <v>33493</v>
      </c>
      <c r="F94" s="29">
        <v>41802</v>
      </c>
      <c r="G94" s="29">
        <v>38981</v>
      </c>
      <c r="H94" s="29">
        <v>42242</v>
      </c>
      <c r="I94" s="29">
        <v>40594</v>
      </c>
      <c r="J94" s="29">
        <v>37202</v>
      </c>
      <c r="K94" s="29">
        <v>39483</v>
      </c>
      <c r="L94" s="29">
        <v>48137</v>
      </c>
      <c r="M94" s="30">
        <v>40299</v>
      </c>
    </row>
    <row r="95" spans="1:13">
      <c r="A95" s="26" t="s">
        <v>534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535</v>
      </c>
      <c r="B96" s="27">
        <v>101</v>
      </c>
      <c r="C96" s="28">
        <v>116530</v>
      </c>
      <c r="D96" s="29">
        <v>111320</v>
      </c>
      <c r="E96" s="29">
        <v>100460</v>
      </c>
      <c r="F96" s="29">
        <v>120360</v>
      </c>
      <c r="G96" s="29">
        <v>128160</v>
      </c>
      <c r="H96" s="29">
        <v>113450</v>
      </c>
      <c r="I96" s="29">
        <v>119310</v>
      </c>
      <c r="J96" s="29">
        <v>107140</v>
      </c>
      <c r="K96" s="29">
        <v>121940</v>
      </c>
      <c r="L96" s="29">
        <v>115110</v>
      </c>
      <c r="M96" s="30">
        <v>114380</v>
      </c>
    </row>
    <row r="97" spans="1:13">
      <c r="A97" s="26" t="s">
        <v>536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537</v>
      </c>
      <c r="B98" s="27">
        <v>103</v>
      </c>
      <c r="C98" s="28">
        <v>11224</v>
      </c>
      <c r="D98" s="29">
        <v>9090.1</v>
      </c>
      <c r="E98" s="29">
        <v>6360.4</v>
      </c>
      <c r="F98" s="29">
        <v>5339.2</v>
      </c>
      <c r="G98" s="29">
        <v>8507.2999999999993</v>
      </c>
      <c r="H98" s="29">
        <v>8012.7</v>
      </c>
      <c r="I98" s="29">
        <v>9016.6</v>
      </c>
      <c r="J98" s="29">
        <v>10412</v>
      </c>
      <c r="K98" s="29">
        <v>11289</v>
      </c>
      <c r="L98" s="29">
        <v>12495</v>
      </c>
      <c r="M98" s="30">
        <v>10117</v>
      </c>
    </row>
    <row r="99" spans="1:13">
      <c r="A99" s="26" t="s">
        <v>538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419</v>
      </c>
      <c r="B100" s="27">
        <v>105</v>
      </c>
      <c r="C100" s="28">
        <v>4004200</v>
      </c>
      <c r="D100" s="29">
        <v>4092000</v>
      </c>
      <c r="E100" s="29">
        <v>4446400</v>
      </c>
      <c r="F100" s="29">
        <v>4196200</v>
      </c>
      <c r="G100" s="29">
        <v>3846300</v>
      </c>
      <c r="H100" s="29">
        <v>3872900</v>
      </c>
      <c r="I100" s="29">
        <v>3688500</v>
      </c>
      <c r="J100" s="29">
        <v>4109000</v>
      </c>
      <c r="K100" s="29">
        <v>3908100</v>
      </c>
      <c r="L100" s="29">
        <v>3889800</v>
      </c>
      <c r="M100" s="30">
        <v>4144900</v>
      </c>
    </row>
    <row r="101" spans="1:13">
      <c r="A101" s="26" t="s">
        <v>411</v>
      </c>
      <c r="B101" s="27">
        <v>106</v>
      </c>
      <c r="C101" s="28">
        <v>567660</v>
      </c>
      <c r="D101" s="29">
        <v>587390</v>
      </c>
      <c r="E101" s="29">
        <v>534500</v>
      </c>
      <c r="F101" s="29">
        <v>511070</v>
      </c>
      <c r="G101" s="29">
        <v>616180</v>
      </c>
      <c r="H101" s="29">
        <v>495430</v>
      </c>
      <c r="I101" s="29">
        <v>580360</v>
      </c>
      <c r="J101" s="29">
        <v>519350</v>
      </c>
      <c r="K101" s="29">
        <v>461600</v>
      </c>
      <c r="L101" s="29">
        <v>602570</v>
      </c>
      <c r="M101" s="30">
        <v>650620</v>
      </c>
    </row>
    <row r="102" spans="1:13">
      <c r="A102" s="26" t="s">
        <v>254</v>
      </c>
      <c r="B102" s="27">
        <v>107</v>
      </c>
      <c r="C102" s="28">
        <v>180870</v>
      </c>
      <c r="D102" s="29">
        <v>184440</v>
      </c>
      <c r="E102" s="29">
        <v>181570</v>
      </c>
      <c r="F102" s="29">
        <v>177720</v>
      </c>
      <c r="G102" s="29">
        <v>187700</v>
      </c>
      <c r="H102" s="29">
        <v>182170</v>
      </c>
      <c r="I102" s="29">
        <v>194970</v>
      </c>
      <c r="J102" s="29">
        <v>186330</v>
      </c>
      <c r="K102" s="29">
        <v>177100</v>
      </c>
      <c r="L102" s="29">
        <v>177800</v>
      </c>
      <c r="M102" s="30">
        <v>188790</v>
      </c>
    </row>
    <row r="103" spans="1:13">
      <c r="A103" s="26" t="s">
        <v>420</v>
      </c>
      <c r="B103" s="27">
        <v>108</v>
      </c>
      <c r="C103" s="28">
        <v>853940</v>
      </c>
      <c r="D103" s="29">
        <v>824220</v>
      </c>
      <c r="E103" s="29">
        <v>840330</v>
      </c>
      <c r="F103" s="29">
        <v>807730</v>
      </c>
      <c r="G103" s="29">
        <v>837670</v>
      </c>
      <c r="H103" s="29">
        <v>808340</v>
      </c>
      <c r="I103" s="29">
        <v>863110</v>
      </c>
      <c r="J103" s="29">
        <v>817010</v>
      </c>
      <c r="K103" s="29">
        <v>820120</v>
      </c>
      <c r="L103" s="29">
        <v>855920</v>
      </c>
      <c r="M103" s="30">
        <v>880310</v>
      </c>
    </row>
    <row r="104" spans="1:13">
      <c r="A104" s="26" t="s">
        <v>539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540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421</v>
      </c>
      <c r="B106" s="27">
        <v>111</v>
      </c>
      <c r="C106" s="28">
        <v>11311</v>
      </c>
      <c r="D106" s="29">
        <v>12702</v>
      </c>
      <c r="E106" s="29">
        <v>12509</v>
      </c>
      <c r="F106" s="29">
        <v>12942</v>
      </c>
      <c r="G106" s="29">
        <v>14931</v>
      </c>
      <c r="H106" s="29">
        <v>13535</v>
      </c>
      <c r="I106" s="29">
        <v>13200</v>
      </c>
      <c r="J106" s="29">
        <v>14126</v>
      </c>
      <c r="K106" s="29">
        <v>11029</v>
      </c>
      <c r="L106" s="29">
        <v>12169</v>
      </c>
      <c r="M106" s="30">
        <v>12315</v>
      </c>
    </row>
    <row r="107" spans="1:13">
      <c r="A107" s="26" t="s">
        <v>541</v>
      </c>
      <c r="B107" s="27">
        <v>112</v>
      </c>
      <c r="C107" s="28">
        <v>2064500</v>
      </c>
      <c r="D107" s="29">
        <v>1301200</v>
      </c>
      <c r="E107" s="29">
        <v>1519900</v>
      </c>
      <c r="F107" s="29">
        <v>1474100</v>
      </c>
      <c r="G107" s="29">
        <v>2007400</v>
      </c>
      <c r="H107" s="29">
        <v>1699900</v>
      </c>
      <c r="I107" s="29">
        <v>1500300</v>
      </c>
      <c r="J107" s="29">
        <v>1809200</v>
      </c>
      <c r="K107" s="29">
        <v>2214700</v>
      </c>
      <c r="L107" s="29">
        <v>2050700</v>
      </c>
      <c r="M107" s="30">
        <v>1667400</v>
      </c>
    </row>
    <row r="108" spans="1:13">
      <c r="A108" s="26" t="s">
        <v>542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422</v>
      </c>
      <c r="B109" s="27">
        <v>114</v>
      </c>
      <c r="C109" s="28">
        <v>119</v>
      </c>
      <c r="D109" s="29">
        <v>119.79</v>
      </c>
      <c r="E109" s="29">
        <v>113.19</v>
      </c>
      <c r="F109" s="29">
        <v>116.64</v>
      </c>
      <c r="G109" s="29">
        <v>90.263999999999996</v>
      </c>
      <c r="H109" s="29">
        <v>105.56</v>
      </c>
      <c r="I109" s="29">
        <v>93.986999999999995</v>
      </c>
      <c r="J109" s="29">
        <v>127.47</v>
      </c>
      <c r="K109" s="29">
        <v>104.58</v>
      </c>
      <c r="L109" s="29">
        <v>117.95</v>
      </c>
      <c r="M109" s="30">
        <v>93.054000000000002</v>
      </c>
    </row>
    <row r="110" spans="1:13">
      <c r="A110" s="26" t="s">
        <v>543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544</v>
      </c>
      <c r="B111" s="27">
        <v>116</v>
      </c>
      <c r="C111" s="28">
        <v>2398.5</v>
      </c>
      <c r="D111" s="29">
        <v>2708.9</v>
      </c>
      <c r="E111" s="29">
        <v>2642</v>
      </c>
      <c r="F111" s="29">
        <v>2722.5</v>
      </c>
      <c r="G111" s="29">
        <v>3195</v>
      </c>
      <c r="H111" s="29">
        <v>2866.9</v>
      </c>
      <c r="I111" s="29">
        <v>2817</v>
      </c>
      <c r="J111" s="29">
        <v>3017.4</v>
      </c>
      <c r="K111" s="29">
        <v>2303.9</v>
      </c>
      <c r="L111" s="29">
        <v>2560.4</v>
      </c>
      <c r="M111" s="30">
        <v>2608.1999999999998</v>
      </c>
    </row>
    <row r="112" spans="1:13">
      <c r="A112" s="26" t="s">
        <v>545</v>
      </c>
      <c r="B112" s="27">
        <v>117</v>
      </c>
      <c r="C112" s="28">
        <v>906890</v>
      </c>
      <c r="D112" s="29">
        <v>777920</v>
      </c>
      <c r="E112" s="29">
        <v>753180</v>
      </c>
      <c r="F112" s="29">
        <v>738610</v>
      </c>
      <c r="G112" s="29">
        <v>769720</v>
      </c>
      <c r="H112" s="29">
        <v>819270</v>
      </c>
      <c r="I112" s="29">
        <v>765820</v>
      </c>
      <c r="J112" s="29">
        <v>779590</v>
      </c>
      <c r="K112" s="29">
        <v>798420</v>
      </c>
      <c r="L112" s="29">
        <v>820440</v>
      </c>
      <c r="M112" s="30">
        <v>841770</v>
      </c>
    </row>
    <row r="113" spans="1:13">
      <c r="A113" s="26" t="s">
        <v>546</v>
      </c>
      <c r="B113" s="27">
        <v>118</v>
      </c>
      <c r="C113" s="28">
        <v>5537.8</v>
      </c>
      <c r="D113" s="29">
        <v>5143.7</v>
      </c>
      <c r="E113" s="29">
        <v>4949.1000000000004</v>
      </c>
      <c r="F113" s="29">
        <v>5351.5</v>
      </c>
      <c r="G113" s="29">
        <v>4676.5</v>
      </c>
      <c r="H113" s="29">
        <v>5466.2</v>
      </c>
      <c r="I113" s="29">
        <v>5991.9</v>
      </c>
      <c r="J113" s="29">
        <v>4428.1000000000004</v>
      </c>
      <c r="K113" s="29">
        <v>6102.8</v>
      </c>
      <c r="L113" s="29">
        <v>5939.4</v>
      </c>
      <c r="M113" s="30">
        <v>5757.2</v>
      </c>
    </row>
    <row r="114" spans="1:13">
      <c r="A114" s="26" t="s">
        <v>547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548</v>
      </c>
      <c r="B115" s="27">
        <v>120</v>
      </c>
      <c r="C115" s="28">
        <v>2964.9</v>
      </c>
      <c r="D115" s="29">
        <v>901.25</v>
      </c>
      <c r="E115" s="29">
        <v>1762.5</v>
      </c>
      <c r="F115" s="29">
        <v>968.1</v>
      </c>
      <c r="G115" s="29">
        <v>1035.3</v>
      </c>
      <c r="H115" s="29">
        <v>833.25</v>
      </c>
      <c r="I115" s="29">
        <v>2566.4</v>
      </c>
      <c r="J115" s="29">
        <v>1352.9</v>
      </c>
      <c r="K115" s="29">
        <v>2382.1</v>
      </c>
      <c r="L115" s="29">
        <v>3027.3</v>
      </c>
      <c r="M115" s="30">
        <v>1554.7</v>
      </c>
    </row>
    <row r="116" spans="1:13">
      <c r="A116" s="26" t="s">
        <v>549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550</v>
      </c>
      <c r="B117" s="27">
        <v>122</v>
      </c>
      <c r="C117" s="28">
        <v>100330</v>
      </c>
      <c r="D117" s="29">
        <v>78778</v>
      </c>
      <c r="E117" s="29">
        <v>82491</v>
      </c>
      <c r="F117" s="29">
        <v>83691</v>
      </c>
      <c r="G117" s="29">
        <v>82435</v>
      </c>
      <c r="H117" s="29">
        <v>91575</v>
      </c>
      <c r="I117" s="29">
        <v>79853</v>
      </c>
      <c r="J117" s="29">
        <v>78170</v>
      </c>
      <c r="K117" s="29">
        <v>87062</v>
      </c>
      <c r="L117" s="29">
        <v>88255</v>
      </c>
      <c r="M117" s="30">
        <v>98670</v>
      </c>
    </row>
    <row r="118" spans="1:13">
      <c r="A118" s="26" t="s">
        <v>551</v>
      </c>
      <c r="B118" s="27">
        <v>123</v>
      </c>
      <c r="C118" s="28">
        <v>0.16894000000000001</v>
      </c>
      <c r="D118" s="29">
        <v>0.16244</v>
      </c>
      <c r="E118" s="29">
        <v>0.13050999999999999</v>
      </c>
      <c r="F118" s="29">
        <v>0.13846</v>
      </c>
      <c r="G118" s="29">
        <v>0.17168</v>
      </c>
      <c r="H118" s="29">
        <v>0.17097999999999999</v>
      </c>
      <c r="I118" s="29">
        <v>0.18068999999999999</v>
      </c>
      <c r="J118" s="29">
        <v>0.14963000000000001</v>
      </c>
      <c r="K118" s="29">
        <v>0.18532000000000001</v>
      </c>
      <c r="L118" s="29">
        <v>0.17385999999999999</v>
      </c>
      <c r="M118" s="30">
        <v>0.16556999999999999</v>
      </c>
    </row>
    <row r="119" spans="1:13">
      <c r="A119" s="26" t="s">
        <v>552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553</v>
      </c>
      <c r="B120" s="27">
        <v>125</v>
      </c>
      <c r="C120" s="28">
        <v>570.78</v>
      </c>
      <c r="D120" s="29">
        <v>736.8</v>
      </c>
      <c r="E120" s="29">
        <v>736.7</v>
      </c>
      <c r="F120" s="29">
        <v>776.11</v>
      </c>
      <c r="G120" s="29">
        <v>850.73</v>
      </c>
      <c r="H120" s="29">
        <v>813.44</v>
      </c>
      <c r="I120" s="29">
        <v>786.19</v>
      </c>
      <c r="J120" s="29">
        <v>785.13</v>
      </c>
      <c r="K120" s="29">
        <v>654.38</v>
      </c>
      <c r="L120" s="29">
        <v>722.1</v>
      </c>
      <c r="M120" s="30">
        <v>726.37</v>
      </c>
    </row>
    <row r="121" spans="1:13">
      <c r="A121" s="26" t="s">
        <v>554</v>
      </c>
      <c r="B121" s="27">
        <v>126</v>
      </c>
      <c r="C121" s="28">
        <v>292.35000000000002</v>
      </c>
      <c r="D121" s="29">
        <v>258.39</v>
      </c>
      <c r="E121" s="29">
        <v>278</v>
      </c>
      <c r="F121" s="29">
        <v>287.83</v>
      </c>
      <c r="G121" s="29">
        <v>242.52</v>
      </c>
      <c r="H121" s="29">
        <v>267.77</v>
      </c>
      <c r="I121" s="29">
        <v>219.66</v>
      </c>
      <c r="J121" s="29">
        <v>287.10000000000002</v>
      </c>
      <c r="K121" s="29">
        <v>233.01</v>
      </c>
      <c r="L121" s="29">
        <v>211.75</v>
      </c>
      <c r="M121" s="30">
        <v>225.19</v>
      </c>
    </row>
    <row r="122" spans="1:13">
      <c r="A122" s="26" t="s">
        <v>555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556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557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558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559</v>
      </c>
      <c r="B126" s="27">
        <v>133</v>
      </c>
      <c r="C126" s="28">
        <v>9477.7999999999993</v>
      </c>
      <c r="D126" s="29">
        <v>5944.9</v>
      </c>
      <c r="E126" s="29">
        <v>8140.4</v>
      </c>
      <c r="F126" s="29">
        <v>6750.7</v>
      </c>
      <c r="G126" s="29">
        <v>6746</v>
      </c>
      <c r="H126" s="29">
        <v>6219.2</v>
      </c>
      <c r="I126" s="29">
        <v>9156.6</v>
      </c>
      <c r="J126" s="29">
        <v>7262.1</v>
      </c>
      <c r="K126" s="29">
        <v>8797</v>
      </c>
      <c r="L126" s="29">
        <v>8829.5</v>
      </c>
      <c r="M126" s="30">
        <v>7401.9</v>
      </c>
    </row>
    <row r="127" spans="1:13">
      <c r="A127" s="26" t="s">
        <v>560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>
      <c r="A128" s="26" t="s">
        <v>561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>
      <c r="A129" s="26" t="s">
        <v>425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562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563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>
      <c r="A132" s="26" t="s">
        <v>564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565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566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567</v>
      </c>
      <c r="B135" s="27">
        <v>142</v>
      </c>
      <c r="C135" s="28">
        <v>5.2019999999999996E-4</v>
      </c>
      <c r="D135" s="29">
        <v>4.7542999999999999E-4</v>
      </c>
      <c r="E135" s="29">
        <v>5.3571000000000001E-4</v>
      </c>
      <c r="F135" s="29">
        <v>4.6497999999999998E-4</v>
      </c>
      <c r="G135" s="29">
        <v>4.3582000000000001E-4</v>
      </c>
      <c r="H135" s="29">
        <v>4.8895999999999998E-4</v>
      </c>
      <c r="I135" s="29">
        <v>4.7297000000000002E-4</v>
      </c>
      <c r="J135" s="29">
        <v>5.4923000000000005E-4</v>
      </c>
      <c r="K135" s="29">
        <v>5.2229999999999996E-4</v>
      </c>
      <c r="L135" s="29">
        <v>4.6831999999999999E-4</v>
      </c>
      <c r="M135" s="30">
        <v>5.1152000000000001E-4</v>
      </c>
    </row>
    <row r="136" spans="1:13">
      <c r="A136" s="26" t="s">
        <v>568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569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196</v>
      </c>
      <c r="B138" s="27">
        <v>145</v>
      </c>
      <c r="C138" s="28">
        <v>10067000</v>
      </c>
      <c r="D138" s="29">
        <v>8256900</v>
      </c>
      <c r="E138" s="29">
        <v>8808100</v>
      </c>
      <c r="F138" s="29">
        <v>8731100</v>
      </c>
      <c r="G138" s="29">
        <v>8603100</v>
      </c>
      <c r="H138" s="29">
        <v>9258700</v>
      </c>
      <c r="I138" s="29">
        <v>8872600</v>
      </c>
      <c r="J138" s="29">
        <v>8907400</v>
      </c>
      <c r="K138" s="29">
        <v>9148600</v>
      </c>
      <c r="L138" s="29">
        <v>8747700</v>
      </c>
      <c r="M138" s="30">
        <v>9827200</v>
      </c>
    </row>
    <row r="139" spans="1:13">
      <c r="A139" s="26" t="s">
        <v>570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571</v>
      </c>
      <c r="B140" s="27">
        <v>147</v>
      </c>
      <c r="C140" s="28">
        <v>400970</v>
      </c>
      <c r="D140" s="29">
        <v>296670</v>
      </c>
      <c r="E140" s="29">
        <v>251100</v>
      </c>
      <c r="F140" s="29">
        <v>215640</v>
      </c>
      <c r="G140" s="29">
        <v>245880</v>
      </c>
      <c r="H140" s="29">
        <v>243150</v>
      </c>
      <c r="I140" s="29">
        <v>361160</v>
      </c>
      <c r="J140" s="29">
        <v>410740</v>
      </c>
      <c r="K140" s="29">
        <v>371250</v>
      </c>
      <c r="L140" s="29">
        <v>431270</v>
      </c>
      <c r="M140" s="30">
        <v>343890</v>
      </c>
    </row>
    <row r="141" spans="1:13">
      <c r="A141" s="26" t="s">
        <v>572</v>
      </c>
      <c r="B141" s="27">
        <v>149</v>
      </c>
      <c r="C141" s="28">
        <v>184.76</v>
      </c>
      <c r="D141" s="29">
        <v>42.15</v>
      </c>
      <c r="E141" s="29">
        <v>5.6561000000000003</v>
      </c>
      <c r="F141" s="29">
        <v>5.1398000000000001</v>
      </c>
      <c r="G141" s="29">
        <v>3.0670000000000002</v>
      </c>
      <c r="H141" s="29">
        <v>50.286999999999999</v>
      </c>
      <c r="I141" s="29">
        <v>14.707000000000001</v>
      </c>
      <c r="J141" s="29">
        <v>42.972999999999999</v>
      </c>
      <c r="K141" s="29">
        <v>50.237000000000002</v>
      </c>
      <c r="L141" s="29">
        <v>188.6</v>
      </c>
      <c r="M141" s="30">
        <v>95.406999999999996</v>
      </c>
    </row>
    <row r="142" spans="1:13">
      <c r="A142" s="26" t="s">
        <v>573</v>
      </c>
      <c r="B142" s="27">
        <v>150</v>
      </c>
      <c r="C142" s="28">
        <v>8454.5</v>
      </c>
      <c r="D142" s="29">
        <v>5303.8</v>
      </c>
      <c r="E142" s="29">
        <v>6870.1</v>
      </c>
      <c r="F142" s="29">
        <v>5929.6</v>
      </c>
      <c r="G142" s="29">
        <v>6522.7</v>
      </c>
      <c r="H142" s="29">
        <v>5730.2</v>
      </c>
      <c r="I142" s="29">
        <v>8343.4</v>
      </c>
      <c r="J142" s="29">
        <v>6486</v>
      </c>
      <c r="K142" s="29">
        <v>8235.7999999999993</v>
      </c>
      <c r="L142" s="29">
        <v>8138.2</v>
      </c>
      <c r="M142" s="30">
        <v>6309.9</v>
      </c>
    </row>
    <row r="143" spans="1:13">
      <c r="A143" s="26" t="s">
        <v>574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575</v>
      </c>
      <c r="B144" s="27">
        <v>152</v>
      </c>
      <c r="C144" s="28">
        <v>62874</v>
      </c>
      <c r="D144" s="29">
        <v>44096</v>
      </c>
      <c r="E144" s="29">
        <v>43580</v>
      </c>
      <c r="F144" s="29">
        <v>45139</v>
      </c>
      <c r="G144" s="29">
        <v>41255</v>
      </c>
      <c r="H144" s="29">
        <v>46256</v>
      </c>
      <c r="I144" s="29">
        <v>33397</v>
      </c>
      <c r="J144" s="29">
        <v>44526</v>
      </c>
      <c r="K144" s="29">
        <v>49833</v>
      </c>
      <c r="L144" s="29">
        <v>55260</v>
      </c>
      <c r="M144" s="30">
        <v>50501</v>
      </c>
    </row>
    <row r="145" spans="1:13">
      <c r="A145" s="26" t="s">
        <v>576</v>
      </c>
      <c r="B145" s="27">
        <v>153</v>
      </c>
      <c r="C145" s="28">
        <v>8154.2</v>
      </c>
      <c r="D145" s="29">
        <v>7802.4</v>
      </c>
      <c r="E145" s="29">
        <v>7552.7</v>
      </c>
      <c r="F145" s="29">
        <v>8839.1</v>
      </c>
      <c r="G145" s="29">
        <v>8340.2999999999993</v>
      </c>
      <c r="H145" s="29">
        <v>8828.4</v>
      </c>
      <c r="I145" s="29">
        <v>9162.2000000000007</v>
      </c>
      <c r="J145" s="29">
        <v>8873.2000000000007</v>
      </c>
      <c r="K145" s="29">
        <v>8229.9</v>
      </c>
      <c r="L145" s="29">
        <v>6869.5</v>
      </c>
      <c r="M145" s="30">
        <v>9059</v>
      </c>
    </row>
    <row r="146" spans="1:13">
      <c r="A146" s="26" t="s">
        <v>426</v>
      </c>
      <c r="B146" s="27">
        <v>154</v>
      </c>
      <c r="C146" s="28">
        <v>1572.8</v>
      </c>
      <c r="D146" s="29">
        <v>1441</v>
      </c>
      <c r="E146" s="29">
        <v>1114.5</v>
      </c>
      <c r="F146" s="29">
        <v>1307.3</v>
      </c>
      <c r="G146" s="29">
        <v>1562</v>
      </c>
      <c r="H146" s="29">
        <v>1635.5</v>
      </c>
      <c r="I146" s="29">
        <v>1839.3</v>
      </c>
      <c r="J146" s="29">
        <v>1395.5</v>
      </c>
      <c r="K146" s="29">
        <v>1545.9</v>
      </c>
      <c r="L146" s="29">
        <v>1687</v>
      </c>
      <c r="M146" s="30">
        <v>1617.5</v>
      </c>
    </row>
    <row r="147" spans="1:13">
      <c r="A147" s="26" t="s">
        <v>577</v>
      </c>
      <c r="B147" s="27">
        <v>155</v>
      </c>
      <c r="C147" s="28">
        <v>2320.1999999999998</v>
      </c>
      <c r="D147" s="29">
        <v>1812.2</v>
      </c>
      <c r="E147" s="29">
        <v>2349.1</v>
      </c>
      <c r="F147" s="29">
        <v>1351.1</v>
      </c>
      <c r="G147" s="29">
        <v>1585.1</v>
      </c>
      <c r="H147" s="29">
        <v>2254.6999999999998</v>
      </c>
      <c r="I147" s="29">
        <v>1238.8</v>
      </c>
      <c r="J147" s="29">
        <v>2178.1</v>
      </c>
      <c r="K147" s="29">
        <v>1511.8</v>
      </c>
      <c r="L147" s="29">
        <v>1355.5</v>
      </c>
      <c r="M147" s="30">
        <v>1880</v>
      </c>
    </row>
    <row r="148" spans="1:13">
      <c r="A148" s="26" t="s">
        <v>578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579</v>
      </c>
      <c r="B149" s="27">
        <v>157</v>
      </c>
      <c r="C149" s="28">
        <v>56107</v>
      </c>
      <c r="D149" s="29">
        <v>55645</v>
      </c>
      <c r="E149" s="29">
        <v>58657</v>
      </c>
      <c r="F149" s="29">
        <v>48213</v>
      </c>
      <c r="G149" s="29">
        <v>40572</v>
      </c>
      <c r="H149" s="29">
        <v>35934</v>
      </c>
      <c r="I149" s="29">
        <v>39129</v>
      </c>
      <c r="J149" s="29">
        <v>42283</v>
      </c>
      <c r="K149" s="29">
        <v>36236</v>
      </c>
      <c r="L149" s="29">
        <v>44008</v>
      </c>
      <c r="M149" s="30">
        <v>49116</v>
      </c>
    </row>
    <row r="150" spans="1:13">
      <c r="A150" s="26" t="s">
        <v>580</v>
      </c>
      <c r="B150" s="27">
        <v>158</v>
      </c>
      <c r="C150" s="28">
        <v>7353.1</v>
      </c>
      <c r="D150" s="29">
        <v>3756.2</v>
      </c>
      <c r="E150" s="29">
        <v>1095.0999999999999</v>
      </c>
      <c r="F150" s="29">
        <v>3193.2</v>
      </c>
      <c r="G150" s="29">
        <v>3067.3</v>
      </c>
      <c r="H150" s="29">
        <v>5057.6000000000004</v>
      </c>
      <c r="I150" s="29">
        <v>2309.5</v>
      </c>
      <c r="J150" s="29">
        <v>3863.3</v>
      </c>
      <c r="K150" s="29">
        <v>4853.7</v>
      </c>
      <c r="L150" s="29">
        <v>5259.3</v>
      </c>
      <c r="M150" s="30">
        <v>4595.7</v>
      </c>
    </row>
    <row r="151" spans="1:13">
      <c r="A151" s="26" t="s">
        <v>581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582</v>
      </c>
      <c r="B152" s="27">
        <v>160</v>
      </c>
      <c r="C152" s="28">
        <v>857.15</v>
      </c>
      <c r="D152" s="29">
        <v>977.37</v>
      </c>
      <c r="E152" s="29">
        <v>198.47</v>
      </c>
      <c r="F152" s="29">
        <v>519.78</v>
      </c>
      <c r="G152" s="29">
        <v>501.79</v>
      </c>
      <c r="H152" s="29">
        <v>410.09</v>
      </c>
      <c r="I152" s="29">
        <v>191.3</v>
      </c>
      <c r="J152" s="29">
        <v>152.82</v>
      </c>
      <c r="K152" s="29">
        <v>422.63</v>
      </c>
      <c r="L152" s="29">
        <v>553.09</v>
      </c>
      <c r="M152" s="30">
        <v>546.24</v>
      </c>
    </row>
    <row r="153" spans="1:13">
      <c r="A153" s="26" t="s">
        <v>583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584</v>
      </c>
      <c r="B154" s="27">
        <v>162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30">
        <v>0</v>
      </c>
    </row>
    <row r="155" spans="1:13">
      <c r="A155" s="26" t="s">
        <v>250</v>
      </c>
      <c r="B155" s="27">
        <v>163</v>
      </c>
      <c r="C155" s="28">
        <v>9601</v>
      </c>
      <c r="D155" s="29">
        <v>9624.9</v>
      </c>
      <c r="E155" s="29">
        <v>9414.2999999999993</v>
      </c>
      <c r="F155" s="29">
        <v>9450.6</v>
      </c>
      <c r="G155" s="29">
        <v>8501</v>
      </c>
      <c r="H155" s="29">
        <v>8641.4</v>
      </c>
      <c r="I155" s="29">
        <v>9151.1</v>
      </c>
      <c r="J155" s="29">
        <v>9440.2999999999993</v>
      </c>
      <c r="K155" s="29">
        <v>9382.6</v>
      </c>
      <c r="L155" s="29">
        <v>8033.7</v>
      </c>
      <c r="M155" s="30">
        <v>9805.2999999999993</v>
      </c>
    </row>
    <row r="156" spans="1:13">
      <c r="A156" s="26" t="s">
        <v>585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586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587</v>
      </c>
      <c r="B158" s="27">
        <v>166</v>
      </c>
      <c r="C158" s="28">
        <v>1265800</v>
      </c>
      <c r="D158" s="29">
        <v>1518100</v>
      </c>
      <c r="E158" s="29">
        <v>1424200</v>
      </c>
      <c r="F158" s="29">
        <v>1206000</v>
      </c>
      <c r="G158" s="29">
        <v>1774800</v>
      </c>
      <c r="H158" s="29">
        <v>1543900</v>
      </c>
      <c r="I158" s="29">
        <v>1538900</v>
      </c>
      <c r="J158" s="29">
        <v>1121100</v>
      </c>
      <c r="K158" s="29">
        <v>1283100</v>
      </c>
      <c r="L158" s="29">
        <v>1445800</v>
      </c>
      <c r="M158" s="30">
        <v>1164300</v>
      </c>
    </row>
    <row r="159" spans="1:13">
      <c r="A159" s="26" t="s">
        <v>588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589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590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259</v>
      </c>
      <c r="B162" s="27">
        <v>170</v>
      </c>
      <c r="C162" s="28">
        <v>1187600</v>
      </c>
      <c r="D162" s="29">
        <v>1048900</v>
      </c>
      <c r="E162" s="29">
        <v>1142900</v>
      </c>
      <c r="F162" s="29">
        <v>1116800</v>
      </c>
      <c r="G162" s="29">
        <v>1165400</v>
      </c>
      <c r="H162" s="29">
        <v>1122800</v>
      </c>
      <c r="I162" s="29">
        <v>1116500</v>
      </c>
      <c r="J162" s="29">
        <v>1107400</v>
      </c>
      <c r="K162" s="29">
        <v>1104400</v>
      </c>
      <c r="L162" s="29">
        <v>1115100</v>
      </c>
      <c r="M162" s="30">
        <v>1147800</v>
      </c>
    </row>
    <row r="163" spans="1:13">
      <c r="A163" s="26" t="s">
        <v>591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592</v>
      </c>
      <c r="B164" s="27">
        <v>172</v>
      </c>
      <c r="C164" s="28">
        <v>1691.7</v>
      </c>
      <c r="D164" s="29">
        <v>1922.2</v>
      </c>
      <c r="E164" s="29">
        <v>1870.7</v>
      </c>
      <c r="F164" s="29">
        <v>1957.2</v>
      </c>
      <c r="G164" s="29">
        <v>2318.6999999999998</v>
      </c>
      <c r="H164" s="29">
        <v>2070</v>
      </c>
      <c r="I164" s="29">
        <v>2008.2</v>
      </c>
      <c r="J164" s="29">
        <v>2204.5</v>
      </c>
      <c r="K164" s="29">
        <v>1613.7</v>
      </c>
      <c r="L164" s="29">
        <v>1801.9</v>
      </c>
      <c r="M164" s="30">
        <v>1831.6</v>
      </c>
    </row>
    <row r="165" spans="1:13">
      <c r="A165" s="26" t="s">
        <v>593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594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595</v>
      </c>
      <c r="B167" s="27">
        <v>175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30">
        <v>0</v>
      </c>
    </row>
    <row r="168" spans="1:13">
      <c r="A168" s="26" t="s">
        <v>224</v>
      </c>
      <c r="B168" s="27">
        <v>176</v>
      </c>
      <c r="C168" s="28">
        <v>145260</v>
      </c>
      <c r="D168" s="29">
        <v>154050</v>
      </c>
      <c r="E168" s="29">
        <v>141750</v>
      </c>
      <c r="F168" s="29">
        <v>99955</v>
      </c>
      <c r="G168" s="29">
        <v>111710</v>
      </c>
      <c r="H168" s="29">
        <v>145380</v>
      </c>
      <c r="I168" s="29">
        <v>126260</v>
      </c>
      <c r="J168" s="29">
        <v>122420</v>
      </c>
      <c r="K168" s="29">
        <v>89533</v>
      </c>
      <c r="L168" s="29">
        <v>120150</v>
      </c>
      <c r="M168" s="30">
        <v>153500</v>
      </c>
    </row>
    <row r="169" spans="1:13">
      <c r="A169" s="26" t="s">
        <v>596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597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598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599</v>
      </c>
      <c r="B172" s="27">
        <v>180</v>
      </c>
      <c r="C172" s="28">
        <v>424880</v>
      </c>
      <c r="D172" s="29">
        <v>329080</v>
      </c>
      <c r="E172" s="29">
        <v>317990</v>
      </c>
      <c r="F172" s="29">
        <v>239510</v>
      </c>
      <c r="G172" s="29">
        <v>275530</v>
      </c>
      <c r="H172" s="29">
        <v>317220</v>
      </c>
      <c r="I172" s="29">
        <v>177560</v>
      </c>
      <c r="J172" s="29">
        <v>345500</v>
      </c>
      <c r="K172" s="29">
        <v>248850</v>
      </c>
      <c r="L172" s="29">
        <v>343000</v>
      </c>
      <c r="M172" s="30">
        <v>264250</v>
      </c>
    </row>
    <row r="173" spans="1:13">
      <c r="A173" s="26" t="s">
        <v>600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601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602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603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604</v>
      </c>
      <c r="B177" s="27">
        <v>185</v>
      </c>
      <c r="C177" s="28">
        <v>365760</v>
      </c>
      <c r="D177" s="29">
        <v>282440</v>
      </c>
      <c r="E177" s="29">
        <v>285990</v>
      </c>
      <c r="F177" s="29">
        <v>246770</v>
      </c>
      <c r="G177" s="29">
        <v>258330</v>
      </c>
      <c r="H177" s="29">
        <v>248090</v>
      </c>
      <c r="I177" s="29">
        <v>352740</v>
      </c>
      <c r="J177" s="29">
        <v>365480</v>
      </c>
      <c r="K177" s="29">
        <v>353200</v>
      </c>
      <c r="L177" s="29">
        <v>393300</v>
      </c>
      <c r="M177" s="30">
        <v>327320</v>
      </c>
    </row>
    <row r="178" spans="1:13">
      <c r="A178" s="26" t="s">
        <v>428</v>
      </c>
      <c r="B178" s="27">
        <v>186</v>
      </c>
      <c r="C178" s="28">
        <v>1668600</v>
      </c>
      <c r="D178" s="29">
        <v>933620</v>
      </c>
      <c r="E178" s="29">
        <v>763060</v>
      </c>
      <c r="F178" s="29">
        <v>779820</v>
      </c>
      <c r="G178" s="29">
        <v>728230</v>
      </c>
      <c r="H178" s="29">
        <v>677400</v>
      </c>
      <c r="I178" s="29">
        <v>1077000</v>
      </c>
      <c r="J178" s="29">
        <v>1001400</v>
      </c>
      <c r="K178" s="29">
        <v>900180</v>
      </c>
      <c r="L178" s="29">
        <v>1169300</v>
      </c>
      <c r="M178" s="30">
        <v>1267700</v>
      </c>
    </row>
    <row r="179" spans="1:13">
      <c r="A179" s="26" t="s">
        <v>605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>
      <c r="A180" s="26" t="s">
        <v>606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607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608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609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610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611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612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613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267</v>
      </c>
      <c r="B188" s="27">
        <v>198</v>
      </c>
      <c r="C188" s="28">
        <v>398.01</v>
      </c>
      <c r="D188" s="29">
        <v>364.07</v>
      </c>
      <c r="E188" s="29">
        <v>377.41</v>
      </c>
      <c r="F188" s="29">
        <v>309.12</v>
      </c>
      <c r="G188" s="29">
        <v>355.45</v>
      </c>
      <c r="H188" s="29">
        <v>299.57</v>
      </c>
      <c r="I188" s="29">
        <v>395.66</v>
      </c>
      <c r="J188" s="29">
        <v>360.94</v>
      </c>
      <c r="K188" s="29">
        <v>317.58</v>
      </c>
      <c r="L188" s="29">
        <v>268.66000000000003</v>
      </c>
      <c r="M188" s="30">
        <v>404.64</v>
      </c>
    </row>
    <row r="189" spans="1:13">
      <c r="A189" s="26" t="s">
        <v>614</v>
      </c>
      <c r="B189" s="27">
        <v>199</v>
      </c>
      <c r="C189" s="28">
        <v>361.72</v>
      </c>
      <c r="D189" s="29">
        <v>357.24</v>
      </c>
      <c r="E189" s="29">
        <v>358.1</v>
      </c>
      <c r="F189" s="29">
        <v>343.9</v>
      </c>
      <c r="G189" s="29">
        <v>325.58999999999997</v>
      </c>
      <c r="H189" s="29">
        <v>366.71</v>
      </c>
      <c r="I189" s="29">
        <v>352.68</v>
      </c>
      <c r="J189" s="29">
        <v>383.8</v>
      </c>
      <c r="K189" s="29">
        <v>375.08</v>
      </c>
      <c r="L189" s="29">
        <v>342.23</v>
      </c>
      <c r="M189" s="30">
        <v>366.71</v>
      </c>
    </row>
    <row r="190" spans="1:13">
      <c r="A190" s="26" t="s">
        <v>615</v>
      </c>
      <c r="B190" s="27">
        <v>200</v>
      </c>
      <c r="C190" s="28">
        <v>1.7661E-2</v>
      </c>
      <c r="D190" s="29">
        <v>1.3180000000000001E-2</v>
      </c>
      <c r="E190" s="29">
        <v>1.4727000000000001E-2</v>
      </c>
      <c r="F190" s="29">
        <v>9.6354000000000006E-3</v>
      </c>
      <c r="G190" s="29">
        <v>1.1752E-2</v>
      </c>
      <c r="H190" s="29">
        <v>1.1875E-2</v>
      </c>
      <c r="I190" s="29">
        <v>1.8085E-2</v>
      </c>
      <c r="J190" s="29">
        <v>1.6181000000000001E-2</v>
      </c>
      <c r="K190" s="29">
        <v>1.6147999999999999E-2</v>
      </c>
      <c r="L190" s="29">
        <v>1.959E-2</v>
      </c>
      <c r="M190" s="30">
        <v>1.5952999999999998E-2</v>
      </c>
    </row>
    <row r="191" spans="1:13">
      <c r="A191" s="26" t="s">
        <v>616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617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618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619</v>
      </c>
      <c r="B194" s="27">
        <v>205</v>
      </c>
      <c r="C194" s="28">
        <v>43620</v>
      </c>
      <c r="D194" s="29">
        <v>33352</v>
      </c>
      <c r="E194" s="29">
        <v>23384</v>
      </c>
      <c r="F194" s="29">
        <v>20651</v>
      </c>
      <c r="G194" s="29">
        <v>32913</v>
      </c>
      <c r="H194" s="29">
        <v>29712</v>
      </c>
      <c r="I194" s="29">
        <v>33593</v>
      </c>
      <c r="J194" s="29">
        <v>40121</v>
      </c>
      <c r="K194" s="29">
        <v>43795</v>
      </c>
      <c r="L194" s="29">
        <v>48462</v>
      </c>
      <c r="M194" s="30">
        <v>37960</v>
      </c>
    </row>
    <row r="195" spans="1:13">
      <c r="A195" s="26" t="s">
        <v>620</v>
      </c>
      <c r="B195" s="27">
        <v>206</v>
      </c>
      <c r="C195" s="28">
        <v>1508.3</v>
      </c>
      <c r="D195" s="29">
        <v>1054.4000000000001</v>
      </c>
      <c r="E195" s="29">
        <v>1010.9</v>
      </c>
      <c r="F195" s="29">
        <v>772.26</v>
      </c>
      <c r="G195" s="29">
        <v>1248.0999999999999</v>
      </c>
      <c r="H195" s="29">
        <v>1063.3</v>
      </c>
      <c r="I195" s="29">
        <v>1205.8</v>
      </c>
      <c r="J195" s="29">
        <v>1327.7</v>
      </c>
      <c r="K195" s="29">
        <v>1568.9</v>
      </c>
      <c r="L195" s="29">
        <v>1564</v>
      </c>
      <c r="M195" s="30">
        <v>1257.0999999999999</v>
      </c>
    </row>
    <row r="196" spans="1:13">
      <c r="A196" s="26" t="s">
        <v>621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622</v>
      </c>
      <c r="B197" s="27">
        <v>208</v>
      </c>
      <c r="C197" s="28">
        <v>173630</v>
      </c>
      <c r="D197" s="29">
        <v>155960</v>
      </c>
      <c r="E197" s="29">
        <v>165250</v>
      </c>
      <c r="F197" s="29">
        <v>169010</v>
      </c>
      <c r="G197" s="29">
        <v>194920</v>
      </c>
      <c r="H197" s="29">
        <v>178840</v>
      </c>
      <c r="I197" s="29">
        <v>186910</v>
      </c>
      <c r="J197" s="29">
        <v>164530</v>
      </c>
      <c r="K197" s="29">
        <v>159670</v>
      </c>
      <c r="L197" s="29">
        <v>171000</v>
      </c>
      <c r="M197" s="30">
        <v>187410</v>
      </c>
    </row>
    <row r="198" spans="1:13">
      <c r="A198" s="26" t="s">
        <v>623</v>
      </c>
      <c r="B198" s="27">
        <v>209</v>
      </c>
      <c r="C198" s="28">
        <v>413230</v>
      </c>
      <c r="D198" s="29">
        <v>367130</v>
      </c>
      <c r="E198" s="29">
        <v>392830</v>
      </c>
      <c r="F198" s="29">
        <v>392720</v>
      </c>
      <c r="G198" s="29">
        <v>318930</v>
      </c>
      <c r="H198" s="29">
        <v>377380</v>
      </c>
      <c r="I198" s="29">
        <v>339040</v>
      </c>
      <c r="J198" s="29">
        <v>384000</v>
      </c>
      <c r="K198" s="29">
        <v>333870</v>
      </c>
      <c r="L198" s="29">
        <v>296340</v>
      </c>
      <c r="M198" s="30">
        <v>304260</v>
      </c>
    </row>
    <row r="199" spans="1:13">
      <c r="A199" s="26" t="s">
        <v>624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429</v>
      </c>
      <c r="B200" s="27">
        <v>211</v>
      </c>
      <c r="C200" s="28">
        <v>25228</v>
      </c>
      <c r="D200" s="29">
        <v>29543</v>
      </c>
      <c r="E200" s="29">
        <v>28779</v>
      </c>
      <c r="F200" s="29">
        <v>24921</v>
      </c>
      <c r="G200" s="29">
        <v>36906</v>
      </c>
      <c r="H200" s="29">
        <v>31260</v>
      </c>
      <c r="I200" s="29">
        <v>31465</v>
      </c>
      <c r="J200" s="29">
        <v>24029</v>
      </c>
      <c r="K200" s="29">
        <v>23708</v>
      </c>
      <c r="L200" s="29">
        <v>28958</v>
      </c>
      <c r="M200" s="30">
        <v>21856</v>
      </c>
    </row>
    <row r="201" spans="1:13">
      <c r="A201" s="26" t="s">
        <v>625</v>
      </c>
      <c r="B201" s="27">
        <v>212</v>
      </c>
      <c r="C201" s="28">
        <v>149.30000000000001</v>
      </c>
      <c r="D201" s="29">
        <v>140.35</v>
      </c>
      <c r="E201" s="29">
        <v>146.59</v>
      </c>
      <c r="F201" s="29">
        <v>161.56</v>
      </c>
      <c r="G201" s="29">
        <v>162.01</v>
      </c>
      <c r="H201" s="29">
        <v>156.44</v>
      </c>
      <c r="I201" s="29">
        <v>164.34</v>
      </c>
      <c r="J201" s="29">
        <v>147.71</v>
      </c>
      <c r="K201" s="29">
        <v>179.38</v>
      </c>
      <c r="L201" s="29">
        <v>154.26</v>
      </c>
      <c r="M201" s="30">
        <v>165.14</v>
      </c>
    </row>
    <row r="202" spans="1:13">
      <c r="A202" s="26" t="s">
        <v>626</v>
      </c>
      <c r="B202" s="27">
        <v>213</v>
      </c>
      <c r="C202" s="28">
        <v>732850</v>
      </c>
      <c r="D202" s="29">
        <v>487060</v>
      </c>
      <c r="E202" s="29">
        <v>481800</v>
      </c>
      <c r="F202" s="29">
        <v>538830</v>
      </c>
      <c r="G202" s="29">
        <v>562540</v>
      </c>
      <c r="H202" s="29">
        <v>580770</v>
      </c>
      <c r="I202" s="29">
        <v>338770</v>
      </c>
      <c r="J202" s="29">
        <v>566460</v>
      </c>
      <c r="K202" s="29">
        <v>569160</v>
      </c>
      <c r="L202" s="29">
        <v>710830</v>
      </c>
      <c r="M202" s="30">
        <v>529070</v>
      </c>
    </row>
    <row r="203" spans="1:13">
      <c r="A203" s="26" t="s">
        <v>627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628</v>
      </c>
      <c r="B204" s="27">
        <v>216</v>
      </c>
      <c r="C204" s="28">
        <v>88130</v>
      </c>
      <c r="D204" s="29">
        <v>57307</v>
      </c>
      <c r="E204" s="29">
        <v>84759</v>
      </c>
      <c r="F204" s="29">
        <v>79857</v>
      </c>
      <c r="G204" s="29">
        <v>75590</v>
      </c>
      <c r="H204" s="29">
        <v>79254</v>
      </c>
      <c r="I204" s="29">
        <v>75722</v>
      </c>
      <c r="J204" s="29">
        <v>83385</v>
      </c>
      <c r="K204" s="29">
        <v>78841</v>
      </c>
      <c r="L204" s="29">
        <v>63292</v>
      </c>
      <c r="M204" s="30">
        <v>89960</v>
      </c>
    </row>
    <row r="205" spans="1:13">
      <c r="A205" s="26" t="s">
        <v>629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630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631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632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633</v>
      </c>
      <c r="B209" s="27">
        <v>221</v>
      </c>
      <c r="C209" s="28">
        <v>234.13</v>
      </c>
      <c r="D209" s="29">
        <v>155.97999999999999</v>
      </c>
      <c r="E209" s="29">
        <v>109.71</v>
      </c>
      <c r="F209" s="29">
        <v>187.41</v>
      </c>
      <c r="G209" s="29">
        <v>185.77</v>
      </c>
      <c r="H209" s="29">
        <v>184.34</v>
      </c>
      <c r="I209" s="29">
        <v>108.89</v>
      </c>
      <c r="J209" s="29">
        <v>197.57</v>
      </c>
      <c r="K209" s="29">
        <v>210.25</v>
      </c>
      <c r="L209" s="29">
        <v>203.21</v>
      </c>
      <c r="M209" s="30">
        <v>183.05</v>
      </c>
    </row>
    <row r="210" spans="1:13">
      <c r="A210" s="26" t="s">
        <v>634</v>
      </c>
      <c r="B210" s="27">
        <v>222</v>
      </c>
      <c r="C210" s="28">
        <v>85581</v>
      </c>
      <c r="D210" s="29">
        <v>88053</v>
      </c>
      <c r="E210" s="29">
        <v>90585</v>
      </c>
      <c r="F210" s="29">
        <v>91108</v>
      </c>
      <c r="G210" s="29">
        <v>99177</v>
      </c>
      <c r="H210" s="29">
        <v>93790</v>
      </c>
      <c r="I210" s="29">
        <v>92153</v>
      </c>
      <c r="J210" s="29">
        <v>93471</v>
      </c>
      <c r="K210" s="29">
        <v>87037</v>
      </c>
      <c r="L210" s="29">
        <v>92108</v>
      </c>
      <c r="M210" s="30">
        <v>93227</v>
      </c>
    </row>
    <row r="211" spans="1:13">
      <c r="A211" s="26" t="s">
        <v>430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635</v>
      </c>
      <c r="B212" s="27">
        <v>224</v>
      </c>
      <c r="C212" s="28">
        <v>96317</v>
      </c>
      <c r="D212" s="29">
        <v>77075</v>
      </c>
      <c r="E212" s="29">
        <v>75750</v>
      </c>
      <c r="F212" s="29">
        <v>75701</v>
      </c>
      <c r="G212" s="29">
        <v>78375</v>
      </c>
      <c r="H212" s="29">
        <v>84636</v>
      </c>
      <c r="I212" s="29">
        <v>77498</v>
      </c>
      <c r="J212" s="29">
        <v>80155</v>
      </c>
      <c r="K212" s="29">
        <v>76811</v>
      </c>
      <c r="L212" s="29">
        <v>78849</v>
      </c>
      <c r="M212" s="30">
        <v>88129</v>
      </c>
    </row>
    <row r="213" spans="1:13">
      <c r="A213" s="26" t="s">
        <v>636</v>
      </c>
      <c r="B213" s="27">
        <v>225</v>
      </c>
      <c r="C213" s="28">
        <v>84830</v>
      </c>
      <c r="D213" s="29">
        <v>74604</v>
      </c>
      <c r="E213" s="29">
        <v>80012</v>
      </c>
      <c r="F213" s="29">
        <v>84693</v>
      </c>
      <c r="G213" s="29">
        <v>79638</v>
      </c>
      <c r="H213" s="29">
        <v>80410</v>
      </c>
      <c r="I213" s="29">
        <v>92189</v>
      </c>
      <c r="J213" s="29">
        <v>71508</v>
      </c>
      <c r="K213" s="29">
        <v>96775</v>
      </c>
      <c r="L213" s="29">
        <v>93693</v>
      </c>
      <c r="M213" s="30">
        <v>86499</v>
      </c>
    </row>
    <row r="214" spans="1:13">
      <c r="A214" s="26" t="s">
        <v>431</v>
      </c>
      <c r="B214" s="27">
        <v>226</v>
      </c>
      <c r="C214" s="28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30">
        <v>0</v>
      </c>
    </row>
    <row r="215" spans="1:13">
      <c r="A215" s="26" t="s">
        <v>637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638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639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640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432</v>
      </c>
      <c r="B219" s="27">
        <v>232</v>
      </c>
      <c r="C219" s="28">
        <v>400540</v>
      </c>
      <c r="D219" s="29">
        <v>319530</v>
      </c>
      <c r="E219" s="29">
        <v>376620</v>
      </c>
      <c r="F219" s="29">
        <v>359500</v>
      </c>
      <c r="G219" s="29">
        <v>382030</v>
      </c>
      <c r="H219" s="29">
        <v>340520</v>
      </c>
      <c r="I219" s="29">
        <v>364970</v>
      </c>
      <c r="J219" s="29">
        <v>368440</v>
      </c>
      <c r="K219" s="29">
        <v>365490</v>
      </c>
      <c r="L219" s="29">
        <v>383080</v>
      </c>
      <c r="M219" s="30">
        <v>365980</v>
      </c>
    </row>
    <row r="220" spans="1:13">
      <c r="A220" s="26" t="s">
        <v>641</v>
      </c>
      <c r="B220" s="27">
        <v>233</v>
      </c>
      <c r="C220" s="28">
        <v>231760</v>
      </c>
      <c r="D220" s="29">
        <v>260600</v>
      </c>
      <c r="E220" s="29">
        <v>259630</v>
      </c>
      <c r="F220" s="29">
        <v>268010</v>
      </c>
      <c r="G220" s="29">
        <v>264620</v>
      </c>
      <c r="H220" s="29">
        <v>261430</v>
      </c>
      <c r="I220" s="29">
        <v>271930</v>
      </c>
      <c r="J220" s="29">
        <v>269840</v>
      </c>
      <c r="K220" s="29">
        <v>255160</v>
      </c>
      <c r="L220" s="29">
        <v>255950</v>
      </c>
      <c r="M220" s="30">
        <v>246710</v>
      </c>
    </row>
    <row r="221" spans="1:13">
      <c r="A221" s="26" t="s">
        <v>642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643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644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>
      <c r="A224" s="26" t="s">
        <v>645</v>
      </c>
      <c r="B224" s="27">
        <v>237</v>
      </c>
      <c r="C224" s="28">
        <v>548230</v>
      </c>
      <c r="D224" s="29">
        <v>408060</v>
      </c>
      <c r="E224" s="29">
        <v>345980</v>
      </c>
      <c r="F224" s="29">
        <v>325920</v>
      </c>
      <c r="G224" s="29">
        <v>311070</v>
      </c>
      <c r="H224" s="29">
        <v>314470</v>
      </c>
      <c r="I224" s="29">
        <v>500090</v>
      </c>
      <c r="J224" s="29">
        <v>552080</v>
      </c>
      <c r="K224" s="29">
        <v>440520</v>
      </c>
      <c r="L224" s="29">
        <v>506630</v>
      </c>
      <c r="M224" s="30">
        <v>465170</v>
      </c>
    </row>
    <row r="225" spans="1:13">
      <c r="A225" s="26" t="s">
        <v>646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647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648</v>
      </c>
      <c r="B227" s="27">
        <v>240</v>
      </c>
      <c r="C227" s="28">
        <v>34331000</v>
      </c>
      <c r="D227" s="29">
        <v>28102000</v>
      </c>
      <c r="E227" s="29">
        <v>30751000</v>
      </c>
      <c r="F227" s="29">
        <v>33107000</v>
      </c>
      <c r="G227" s="29">
        <v>28550000</v>
      </c>
      <c r="H227" s="29">
        <v>31439000</v>
      </c>
      <c r="I227" s="29">
        <v>28630000</v>
      </c>
      <c r="J227" s="29">
        <v>28349000</v>
      </c>
      <c r="K227" s="29">
        <v>32545000</v>
      </c>
      <c r="L227" s="29">
        <v>34742000</v>
      </c>
      <c r="M227" s="30">
        <v>30524000</v>
      </c>
    </row>
    <row r="228" spans="1:13">
      <c r="A228" s="26" t="s">
        <v>649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650</v>
      </c>
      <c r="B229" s="27">
        <v>242</v>
      </c>
      <c r="C229" s="28">
        <v>36622</v>
      </c>
      <c r="D229" s="29">
        <v>34744</v>
      </c>
      <c r="E229" s="29">
        <v>30292</v>
      </c>
      <c r="F229" s="29">
        <v>33700</v>
      </c>
      <c r="G229" s="29">
        <v>37539</v>
      </c>
      <c r="H229" s="29">
        <v>34288</v>
      </c>
      <c r="I229" s="29">
        <v>30872</v>
      </c>
      <c r="J229" s="29">
        <v>31400</v>
      </c>
      <c r="K229" s="29">
        <v>36536</v>
      </c>
      <c r="L229" s="29">
        <v>39030</v>
      </c>
      <c r="M229" s="30">
        <v>37825</v>
      </c>
    </row>
    <row r="230" spans="1:13">
      <c r="A230" s="26" t="s">
        <v>651</v>
      </c>
      <c r="B230" s="27">
        <v>243</v>
      </c>
      <c r="C230" s="28">
        <v>1049400</v>
      </c>
      <c r="D230" s="29">
        <v>1036400</v>
      </c>
      <c r="E230" s="29">
        <v>1085700</v>
      </c>
      <c r="F230" s="29">
        <v>1111000</v>
      </c>
      <c r="G230" s="29">
        <v>1078900</v>
      </c>
      <c r="H230" s="29">
        <v>1101300</v>
      </c>
      <c r="I230" s="29">
        <v>1102300</v>
      </c>
      <c r="J230" s="29">
        <v>1088300</v>
      </c>
      <c r="K230" s="29">
        <v>1074200</v>
      </c>
      <c r="L230" s="29">
        <v>1060800</v>
      </c>
      <c r="M230" s="30">
        <v>1043000</v>
      </c>
    </row>
    <row r="231" spans="1:13">
      <c r="A231" s="26" t="s">
        <v>652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653</v>
      </c>
      <c r="B232" s="27">
        <v>246</v>
      </c>
      <c r="C232" s="28">
        <v>170000</v>
      </c>
      <c r="D232" s="29">
        <v>171770</v>
      </c>
      <c r="E232" s="29">
        <v>168080</v>
      </c>
      <c r="F232" s="29">
        <v>198400</v>
      </c>
      <c r="G232" s="29">
        <v>180360</v>
      </c>
      <c r="H232" s="29">
        <v>191240</v>
      </c>
      <c r="I232" s="29">
        <v>193300</v>
      </c>
      <c r="J232" s="29">
        <v>173880</v>
      </c>
      <c r="K232" s="29">
        <v>196010</v>
      </c>
      <c r="L232" s="29">
        <v>188800</v>
      </c>
      <c r="M232" s="30">
        <v>186650</v>
      </c>
    </row>
    <row r="233" spans="1:13">
      <c r="A233" s="26" t="s">
        <v>433</v>
      </c>
      <c r="B233" s="27">
        <v>247</v>
      </c>
      <c r="C233" s="28">
        <v>95738</v>
      </c>
      <c r="D233" s="29">
        <v>98407</v>
      </c>
      <c r="E233" s="29">
        <v>85379</v>
      </c>
      <c r="F233" s="29">
        <v>89314</v>
      </c>
      <c r="G233" s="29">
        <v>85403</v>
      </c>
      <c r="H233" s="29">
        <v>90781</v>
      </c>
      <c r="I233" s="29">
        <v>87360</v>
      </c>
      <c r="J233" s="29">
        <v>97665</v>
      </c>
      <c r="K233" s="29">
        <v>110430</v>
      </c>
      <c r="L233" s="29">
        <v>89749</v>
      </c>
      <c r="M233" s="30">
        <v>92976</v>
      </c>
    </row>
    <row r="234" spans="1:13">
      <c r="A234" s="26" t="s">
        <v>654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655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656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657</v>
      </c>
      <c r="B237" s="27">
        <v>251</v>
      </c>
      <c r="C237" s="28">
        <v>41114</v>
      </c>
      <c r="D237" s="29">
        <v>28837</v>
      </c>
      <c r="E237" s="29">
        <v>40283</v>
      </c>
      <c r="F237" s="29">
        <v>27415</v>
      </c>
      <c r="G237" s="29">
        <v>33754</v>
      </c>
      <c r="H237" s="29">
        <v>30381</v>
      </c>
      <c r="I237" s="29">
        <v>35678</v>
      </c>
      <c r="J237" s="29">
        <v>38594</v>
      </c>
      <c r="K237" s="29">
        <v>33735</v>
      </c>
      <c r="L237" s="29">
        <v>24390</v>
      </c>
      <c r="M237" s="30">
        <v>42497</v>
      </c>
    </row>
    <row r="238" spans="1:13">
      <c r="A238" s="26" t="s">
        <v>658</v>
      </c>
      <c r="B238" s="27">
        <v>252</v>
      </c>
      <c r="C238" s="28">
        <v>216.26</v>
      </c>
      <c r="D238" s="29">
        <v>225.37</v>
      </c>
      <c r="E238" s="29">
        <v>189.19</v>
      </c>
      <c r="F238" s="29">
        <v>183.84</v>
      </c>
      <c r="G238" s="29">
        <v>209.05</v>
      </c>
      <c r="H238" s="29">
        <v>230.56</v>
      </c>
      <c r="I238" s="29">
        <v>225.95</v>
      </c>
      <c r="J238" s="29">
        <v>174.77</v>
      </c>
      <c r="K238" s="29">
        <v>205.49</v>
      </c>
      <c r="L238" s="29">
        <v>192.54</v>
      </c>
      <c r="M238" s="30">
        <v>210.4</v>
      </c>
    </row>
    <row r="239" spans="1:13" ht="15.75" thickBot="1">
      <c r="A239" s="31" t="s">
        <v>659</v>
      </c>
      <c r="B239" s="32">
        <v>253</v>
      </c>
      <c r="C239" s="33">
        <v>26872</v>
      </c>
      <c r="D239" s="34">
        <v>26873</v>
      </c>
      <c r="E239" s="34">
        <v>24985</v>
      </c>
      <c r="F239" s="34">
        <v>26074</v>
      </c>
      <c r="G239" s="34">
        <v>24335</v>
      </c>
      <c r="H239" s="34">
        <v>24556</v>
      </c>
      <c r="I239" s="34">
        <v>25447</v>
      </c>
      <c r="J239" s="34">
        <v>25263</v>
      </c>
      <c r="K239" s="34">
        <v>24719</v>
      </c>
      <c r="L239" s="34">
        <v>20601</v>
      </c>
      <c r="M239" s="35">
        <v>22848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RowHeight="15"/>
  <sheetData>
    <row r="1" spans="1:13" ht="15.75">
      <c r="A1" s="22" t="s">
        <v>434</v>
      </c>
      <c r="B1" s="22" t="s">
        <v>435</v>
      </c>
      <c r="C1" s="23" t="s">
        <v>436</v>
      </c>
      <c r="D1" s="24" t="s">
        <v>437</v>
      </c>
      <c r="E1" s="24" t="s">
        <v>438</v>
      </c>
      <c r="F1" s="24" t="s">
        <v>439</v>
      </c>
      <c r="G1" s="24" t="s">
        <v>440</v>
      </c>
      <c r="H1" s="24" t="s">
        <v>441</v>
      </c>
      <c r="I1" s="24" t="s">
        <v>442</v>
      </c>
      <c r="J1" s="24" t="s">
        <v>443</v>
      </c>
      <c r="K1" s="24" t="s">
        <v>444</v>
      </c>
      <c r="L1" s="24" t="s">
        <v>445</v>
      </c>
      <c r="M1" s="25" t="s">
        <v>446</v>
      </c>
    </row>
    <row r="2" spans="1:13">
      <c r="A2" s="26" t="s">
        <v>447</v>
      </c>
      <c r="B2" s="27"/>
      <c r="C2" s="28">
        <f>SUM(C3:C239)</f>
        <v>4204079.2774180006</v>
      </c>
      <c r="D2" s="29">
        <f t="shared" ref="D2:M2" si="0">SUM(D3:D239)</f>
        <v>3745961.8858470004</v>
      </c>
      <c r="E2" s="29">
        <f t="shared" si="0"/>
        <v>3766879.0423650001</v>
      </c>
      <c r="F2" s="29">
        <f t="shared" si="0"/>
        <v>3943563.8533449997</v>
      </c>
      <c r="G2" s="29">
        <f t="shared" si="0"/>
        <v>4108351.8343460001</v>
      </c>
      <c r="H2" s="29">
        <f t="shared" si="0"/>
        <v>4030034.6490150001</v>
      </c>
      <c r="I2" s="29">
        <f t="shared" si="0"/>
        <v>3871363.5473710001</v>
      </c>
      <c r="J2" s="29">
        <f t="shared" si="0"/>
        <v>3798153.2038040003</v>
      </c>
      <c r="K2" s="29">
        <f t="shared" si="0"/>
        <v>4026635.8152660001</v>
      </c>
      <c r="L2" s="29">
        <f t="shared" si="0"/>
        <v>4174690.1070460002</v>
      </c>
      <c r="M2" s="30">
        <f t="shared" si="0"/>
        <v>3934300.5195470001</v>
      </c>
    </row>
    <row r="3" spans="1:13">
      <c r="A3" s="26" t="s">
        <v>448</v>
      </c>
      <c r="B3" s="27">
        <v>1</v>
      </c>
      <c r="C3" s="28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30">
        <v>0</v>
      </c>
    </row>
    <row r="4" spans="1:13">
      <c r="A4" s="26" t="s">
        <v>449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235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450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451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452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453</v>
      </c>
      <c r="B9" s="27">
        <v>11</v>
      </c>
      <c r="C9" s="28">
        <v>33763</v>
      </c>
      <c r="D9" s="29">
        <v>27981</v>
      </c>
      <c r="E9" s="29">
        <v>26330</v>
      </c>
      <c r="F9" s="29">
        <v>31387</v>
      </c>
      <c r="G9" s="29">
        <v>41503</v>
      </c>
      <c r="H9" s="29">
        <v>26432</v>
      </c>
      <c r="I9" s="29">
        <v>25005</v>
      </c>
      <c r="J9" s="29">
        <v>25611</v>
      </c>
      <c r="K9" s="29">
        <v>30420</v>
      </c>
      <c r="L9" s="29">
        <v>36265</v>
      </c>
      <c r="M9" s="30">
        <v>34883</v>
      </c>
    </row>
    <row r="10" spans="1:13">
      <c r="A10" s="26" t="s">
        <v>454</v>
      </c>
      <c r="B10" s="27">
        <v>12</v>
      </c>
      <c r="C10" s="28">
        <v>432.58</v>
      </c>
      <c r="D10" s="29">
        <v>391.36</v>
      </c>
      <c r="E10" s="29">
        <v>424.12</v>
      </c>
      <c r="F10" s="29">
        <v>412.73</v>
      </c>
      <c r="G10" s="29">
        <v>382.17</v>
      </c>
      <c r="H10" s="29">
        <v>398.49</v>
      </c>
      <c r="I10" s="29">
        <v>408.99</v>
      </c>
      <c r="J10" s="29">
        <v>408.26</v>
      </c>
      <c r="K10" s="29">
        <v>428.99</v>
      </c>
      <c r="L10" s="29">
        <v>449.47</v>
      </c>
      <c r="M10" s="30">
        <v>383.81</v>
      </c>
    </row>
    <row r="11" spans="1:13">
      <c r="A11" s="26" t="s">
        <v>455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456</v>
      </c>
      <c r="B12" s="27">
        <v>14</v>
      </c>
      <c r="C12" s="28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30">
        <v>0</v>
      </c>
    </row>
    <row r="13" spans="1:13">
      <c r="A13" s="26" t="s">
        <v>457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458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459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460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271</v>
      </c>
      <c r="B17" s="27">
        <v>19</v>
      </c>
      <c r="C17" s="28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30">
        <v>0</v>
      </c>
    </row>
    <row r="18" spans="1:13">
      <c r="A18" s="26" t="s">
        <v>461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462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463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464</v>
      </c>
      <c r="B21" s="27">
        <v>23</v>
      </c>
      <c r="C21" s="28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30">
        <v>0</v>
      </c>
    </row>
    <row r="22" spans="1:13">
      <c r="A22" s="26" t="s">
        <v>465</v>
      </c>
      <c r="B22" s="27">
        <v>24</v>
      </c>
      <c r="C22" s="28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30">
        <v>0</v>
      </c>
    </row>
    <row r="23" spans="1:13">
      <c r="A23" s="26" t="s">
        <v>466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467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468</v>
      </c>
      <c r="B25" s="27">
        <v>27</v>
      </c>
      <c r="C25" s="28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30">
        <v>0</v>
      </c>
    </row>
    <row r="26" spans="1:13">
      <c r="A26" s="26" t="s">
        <v>469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470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471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472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205</v>
      </c>
      <c r="B30" s="27">
        <v>32</v>
      </c>
      <c r="C30" s="28">
        <v>12815</v>
      </c>
      <c r="D30" s="29">
        <v>8775.2000000000007</v>
      </c>
      <c r="E30" s="29">
        <v>13947</v>
      </c>
      <c r="F30" s="29">
        <v>14723</v>
      </c>
      <c r="G30" s="29">
        <v>15791</v>
      </c>
      <c r="H30" s="29">
        <v>14314</v>
      </c>
      <c r="I30" s="29">
        <v>15085</v>
      </c>
      <c r="J30" s="29">
        <v>16468</v>
      </c>
      <c r="K30" s="29">
        <v>16870</v>
      </c>
      <c r="L30" s="29">
        <v>15245</v>
      </c>
      <c r="M30" s="30">
        <v>15904</v>
      </c>
    </row>
    <row r="31" spans="1:13">
      <c r="A31" s="26" t="s">
        <v>473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474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475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476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477</v>
      </c>
      <c r="B35" s="27">
        <v>37</v>
      </c>
      <c r="C35" s="28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30">
        <v>0</v>
      </c>
    </row>
    <row r="36" spans="1:13">
      <c r="A36" s="26" t="s">
        <v>478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>
      <c r="A37" s="26" t="s">
        <v>479</v>
      </c>
      <c r="B37" s="27">
        <v>39</v>
      </c>
      <c r="C37" s="28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30">
        <v>0</v>
      </c>
    </row>
    <row r="38" spans="1:13">
      <c r="A38" s="26" t="s">
        <v>480</v>
      </c>
      <c r="B38" s="27">
        <v>40</v>
      </c>
      <c r="C38" s="28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30">
        <v>0</v>
      </c>
    </row>
    <row r="39" spans="1:13">
      <c r="A39" s="26" t="s">
        <v>183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481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482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483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484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485</v>
      </c>
      <c r="B44" s="27">
        <v>46</v>
      </c>
      <c r="C44" s="28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30">
        <v>0</v>
      </c>
    </row>
    <row r="45" spans="1:13">
      <c r="A45" s="26" t="s">
        <v>486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275</v>
      </c>
      <c r="B46" s="27">
        <v>48</v>
      </c>
      <c r="C46" s="28">
        <v>1552800</v>
      </c>
      <c r="D46" s="29">
        <v>1409200</v>
      </c>
      <c r="E46" s="29">
        <v>1395800</v>
      </c>
      <c r="F46" s="29">
        <v>1445400</v>
      </c>
      <c r="G46" s="29">
        <v>1466500</v>
      </c>
      <c r="H46" s="29">
        <v>1559400</v>
      </c>
      <c r="I46" s="29">
        <v>1444800</v>
      </c>
      <c r="J46" s="29">
        <v>1458400</v>
      </c>
      <c r="K46" s="29">
        <v>1402000</v>
      </c>
      <c r="L46" s="29">
        <v>1542100</v>
      </c>
      <c r="M46" s="30">
        <v>1442000</v>
      </c>
    </row>
    <row r="47" spans="1:13">
      <c r="A47" s="26" t="s">
        <v>487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488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489</v>
      </c>
      <c r="B49" s="27">
        <v>52</v>
      </c>
      <c r="C49" s="28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30">
        <v>0</v>
      </c>
    </row>
    <row r="50" spans="1:13">
      <c r="A50" s="26" t="s">
        <v>490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491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492</v>
      </c>
      <c r="B52" s="27">
        <v>55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30">
        <v>0</v>
      </c>
    </row>
    <row r="53" spans="1:13">
      <c r="A53" s="26" t="s">
        <v>493</v>
      </c>
      <c r="B53" s="27">
        <v>56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30">
        <v>0</v>
      </c>
    </row>
    <row r="54" spans="1:13">
      <c r="A54" s="26" t="s">
        <v>494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495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496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497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498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499</v>
      </c>
      <c r="B59" s="27">
        <v>62</v>
      </c>
      <c r="C59" s="28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30">
        <v>0</v>
      </c>
    </row>
    <row r="60" spans="1:13">
      <c r="A60" s="26" t="s">
        <v>500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501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502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503</v>
      </c>
      <c r="B63" s="27">
        <v>66</v>
      </c>
      <c r="C63" s="28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30">
        <v>0</v>
      </c>
    </row>
    <row r="64" spans="1:13">
      <c r="A64" s="26" t="s">
        <v>504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505</v>
      </c>
      <c r="B65" s="27">
        <v>68</v>
      </c>
      <c r="C65" s="28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30">
        <v>0</v>
      </c>
    </row>
    <row r="66" spans="1:13">
      <c r="A66" s="26" t="s">
        <v>237</v>
      </c>
      <c r="B66" s="27">
        <v>69</v>
      </c>
      <c r="C66" s="28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30">
        <v>0</v>
      </c>
    </row>
    <row r="67" spans="1:13">
      <c r="A67" s="26" t="s">
        <v>506</v>
      </c>
      <c r="B67" s="27">
        <v>70</v>
      </c>
      <c r="C67" s="28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30">
        <v>0</v>
      </c>
    </row>
    <row r="68" spans="1:13">
      <c r="A68" s="26" t="s">
        <v>507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508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509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510</v>
      </c>
      <c r="B71" s="27">
        <v>74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30">
        <v>0</v>
      </c>
    </row>
    <row r="72" spans="1:13">
      <c r="A72" s="26" t="s">
        <v>511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512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513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514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515</v>
      </c>
      <c r="B76" s="27">
        <v>79</v>
      </c>
      <c r="C76" s="28">
        <v>5985.5</v>
      </c>
      <c r="D76" s="29">
        <v>2376.6</v>
      </c>
      <c r="E76" s="29">
        <v>2299</v>
      </c>
      <c r="F76" s="29">
        <v>4157.5</v>
      </c>
      <c r="G76" s="29">
        <v>4505.5</v>
      </c>
      <c r="H76" s="29">
        <v>4791.3999999999996</v>
      </c>
      <c r="I76" s="29">
        <v>2159.1999999999998</v>
      </c>
      <c r="J76" s="29">
        <v>2976.2</v>
      </c>
      <c r="K76" s="29">
        <v>5167.7</v>
      </c>
      <c r="L76" s="29">
        <v>6421.1</v>
      </c>
      <c r="M76" s="30">
        <v>3763.1</v>
      </c>
    </row>
    <row r="77" spans="1:13">
      <c r="A77" s="26" t="s">
        <v>516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517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518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519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520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521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522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523</v>
      </c>
      <c r="B84" s="27">
        <v>87</v>
      </c>
      <c r="C84" s="28">
        <v>0</v>
      </c>
      <c r="D84" s="29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30">
        <v>0</v>
      </c>
    </row>
    <row r="85" spans="1:13">
      <c r="A85" s="26" t="s">
        <v>524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525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526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527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528</v>
      </c>
      <c r="B89" s="27">
        <v>94</v>
      </c>
      <c r="C89" s="28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30">
        <v>0</v>
      </c>
    </row>
    <row r="90" spans="1:13">
      <c r="A90" s="26" t="s">
        <v>529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530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531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532</v>
      </c>
      <c r="B93" s="27">
        <v>98</v>
      </c>
      <c r="C93" s="28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30">
        <v>0</v>
      </c>
    </row>
    <row r="94" spans="1:13">
      <c r="A94" s="26" t="s">
        <v>533</v>
      </c>
      <c r="B94" s="27">
        <v>99</v>
      </c>
      <c r="C94" s="28">
        <v>0</v>
      </c>
      <c r="D94" s="29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30">
        <v>0</v>
      </c>
    </row>
    <row r="95" spans="1:13">
      <c r="A95" s="26" t="s">
        <v>534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535</v>
      </c>
      <c r="B96" s="27">
        <v>101</v>
      </c>
      <c r="C96" s="28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30">
        <v>0</v>
      </c>
    </row>
    <row r="97" spans="1:13">
      <c r="A97" s="26" t="s">
        <v>536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537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538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419</v>
      </c>
      <c r="B100" s="27">
        <v>105</v>
      </c>
      <c r="C100" s="28">
        <v>3956</v>
      </c>
      <c r="D100" s="29">
        <v>3771.7</v>
      </c>
      <c r="E100" s="29">
        <v>2877.6</v>
      </c>
      <c r="F100" s="29">
        <v>3855.5</v>
      </c>
      <c r="G100" s="29">
        <v>3850.5</v>
      </c>
      <c r="H100" s="29">
        <v>2927.6</v>
      </c>
      <c r="I100" s="29">
        <v>3267.5</v>
      </c>
      <c r="J100" s="29">
        <v>2578.1</v>
      </c>
      <c r="K100" s="29">
        <v>4995.3999999999996</v>
      </c>
      <c r="L100" s="29">
        <v>4043.6</v>
      </c>
      <c r="M100" s="30">
        <v>3383.3</v>
      </c>
    </row>
    <row r="101" spans="1:13">
      <c r="A101" s="26" t="s">
        <v>411</v>
      </c>
      <c r="B101" s="27">
        <v>106</v>
      </c>
      <c r="C101" s="28">
        <v>10222</v>
      </c>
      <c r="D101" s="29">
        <v>8805.6</v>
      </c>
      <c r="E101" s="29">
        <v>11559</v>
      </c>
      <c r="F101" s="29">
        <v>12683</v>
      </c>
      <c r="G101" s="29">
        <v>13032</v>
      </c>
      <c r="H101" s="29">
        <v>12132</v>
      </c>
      <c r="I101" s="29">
        <v>13606</v>
      </c>
      <c r="J101" s="29">
        <v>13085</v>
      </c>
      <c r="K101" s="29">
        <v>13592</v>
      </c>
      <c r="L101" s="29">
        <v>13374</v>
      </c>
      <c r="M101" s="30">
        <v>10835</v>
      </c>
    </row>
    <row r="102" spans="1:13">
      <c r="A102" s="26" t="s">
        <v>254</v>
      </c>
      <c r="B102" s="27">
        <v>107</v>
      </c>
      <c r="C102" s="28">
        <v>332</v>
      </c>
      <c r="D102" s="29">
        <v>341.12</v>
      </c>
      <c r="E102" s="29">
        <v>347.17</v>
      </c>
      <c r="F102" s="29">
        <v>357.03</v>
      </c>
      <c r="G102" s="29">
        <v>366.13</v>
      </c>
      <c r="H102" s="29">
        <v>350.37</v>
      </c>
      <c r="I102" s="29">
        <v>316.44</v>
      </c>
      <c r="J102" s="29">
        <v>332.58</v>
      </c>
      <c r="K102" s="29">
        <v>384.08</v>
      </c>
      <c r="L102" s="29">
        <v>356.21</v>
      </c>
      <c r="M102" s="30">
        <v>325.54000000000002</v>
      </c>
    </row>
    <row r="103" spans="1:13">
      <c r="A103" s="26" t="s">
        <v>420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539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540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421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541</v>
      </c>
      <c r="B107" s="27">
        <v>112</v>
      </c>
      <c r="C107" s="28">
        <v>39910</v>
      </c>
      <c r="D107" s="29">
        <v>21066</v>
      </c>
      <c r="E107" s="29">
        <v>22292</v>
      </c>
      <c r="F107" s="29">
        <v>24269</v>
      </c>
      <c r="G107" s="29">
        <v>35252</v>
      </c>
      <c r="H107" s="29">
        <v>26155</v>
      </c>
      <c r="I107" s="29">
        <v>23021</v>
      </c>
      <c r="J107" s="29">
        <v>28275</v>
      </c>
      <c r="K107" s="29">
        <v>44916</v>
      </c>
      <c r="L107" s="29">
        <v>42764</v>
      </c>
      <c r="M107" s="30">
        <v>31155</v>
      </c>
    </row>
    <row r="108" spans="1:13">
      <c r="A108" s="26" t="s">
        <v>542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422</v>
      </c>
      <c r="B109" s="27">
        <v>114</v>
      </c>
      <c r="C109" s="28">
        <v>0</v>
      </c>
      <c r="D109" s="29">
        <v>0</v>
      </c>
      <c r="E109" s="29">
        <v>0</v>
      </c>
      <c r="F109" s="29">
        <v>0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30">
        <v>0</v>
      </c>
    </row>
    <row r="110" spans="1:13">
      <c r="A110" s="26" t="s">
        <v>543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544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545</v>
      </c>
      <c r="B112" s="27">
        <v>117</v>
      </c>
      <c r="C112" s="28">
        <v>196.86</v>
      </c>
      <c r="D112" s="29">
        <v>117.7</v>
      </c>
      <c r="E112" s="29">
        <v>95.207999999999998</v>
      </c>
      <c r="F112" s="29">
        <v>95.397999999999996</v>
      </c>
      <c r="G112" s="29">
        <v>123.96</v>
      </c>
      <c r="H112" s="29">
        <v>145.33000000000001</v>
      </c>
      <c r="I112" s="29">
        <v>96.533000000000001</v>
      </c>
      <c r="J112" s="29">
        <v>113.83</v>
      </c>
      <c r="K112" s="29">
        <v>124.6</v>
      </c>
      <c r="L112" s="29">
        <v>195.15</v>
      </c>
      <c r="M112" s="30">
        <v>191.93</v>
      </c>
    </row>
    <row r="113" spans="1:13">
      <c r="A113" s="26" t="s">
        <v>546</v>
      </c>
      <c r="B113" s="27">
        <v>118</v>
      </c>
      <c r="C113" s="28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30">
        <v>0</v>
      </c>
    </row>
    <row r="114" spans="1:13">
      <c r="A114" s="26" t="s">
        <v>547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548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549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550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551</v>
      </c>
      <c r="B118" s="27">
        <v>123</v>
      </c>
      <c r="C118" s="28">
        <v>0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30">
        <v>0</v>
      </c>
    </row>
    <row r="119" spans="1:13">
      <c r="A119" s="26" t="s">
        <v>552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553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554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555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556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557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558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559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560</v>
      </c>
      <c r="B127" s="27">
        <v>134</v>
      </c>
      <c r="C127" s="28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30">
        <v>0</v>
      </c>
    </row>
    <row r="128" spans="1:13">
      <c r="A128" s="26" t="s">
        <v>561</v>
      </c>
      <c r="B128" s="27">
        <v>135</v>
      </c>
      <c r="C128" s="28">
        <v>0</v>
      </c>
      <c r="D128" s="29">
        <v>0</v>
      </c>
      <c r="E128" s="29">
        <v>0</v>
      </c>
      <c r="F128" s="29">
        <v>0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30">
        <v>0</v>
      </c>
    </row>
    <row r="129" spans="1:13">
      <c r="A129" s="26" t="s">
        <v>425</v>
      </c>
      <c r="B129" s="27">
        <v>136</v>
      </c>
      <c r="C129" s="28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30">
        <v>0</v>
      </c>
    </row>
    <row r="130" spans="1:13">
      <c r="A130" s="26" t="s">
        <v>562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563</v>
      </c>
      <c r="B131" s="27">
        <v>138</v>
      </c>
      <c r="C131" s="28">
        <v>0</v>
      </c>
      <c r="D131" s="29">
        <v>0</v>
      </c>
      <c r="E131" s="29">
        <v>0</v>
      </c>
      <c r="F131" s="29">
        <v>0</v>
      </c>
      <c r="G131" s="29">
        <v>0</v>
      </c>
      <c r="H131" s="29">
        <v>0</v>
      </c>
      <c r="I131" s="29">
        <v>0</v>
      </c>
      <c r="J131" s="29">
        <v>0</v>
      </c>
      <c r="K131" s="29">
        <v>0</v>
      </c>
      <c r="L131" s="29">
        <v>0</v>
      </c>
      <c r="M131" s="30">
        <v>0</v>
      </c>
    </row>
    <row r="132" spans="1:13">
      <c r="A132" s="26" t="s">
        <v>564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565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566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567</v>
      </c>
      <c r="B135" s="27">
        <v>142</v>
      </c>
      <c r="C135" s="28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30">
        <v>0</v>
      </c>
    </row>
    <row r="136" spans="1:13">
      <c r="A136" s="26" t="s">
        <v>568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569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196</v>
      </c>
      <c r="B138" s="27">
        <v>145</v>
      </c>
      <c r="C138" s="28">
        <v>51589</v>
      </c>
      <c r="D138" s="29">
        <v>57235</v>
      </c>
      <c r="E138" s="29">
        <v>42571</v>
      </c>
      <c r="F138" s="29">
        <v>58623</v>
      </c>
      <c r="G138" s="29">
        <v>51085</v>
      </c>
      <c r="H138" s="29">
        <v>51863</v>
      </c>
      <c r="I138" s="29">
        <v>54480</v>
      </c>
      <c r="J138" s="29">
        <v>47182</v>
      </c>
      <c r="K138" s="29">
        <v>50851</v>
      </c>
      <c r="L138" s="29">
        <v>60100</v>
      </c>
      <c r="M138" s="30">
        <v>56934</v>
      </c>
    </row>
    <row r="139" spans="1:13">
      <c r="A139" s="26" t="s">
        <v>570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571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572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573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574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575</v>
      </c>
      <c r="B144" s="27">
        <v>152</v>
      </c>
      <c r="C144" s="28">
        <v>0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576</v>
      </c>
      <c r="B145" s="27">
        <v>153</v>
      </c>
      <c r="C145" s="28">
        <v>0</v>
      </c>
      <c r="D145" s="29">
        <v>0</v>
      </c>
      <c r="E145" s="29">
        <v>0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30">
        <v>0</v>
      </c>
    </row>
    <row r="146" spans="1:13">
      <c r="A146" s="26" t="s">
        <v>426</v>
      </c>
      <c r="B146" s="27">
        <v>154</v>
      </c>
      <c r="C146" s="28">
        <v>89.373999999999995</v>
      </c>
      <c r="D146" s="29">
        <v>95.207999999999998</v>
      </c>
      <c r="E146" s="29">
        <v>81.153999999999996</v>
      </c>
      <c r="F146" s="29">
        <v>80.531000000000006</v>
      </c>
      <c r="G146" s="29">
        <v>77.804000000000002</v>
      </c>
      <c r="H146" s="29">
        <v>82.063000000000002</v>
      </c>
      <c r="I146" s="29">
        <v>99.271000000000001</v>
      </c>
      <c r="J146" s="29">
        <v>83.721999999999994</v>
      </c>
      <c r="K146" s="29">
        <v>73.41</v>
      </c>
      <c r="L146" s="29">
        <v>68.147000000000006</v>
      </c>
      <c r="M146" s="30">
        <v>74.304000000000002</v>
      </c>
    </row>
    <row r="147" spans="1:13">
      <c r="A147" s="26" t="s">
        <v>577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578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579</v>
      </c>
      <c r="B149" s="27">
        <v>157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30">
        <v>0</v>
      </c>
    </row>
    <row r="150" spans="1:13">
      <c r="A150" s="26" t="s">
        <v>580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581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582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583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584</v>
      </c>
      <c r="B154" s="27">
        <v>162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30">
        <v>0</v>
      </c>
    </row>
    <row r="155" spans="1:13">
      <c r="A155" s="26" t="s">
        <v>250</v>
      </c>
      <c r="B155" s="27">
        <v>163</v>
      </c>
      <c r="C155" s="28">
        <v>0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30">
        <v>0</v>
      </c>
    </row>
    <row r="156" spans="1:13">
      <c r="A156" s="26" t="s">
        <v>585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586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587</v>
      </c>
      <c r="B158" s="27">
        <v>166</v>
      </c>
      <c r="C158" s="28">
        <v>113730</v>
      </c>
      <c r="D158" s="29">
        <v>109390</v>
      </c>
      <c r="E158" s="29">
        <v>137810</v>
      </c>
      <c r="F158" s="29">
        <v>122260</v>
      </c>
      <c r="G158" s="29">
        <v>141930</v>
      </c>
      <c r="H158" s="29">
        <v>142970</v>
      </c>
      <c r="I158" s="29">
        <v>131910</v>
      </c>
      <c r="J158" s="29">
        <v>115990</v>
      </c>
      <c r="K158" s="29">
        <v>98206</v>
      </c>
      <c r="L158" s="29">
        <v>110570</v>
      </c>
      <c r="M158" s="30">
        <v>101290</v>
      </c>
    </row>
    <row r="159" spans="1:13">
      <c r="A159" s="26" t="s">
        <v>588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589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590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259</v>
      </c>
      <c r="B162" s="27">
        <v>170</v>
      </c>
      <c r="C162" s="28">
        <v>0</v>
      </c>
      <c r="D162" s="29">
        <v>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30">
        <v>0</v>
      </c>
    </row>
    <row r="163" spans="1:13">
      <c r="A163" s="26" t="s">
        <v>591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592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593</v>
      </c>
      <c r="B165" s="27">
        <v>173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30">
        <v>0</v>
      </c>
    </row>
    <row r="166" spans="1:13">
      <c r="A166" s="26" t="s">
        <v>594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595</v>
      </c>
      <c r="B167" s="27">
        <v>175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30">
        <v>0</v>
      </c>
    </row>
    <row r="168" spans="1:13">
      <c r="A168" s="26" t="s">
        <v>224</v>
      </c>
      <c r="B168" s="27">
        <v>176</v>
      </c>
      <c r="C168" s="28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30">
        <v>0</v>
      </c>
    </row>
    <row r="169" spans="1:13">
      <c r="A169" s="26" t="s">
        <v>596</v>
      </c>
      <c r="B169" s="27">
        <v>177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30">
        <v>0</v>
      </c>
    </row>
    <row r="170" spans="1:13">
      <c r="A170" s="26" t="s">
        <v>597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598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599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600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601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602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603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604</v>
      </c>
      <c r="B177" s="27">
        <v>185</v>
      </c>
      <c r="C177" s="28">
        <v>16744</v>
      </c>
      <c r="D177" s="29">
        <v>10829</v>
      </c>
      <c r="E177" s="29">
        <v>11492</v>
      </c>
      <c r="F177" s="29">
        <v>8939</v>
      </c>
      <c r="G177" s="29">
        <v>10662</v>
      </c>
      <c r="H177" s="29">
        <v>8494.6</v>
      </c>
      <c r="I177" s="29">
        <v>13782</v>
      </c>
      <c r="J177" s="29">
        <v>17421</v>
      </c>
      <c r="K177" s="29">
        <v>15530</v>
      </c>
      <c r="L177" s="29">
        <v>17756</v>
      </c>
      <c r="M177" s="30">
        <v>13303</v>
      </c>
    </row>
    <row r="178" spans="1:13">
      <c r="A178" s="26" t="s">
        <v>428</v>
      </c>
      <c r="B178" s="27">
        <v>186</v>
      </c>
      <c r="C178" s="28">
        <v>6683.6</v>
      </c>
      <c r="D178" s="29">
        <v>3600.7</v>
      </c>
      <c r="E178" s="29">
        <v>2759.7</v>
      </c>
      <c r="F178" s="29">
        <v>3957</v>
      </c>
      <c r="G178" s="29">
        <v>2186.6</v>
      </c>
      <c r="H178" s="29">
        <v>2025</v>
      </c>
      <c r="I178" s="29">
        <v>2958.3</v>
      </c>
      <c r="J178" s="29">
        <v>2752</v>
      </c>
      <c r="K178" s="29">
        <v>2824.8</v>
      </c>
      <c r="L178" s="29">
        <v>5366.1</v>
      </c>
      <c r="M178" s="30">
        <v>2881.7</v>
      </c>
    </row>
    <row r="179" spans="1:13">
      <c r="A179" s="26" t="s">
        <v>605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>
      <c r="A180" s="26" t="s">
        <v>606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607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608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609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610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611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612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613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267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614</v>
      </c>
      <c r="B189" s="27">
        <v>199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30">
        <v>0</v>
      </c>
    </row>
    <row r="190" spans="1:13">
      <c r="A190" s="26" t="s">
        <v>615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616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617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618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619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620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621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622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623</v>
      </c>
      <c r="B198" s="27">
        <v>209</v>
      </c>
      <c r="C198" s="28">
        <v>39.289000000000001</v>
      </c>
      <c r="D198" s="29">
        <v>46.140999999999998</v>
      </c>
      <c r="E198" s="29">
        <v>33.335999999999999</v>
      </c>
      <c r="F198" s="29">
        <v>43.271000000000001</v>
      </c>
      <c r="G198" s="29">
        <v>41.828000000000003</v>
      </c>
      <c r="H198" s="29">
        <v>40.191000000000003</v>
      </c>
      <c r="I198" s="29">
        <v>44.959000000000003</v>
      </c>
      <c r="J198" s="29">
        <v>39.524000000000001</v>
      </c>
      <c r="K198" s="29">
        <v>46.082000000000001</v>
      </c>
      <c r="L198" s="29">
        <v>45.19</v>
      </c>
      <c r="M198" s="30">
        <v>39.07</v>
      </c>
    </row>
    <row r="199" spans="1:13">
      <c r="A199" s="26" t="s">
        <v>624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429</v>
      </c>
      <c r="B200" s="27">
        <v>211</v>
      </c>
      <c r="C200" s="28">
        <v>4904.6000000000004</v>
      </c>
      <c r="D200" s="29">
        <v>4429.2</v>
      </c>
      <c r="E200" s="29">
        <v>4523.2</v>
      </c>
      <c r="F200" s="29">
        <v>4208.8</v>
      </c>
      <c r="G200" s="29">
        <v>4888</v>
      </c>
      <c r="H200" s="29">
        <v>4967.8999999999996</v>
      </c>
      <c r="I200" s="29">
        <v>4433.3</v>
      </c>
      <c r="J200" s="29">
        <v>4465.6000000000004</v>
      </c>
      <c r="K200" s="29">
        <v>3507.5</v>
      </c>
      <c r="L200" s="29">
        <v>4684.2</v>
      </c>
      <c r="M200" s="30">
        <v>3746.4</v>
      </c>
    </row>
    <row r="201" spans="1:13">
      <c r="A201" s="26" t="s">
        <v>625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>
      <c r="A202" s="26" t="s">
        <v>626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627</v>
      </c>
      <c r="B203" s="27">
        <v>215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30">
        <v>0</v>
      </c>
    </row>
    <row r="204" spans="1:13">
      <c r="A204" s="26" t="s">
        <v>628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629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630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631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632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633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634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430</v>
      </c>
      <c r="B211" s="27">
        <v>223</v>
      </c>
      <c r="C211" s="28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30">
        <v>0</v>
      </c>
    </row>
    <row r="212" spans="1:13">
      <c r="A212" s="26" t="s">
        <v>635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636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>
      <c r="A214" s="26" t="s">
        <v>431</v>
      </c>
      <c r="B214" s="27">
        <v>226</v>
      </c>
      <c r="C214" s="28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30">
        <v>0</v>
      </c>
    </row>
    <row r="215" spans="1:13">
      <c r="A215" s="26" t="s">
        <v>637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638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639</v>
      </c>
      <c r="B217" s="27">
        <v>230</v>
      </c>
      <c r="C217" s="28">
        <v>0</v>
      </c>
      <c r="D217" s="29">
        <v>0</v>
      </c>
      <c r="E217" s="29">
        <v>0</v>
      </c>
      <c r="F217" s="29">
        <v>0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30">
        <v>0</v>
      </c>
    </row>
    <row r="218" spans="1:13">
      <c r="A218" s="26" t="s">
        <v>640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432</v>
      </c>
      <c r="B219" s="27">
        <v>232</v>
      </c>
      <c r="C219" s="28">
        <v>91.695999999999998</v>
      </c>
      <c r="D219" s="29">
        <v>94.284999999999997</v>
      </c>
      <c r="E219" s="29">
        <v>103.89</v>
      </c>
      <c r="F219" s="29">
        <v>104.54</v>
      </c>
      <c r="G219" s="29">
        <v>102.68</v>
      </c>
      <c r="H219" s="29">
        <v>98.54</v>
      </c>
      <c r="I219" s="29">
        <v>85.977999999999994</v>
      </c>
      <c r="J219" s="29">
        <v>89.814999999999998</v>
      </c>
      <c r="K219" s="29">
        <v>108.98</v>
      </c>
      <c r="L219" s="29">
        <v>95.587000000000003</v>
      </c>
      <c r="M219" s="30">
        <v>90.792000000000002</v>
      </c>
    </row>
    <row r="220" spans="1:13">
      <c r="A220" s="26" t="s">
        <v>641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642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643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644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>
      <c r="A224" s="26" t="s">
        <v>645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646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647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648</v>
      </c>
      <c r="B227" s="27">
        <v>240</v>
      </c>
      <c r="C227" s="28">
        <v>2345700</v>
      </c>
      <c r="D227" s="29">
        <v>2071900</v>
      </c>
      <c r="E227" s="29">
        <v>2087500</v>
      </c>
      <c r="F227" s="29">
        <v>2204100</v>
      </c>
      <c r="G227" s="29">
        <v>2311900</v>
      </c>
      <c r="H227" s="29">
        <v>2168700</v>
      </c>
      <c r="I227" s="29">
        <v>2131300</v>
      </c>
      <c r="J227" s="29">
        <v>2058000</v>
      </c>
      <c r="K227" s="29">
        <v>2332100</v>
      </c>
      <c r="L227" s="29">
        <v>2310900</v>
      </c>
      <c r="M227" s="30">
        <v>2209300</v>
      </c>
    </row>
    <row r="228" spans="1:13">
      <c r="A228" s="26" t="s">
        <v>649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650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>
      <c r="A230" s="26" t="s">
        <v>651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652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653</v>
      </c>
      <c r="B232" s="27">
        <v>246</v>
      </c>
      <c r="C232" s="28">
        <v>0</v>
      </c>
      <c r="D232" s="29">
        <v>0</v>
      </c>
      <c r="E232" s="29">
        <v>0</v>
      </c>
      <c r="F232" s="29">
        <v>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30">
        <v>0</v>
      </c>
    </row>
    <row r="233" spans="1:13">
      <c r="A233" s="26" t="s">
        <v>433</v>
      </c>
      <c r="B233" s="27">
        <v>247</v>
      </c>
      <c r="C233" s="28">
        <v>7.8418000000000002E-2</v>
      </c>
      <c r="D233" s="29">
        <v>7.1846999999999994E-2</v>
      </c>
      <c r="E233" s="29">
        <v>6.4365000000000006E-2</v>
      </c>
      <c r="F233" s="29">
        <v>5.3344999999999997E-2</v>
      </c>
      <c r="G233" s="29">
        <v>6.2345999999999999E-2</v>
      </c>
      <c r="H233" s="29">
        <v>6.5015000000000003E-2</v>
      </c>
      <c r="I233" s="29">
        <v>7.6370999999999994E-2</v>
      </c>
      <c r="J233" s="29">
        <v>7.2803999999999994E-2</v>
      </c>
      <c r="K233" s="29">
        <v>7.3265999999999998E-2</v>
      </c>
      <c r="L233" s="29">
        <v>5.3046000000000003E-2</v>
      </c>
      <c r="M233" s="30">
        <v>7.3547000000000001E-2</v>
      </c>
    </row>
    <row r="234" spans="1:13">
      <c r="A234" s="26" t="s">
        <v>654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655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656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657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658</v>
      </c>
      <c r="B238" s="27">
        <v>252</v>
      </c>
      <c r="C238" s="28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30">
        <v>0</v>
      </c>
    </row>
    <row r="239" spans="1:13" ht="15.75" thickBot="1">
      <c r="A239" s="31" t="s">
        <v>659</v>
      </c>
      <c r="B239" s="32">
        <v>253</v>
      </c>
      <c r="C239" s="33">
        <v>4094.7</v>
      </c>
      <c r="D239" s="34">
        <v>5516</v>
      </c>
      <c r="E239" s="34">
        <v>4033.6</v>
      </c>
      <c r="F239" s="34">
        <v>3907.5</v>
      </c>
      <c r="G239" s="34">
        <v>4171.6000000000004</v>
      </c>
      <c r="H239" s="34">
        <v>3747.1</v>
      </c>
      <c r="I239" s="34">
        <v>4504</v>
      </c>
      <c r="J239" s="34">
        <v>3881.5</v>
      </c>
      <c r="K239" s="34">
        <v>4489.2</v>
      </c>
      <c r="L239" s="34">
        <v>3891.3</v>
      </c>
      <c r="M239" s="35">
        <v>3816.5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sqref="A1:M239"/>
    </sheetView>
  </sheetViews>
  <sheetFormatPr defaultRowHeight="15"/>
  <sheetData>
    <row r="1" spans="1:13" ht="15.75">
      <c r="A1" s="22" t="s">
        <v>434</v>
      </c>
      <c r="B1" s="22" t="s">
        <v>435</v>
      </c>
      <c r="C1" s="23" t="s">
        <v>436</v>
      </c>
      <c r="D1" s="24" t="s">
        <v>437</v>
      </c>
      <c r="E1" s="24" t="s">
        <v>438</v>
      </c>
      <c r="F1" s="24" t="s">
        <v>439</v>
      </c>
      <c r="G1" s="24" t="s">
        <v>440</v>
      </c>
      <c r="H1" s="24" t="s">
        <v>441</v>
      </c>
      <c r="I1" s="24" t="s">
        <v>442</v>
      </c>
      <c r="J1" s="24" t="s">
        <v>443</v>
      </c>
      <c r="K1" s="24" t="s">
        <v>444</v>
      </c>
      <c r="L1" s="24" t="s">
        <v>445</v>
      </c>
      <c r="M1" s="25" t="s">
        <v>446</v>
      </c>
    </row>
    <row r="2" spans="1:13">
      <c r="A2" s="26" t="s">
        <v>447</v>
      </c>
      <c r="B2" s="27"/>
      <c r="C2" s="28">
        <f>SUM(C3:C239)</f>
        <v>65610732.687982015</v>
      </c>
      <c r="D2" s="29">
        <f t="shared" ref="D2:M2" si="0">SUM(D3:D239)</f>
        <v>67434871.806596979</v>
      </c>
      <c r="E2" s="29">
        <f t="shared" si="0"/>
        <v>62212001.10829401</v>
      </c>
      <c r="F2" s="29">
        <f t="shared" si="0"/>
        <v>72043047.847615987</v>
      </c>
      <c r="G2" s="29">
        <f t="shared" si="0"/>
        <v>68820133.087922603</v>
      </c>
      <c r="H2" s="29">
        <f t="shared" si="0"/>
        <v>67661258.008068994</v>
      </c>
      <c r="I2" s="29">
        <f t="shared" si="0"/>
        <v>68302172.57994701</v>
      </c>
      <c r="J2" s="29">
        <f t="shared" si="0"/>
        <v>64345112.859053008</v>
      </c>
      <c r="K2" s="29">
        <f t="shared" si="0"/>
        <v>73237282.686455742</v>
      </c>
      <c r="L2" s="29">
        <f t="shared" si="0"/>
        <v>71979339.30772303</v>
      </c>
      <c r="M2" s="30">
        <f t="shared" si="0"/>
        <v>61586442.307900012</v>
      </c>
    </row>
    <row r="3" spans="1:13">
      <c r="A3" s="26" t="s">
        <v>448</v>
      </c>
      <c r="B3" s="27">
        <v>1</v>
      </c>
      <c r="C3" s="28">
        <v>15175</v>
      </c>
      <c r="D3" s="29">
        <v>1613.1</v>
      </c>
      <c r="E3" s="29">
        <v>10271</v>
      </c>
      <c r="F3" s="29">
        <v>5802.2</v>
      </c>
      <c r="G3" s="29">
        <v>6607.5</v>
      </c>
      <c r="H3" s="29">
        <v>7928</v>
      </c>
      <c r="I3" s="29">
        <v>5042.8</v>
      </c>
      <c r="J3" s="29">
        <v>4845.5</v>
      </c>
      <c r="K3" s="29">
        <v>5522</v>
      </c>
      <c r="L3" s="29">
        <v>6474.7</v>
      </c>
      <c r="M3" s="30">
        <v>10345</v>
      </c>
    </row>
    <row r="4" spans="1:13">
      <c r="A4" s="26" t="s">
        <v>449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235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450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451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452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453</v>
      </c>
      <c r="B9" s="27">
        <v>11</v>
      </c>
      <c r="C9" s="28">
        <v>257540</v>
      </c>
      <c r="D9" s="29">
        <v>232200</v>
      </c>
      <c r="E9" s="29">
        <v>261140</v>
      </c>
      <c r="F9" s="29">
        <v>231720</v>
      </c>
      <c r="G9" s="29">
        <v>269800</v>
      </c>
      <c r="H9" s="29">
        <v>251180</v>
      </c>
      <c r="I9" s="29">
        <v>238370</v>
      </c>
      <c r="J9" s="29">
        <v>254130</v>
      </c>
      <c r="K9" s="29">
        <v>265310</v>
      </c>
      <c r="L9" s="29">
        <v>282180</v>
      </c>
      <c r="M9" s="30">
        <v>254350</v>
      </c>
    </row>
    <row r="10" spans="1:13">
      <c r="A10" s="26" t="s">
        <v>454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455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456</v>
      </c>
      <c r="B12" s="27">
        <v>14</v>
      </c>
      <c r="C12" s="28">
        <v>126640</v>
      </c>
      <c r="D12" s="29">
        <v>117290</v>
      </c>
      <c r="E12" s="29">
        <v>120070</v>
      </c>
      <c r="F12" s="29">
        <v>106350</v>
      </c>
      <c r="G12" s="29">
        <v>127710</v>
      </c>
      <c r="H12" s="29">
        <v>118400</v>
      </c>
      <c r="I12" s="29">
        <v>127760</v>
      </c>
      <c r="J12" s="29">
        <v>138320</v>
      </c>
      <c r="K12" s="29">
        <v>128840</v>
      </c>
      <c r="L12" s="29">
        <v>114490</v>
      </c>
      <c r="M12" s="30">
        <v>119400</v>
      </c>
    </row>
    <row r="13" spans="1:13">
      <c r="A13" s="26" t="s">
        <v>457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458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459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460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271</v>
      </c>
      <c r="B17" s="27">
        <v>19</v>
      </c>
      <c r="C17" s="28">
        <v>5324800</v>
      </c>
      <c r="D17" s="29">
        <v>4492000</v>
      </c>
      <c r="E17" s="29">
        <v>4915500</v>
      </c>
      <c r="F17" s="29">
        <v>6031900</v>
      </c>
      <c r="G17" s="29">
        <v>5728500</v>
      </c>
      <c r="H17" s="29">
        <v>5166900</v>
      </c>
      <c r="I17" s="29">
        <v>4976700</v>
      </c>
      <c r="J17" s="29">
        <v>5803100</v>
      </c>
      <c r="K17" s="29">
        <v>6072400</v>
      </c>
      <c r="L17" s="29">
        <v>5889100</v>
      </c>
      <c r="M17" s="30">
        <v>4459400</v>
      </c>
    </row>
    <row r="18" spans="1:13">
      <c r="A18" s="26" t="s">
        <v>461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462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463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464</v>
      </c>
      <c r="B21" s="27">
        <v>23</v>
      </c>
      <c r="C21" s="28">
        <v>134.66</v>
      </c>
      <c r="D21" s="29">
        <v>177.69</v>
      </c>
      <c r="E21" s="29">
        <v>171.99</v>
      </c>
      <c r="F21" s="29">
        <v>168.98</v>
      </c>
      <c r="G21" s="29">
        <v>190.73</v>
      </c>
      <c r="H21" s="29">
        <v>158.12</v>
      </c>
      <c r="I21" s="29">
        <v>157.12</v>
      </c>
      <c r="J21" s="29">
        <v>118.48</v>
      </c>
      <c r="K21" s="29">
        <v>196.48</v>
      </c>
      <c r="L21" s="29">
        <v>181.14</v>
      </c>
      <c r="M21" s="30">
        <v>169.24</v>
      </c>
    </row>
    <row r="22" spans="1:13">
      <c r="A22" s="26" t="s">
        <v>465</v>
      </c>
      <c r="B22" s="27">
        <v>24</v>
      </c>
      <c r="C22" s="28">
        <v>66.703000000000003</v>
      </c>
      <c r="D22" s="29">
        <v>105.59</v>
      </c>
      <c r="E22" s="29">
        <v>58.579000000000001</v>
      </c>
      <c r="F22" s="29">
        <v>96.9</v>
      </c>
      <c r="G22" s="29">
        <v>96.239000000000004</v>
      </c>
      <c r="H22" s="29">
        <v>87.314999999999998</v>
      </c>
      <c r="I22" s="29">
        <v>93.801000000000002</v>
      </c>
      <c r="J22" s="29">
        <v>66.515000000000001</v>
      </c>
      <c r="K22" s="29">
        <v>102.92</v>
      </c>
      <c r="L22" s="29">
        <v>94.19</v>
      </c>
      <c r="M22" s="30">
        <v>75.244</v>
      </c>
    </row>
    <row r="23" spans="1:13">
      <c r="A23" s="26" t="s">
        <v>466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467</v>
      </c>
      <c r="B24" s="27">
        <v>26</v>
      </c>
      <c r="C24" s="28">
        <v>3870.1</v>
      </c>
      <c r="D24" s="29">
        <v>3820.6</v>
      </c>
      <c r="E24" s="29">
        <v>3176.1</v>
      </c>
      <c r="F24" s="29">
        <v>3694.2</v>
      </c>
      <c r="G24" s="29">
        <v>3464.6</v>
      </c>
      <c r="H24" s="29">
        <v>3079.7</v>
      </c>
      <c r="I24" s="29">
        <v>3027.8</v>
      </c>
      <c r="J24" s="29">
        <v>3456.6</v>
      </c>
      <c r="K24" s="29">
        <v>3684</v>
      </c>
      <c r="L24" s="29">
        <v>4139.3999999999996</v>
      </c>
      <c r="M24" s="30">
        <v>3432.8</v>
      </c>
    </row>
    <row r="25" spans="1:13">
      <c r="A25" s="26" t="s">
        <v>468</v>
      </c>
      <c r="B25" s="27">
        <v>27</v>
      </c>
      <c r="C25" s="28">
        <v>0.65832999999999997</v>
      </c>
      <c r="D25" s="29">
        <v>0.80157</v>
      </c>
      <c r="E25" s="29">
        <v>1.6879</v>
      </c>
      <c r="F25" s="29">
        <v>1.9605000000000001E-2</v>
      </c>
      <c r="G25" s="29">
        <v>9.6707000000000008E-3</v>
      </c>
      <c r="H25" s="29">
        <v>8.2362000000000005E-2</v>
      </c>
      <c r="I25" s="29">
        <v>0.21926000000000001</v>
      </c>
      <c r="J25" s="29">
        <v>2.1091000000000002</v>
      </c>
      <c r="K25" s="29">
        <v>7.2873999999999997E-4</v>
      </c>
      <c r="L25" s="29">
        <v>1.1858E-2</v>
      </c>
      <c r="M25" s="30">
        <v>0.26541999999999999</v>
      </c>
    </row>
    <row r="26" spans="1:13">
      <c r="A26" s="26" t="s">
        <v>469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470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471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472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205</v>
      </c>
      <c r="B30" s="27">
        <v>32</v>
      </c>
      <c r="C30" s="28">
        <v>1805800</v>
      </c>
      <c r="D30" s="29">
        <v>1844100</v>
      </c>
      <c r="E30" s="29">
        <v>1767300</v>
      </c>
      <c r="F30" s="29">
        <v>1400900</v>
      </c>
      <c r="G30" s="29">
        <v>1842100</v>
      </c>
      <c r="H30" s="29">
        <v>1611200</v>
      </c>
      <c r="I30" s="29">
        <v>1682800</v>
      </c>
      <c r="J30" s="29">
        <v>1642700</v>
      </c>
      <c r="K30" s="29">
        <v>1652800</v>
      </c>
      <c r="L30" s="29">
        <v>2063300</v>
      </c>
      <c r="M30" s="30">
        <v>1917300</v>
      </c>
    </row>
    <row r="31" spans="1:13">
      <c r="A31" s="26" t="s">
        <v>473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474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475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476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477</v>
      </c>
      <c r="B35" s="27">
        <v>37</v>
      </c>
      <c r="C35" s="28">
        <v>4149.3</v>
      </c>
      <c r="D35" s="29">
        <v>4840.8999999999996</v>
      </c>
      <c r="E35" s="29">
        <v>4298.7</v>
      </c>
      <c r="F35" s="29">
        <v>5380.1</v>
      </c>
      <c r="G35" s="29">
        <v>7121.5</v>
      </c>
      <c r="H35" s="29">
        <v>4600.3999999999996</v>
      </c>
      <c r="I35" s="29">
        <v>4518.5</v>
      </c>
      <c r="J35" s="29">
        <v>5090.2</v>
      </c>
      <c r="K35" s="29">
        <v>5735.9</v>
      </c>
      <c r="L35" s="29">
        <v>6236.4</v>
      </c>
      <c r="M35" s="30">
        <v>4085</v>
      </c>
    </row>
    <row r="36" spans="1:13">
      <c r="A36" s="26" t="s">
        <v>478</v>
      </c>
      <c r="B36" s="27">
        <v>38</v>
      </c>
      <c r="C36" s="28">
        <v>10957</v>
      </c>
      <c r="D36" s="29">
        <v>8961.5</v>
      </c>
      <c r="E36" s="29">
        <v>9938.5</v>
      </c>
      <c r="F36" s="29">
        <v>7430.2</v>
      </c>
      <c r="G36" s="29">
        <v>9430.9</v>
      </c>
      <c r="H36" s="29">
        <v>8763.6</v>
      </c>
      <c r="I36" s="29">
        <v>9296.7999999999993</v>
      </c>
      <c r="J36" s="29">
        <v>9128.5</v>
      </c>
      <c r="K36" s="29">
        <v>9196.9</v>
      </c>
      <c r="L36" s="29">
        <v>7645.1</v>
      </c>
      <c r="M36" s="30">
        <v>9580.2000000000007</v>
      </c>
    </row>
    <row r="37" spans="1:13">
      <c r="A37" s="26" t="s">
        <v>479</v>
      </c>
      <c r="B37" s="27">
        <v>39</v>
      </c>
      <c r="C37" s="28">
        <v>991460</v>
      </c>
      <c r="D37" s="29">
        <v>1058500</v>
      </c>
      <c r="E37" s="29">
        <v>988940</v>
      </c>
      <c r="F37" s="29">
        <v>1081600</v>
      </c>
      <c r="G37" s="29">
        <v>1112100</v>
      </c>
      <c r="H37" s="29">
        <v>1076800</v>
      </c>
      <c r="I37" s="29">
        <v>1107500</v>
      </c>
      <c r="J37" s="29">
        <v>979590</v>
      </c>
      <c r="K37" s="29">
        <v>1070100</v>
      </c>
      <c r="L37" s="29">
        <v>1099900</v>
      </c>
      <c r="M37" s="30">
        <v>1085000</v>
      </c>
    </row>
    <row r="38" spans="1:13">
      <c r="A38" s="26" t="s">
        <v>480</v>
      </c>
      <c r="B38" s="27">
        <v>40</v>
      </c>
      <c r="C38" s="28">
        <v>16040</v>
      </c>
      <c r="D38" s="29">
        <v>21090</v>
      </c>
      <c r="E38" s="29">
        <v>15471</v>
      </c>
      <c r="F38" s="29">
        <v>17810</v>
      </c>
      <c r="G38" s="29">
        <v>20725</v>
      </c>
      <c r="H38" s="29">
        <v>17752</v>
      </c>
      <c r="I38" s="29">
        <v>18281</v>
      </c>
      <c r="J38" s="29">
        <v>16034</v>
      </c>
      <c r="K38" s="29">
        <v>20137</v>
      </c>
      <c r="L38" s="29">
        <v>21876</v>
      </c>
      <c r="M38" s="30">
        <v>15862</v>
      </c>
    </row>
    <row r="39" spans="1:13">
      <c r="A39" s="26" t="s">
        <v>183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481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482</v>
      </c>
      <c r="B41" s="27">
        <v>43</v>
      </c>
      <c r="C41" s="28">
        <v>21.956</v>
      </c>
      <c r="D41" s="29">
        <v>2.5545999999999999E-2</v>
      </c>
      <c r="E41" s="29">
        <v>1.3822000000000001</v>
      </c>
      <c r="F41" s="29">
        <v>2.1732</v>
      </c>
      <c r="G41" s="29">
        <v>0.1004</v>
      </c>
      <c r="H41" s="29">
        <v>6.9268999999999997E-2</v>
      </c>
      <c r="I41" s="29">
        <v>0.33682000000000001</v>
      </c>
      <c r="J41" s="29">
        <v>0.10635</v>
      </c>
      <c r="K41" s="29">
        <v>0.37247000000000002</v>
      </c>
      <c r="L41" s="29">
        <v>0.54590000000000005</v>
      </c>
      <c r="M41" s="30">
        <v>1.7927999999999999</v>
      </c>
    </row>
    <row r="42" spans="1:13">
      <c r="A42" s="26" t="s">
        <v>483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484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485</v>
      </c>
      <c r="B44" s="27">
        <v>46</v>
      </c>
      <c r="C44" s="28">
        <v>14532</v>
      </c>
      <c r="D44" s="29">
        <v>16497</v>
      </c>
      <c r="E44" s="29">
        <v>13658</v>
      </c>
      <c r="F44" s="29">
        <v>15718</v>
      </c>
      <c r="G44" s="29">
        <v>16420</v>
      </c>
      <c r="H44" s="29">
        <v>15839</v>
      </c>
      <c r="I44" s="29">
        <v>15838</v>
      </c>
      <c r="J44" s="29">
        <v>14716</v>
      </c>
      <c r="K44" s="29">
        <v>16520</v>
      </c>
      <c r="L44" s="29">
        <v>17333</v>
      </c>
      <c r="M44" s="30">
        <v>15768</v>
      </c>
    </row>
    <row r="45" spans="1:13">
      <c r="A45" s="26" t="s">
        <v>486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275</v>
      </c>
      <c r="B46" s="27">
        <v>48</v>
      </c>
      <c r="C46" s="28">
        <v>6234100</v>
      </c>
      <c r="D46" s="29">
        <v>4067400</v>
      </c>
      <c r="E46" s="29">
        <v>3588900</v>
      </c>
      <c r="F46" s="29">
        <v>4187700</v>
      </c>
      <c r="G46" s="29">
        <v>3418900</v>
      </c>
      <c r="H46" s="29">
        <v>4330700</v>
      </c>
      <c r="I46" s="29">
        <v>4342300</v>
      </c>
      <c r="J46" s="29">
        <v>4286900</v>
      </c>
      <c r="K46" s="29">
        <v>5747600</v>
      </c>
      <c r="L46" s="29">
        <v>4580600</v>
      </c>
      <c r="M46" s="30">
        <v>3938400</v>
      </c>
    </row>
    <row r="47" spans="1:13">
      <c r="A47" s="26" t="s">
        <v>487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488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489</v>
      </c>
      <c r="B49" s="27">
        <v>52</v>
      </c>
      <c r="C49" s="28">
        <v>182470</v>
      </c>
      <c r="D49" s="29">
        <v>180840</v>
      </c>
      <c r="E49" s="29">
        <v>193370</v>
      </c>
      <c r="F49" s="29">
        <v>201810</v>
      </c>
      <c r="G49" s="29">
        <v>197860</v>
      </c>
      <c r="H49" s="29">
        <v>197990</v>
      </c>
      <c r="I49" s="29">
        <v>172160</v>
      </c>
      <c r="J49" s="29">
        <v>169280</v>
      </c>
      <c r="K49" s="29">
        <v>210080</v>
      </c>
      <c r="L49" s="29">
        <v>199400</v>
      </c>
      <c r="M49" s="30">
        <v>187330</v>
      </c>
    </row>
    <row r="50" spans="1:13">
      <c r="A50" s="26" t="s">
        <v>490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491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492</v>
      </c>
      <c r="B52" s="27">
        <v>55</v>
      </c>
      <c r="C52" s="28">
        <v>8751.4</v>
      </c>
      <c r="D52" s="29">
        <v>8279.6</v>
      </c>
      <c r="E52" s="29">
        <v>6488.7</v>
      </c>
      <c r="F52" s="29">
        <v>7718</v>
      </c>
      <c r="G52" s="29">
        <v>7407.5</v>
      </c>
      <c r="H52" s="29">
        <v>8583</v>
      </c>
      <c r="I52" s="29">
        <v>8233.2999999999993</v>
      </c>
      <c r="J52" s="29">
        <v>6899.9</v>
      </c>
      <c r="K52" s="29">
        <v>7541.1</v>
      </c>
      <c r="L52" s="29">
        <v>7548.1</v>
      </c>
      <c r="M52" s="30">
        <v>8215.9</v>
      </c>
    </row>
    <row r="53" spans="1:13">
      <c r="A53" s="26" t="s">
        <v>493</v>
      </c>
      <c r="B53" s="27">
        <v>56</v>
      </c>
      <c r="C53" s="28">
        <v>3.7721999999999999E-2</v>
      </c>
      <c r="D53" s="29">
        <v>4.2361000000000003E-2</v>
      </c>
      <c r="E53" s="29">
        <v>4.0354000000000001E-2</v>
      </c>
      <c r="F53" s="29">
        <v>4.7001000000000001E-2</v>
      </c>
      <c r="G53" s="29">
        <v>6.5722000000000003E-2</v>
      </c>
      <c r="H53" s="29">
        <v>3.9387999999999999E-2</v>
      </c>
      <c r="I53" s="29">
        <v>3.7830000000000003E-2</v>
      </c>
      <c r="J53" s="29">
        <v>4.8786000000000003E-2</v>
      </c>
      <c r="K53" s="29">
        <v>5.6277000000000001E-2</v>
      </c>
      <c r="L53" s="29">
        <v>5.2635000000000001E-2</v>
      </c>
      <c r="M53" s="30">
        <v>3.5740000000000001E-2</v>
      </c>
    </row>
    <row r="54" spans="1:13">
      <c r="A54" s="26" t="s">
        <v>494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495</v>
      </c>
      <c r="B55" s="27">
        <v>58</v>
      </c>
      <c r="C55" s="28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30">
        <v>0</v>
      </c>
    </row>
    <row r="56" spans="1:13">
      <c r="A56" s="26" t="s">
        <v>496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497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498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499</v>
      </c>
      <c r="B59" s="27">
        <v>62</v>
      </c>
      <c r="C59" s="28">
        <v>1374</v>
      </c>
      <c r="D59" s="29">
        <v>1213.2</v>
      </c>
      <c r="E59" s="29">
        <v>1272.2</v>
      </c>
      <c r="F59" s="29">
        <v>975.63</v>
      </c>
      <c r="G59" s="29">
        <v>1311.7</v>
      </c>
      <c r="H59" s="29">
        <v>1133.7</v>
      </c>
      <c r="I59" s="29">
        <v>1248.3</v>
      </c>
      <c r="J59" s="29">
        <v>1146.2</v>
      </c>
      <c r="K59" s="29">
        <v>1155.4000000000001</v>
      </c>
      <c r="L59" s="29">
        <v>1013</v>
      </c>
      <c r="M59" s="30">
        <v>1185.9000000000001</v>
      </c>
    </row>
    <row r="60" spans="1:13">
      <c r="A60" s="26" t="s">
        <v>500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501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502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503</v>
      </c>
      <c r="B63" s="27">
        <v>66</v>
      </c>
      <c r="C63" s="28">
        <v>658730</v>
      </c>
      <c r="D63" s="29">
        <v>658060</v>
      </c>
      <c r="E63" s="29">
        <v>616390</v>
      </c>
      <c r="F63" s="29">
        <v>643360</v>
      </c>
      <c r="G63" s="29">
        <v>653900</v>
      </c>
      <c r="H63" s="29">
        <v>676750</v>
      </c>
      <c r="I63" s="29">
        <v>675570</v>
      </c>
      <c r="J63" s="29">
        <v>648930</v>
      </c>
      <c r="K63" s="29">
        <v>697910</v>
      </c>
      <c r="L63" s="29">
        <v>670080</v>
      </c>
      <c r="M63" s="30">
        <v>631130</v>
      </c>
    </row>
    <row r="64" spans="1:13">
      <c r="A64" s="26" t="s">
        <v>504</v>
      </c>
      <c r="B64" s="27">
        <v>67</v>
      </c>
      <c r="C64" s="28">
        <v>16980</v>
      </c>
      <c r="D64" s="29">
        <v>16871</v>
      </c>
      <c r="E64" s="29">
        <v>19461</v>
      </c>
      <c r="F64" s="29">
        <v>19913</v>
      </c>
      <c r="G64" s="29">
        <v>21234</v>
      </c>
      <c r="H64" s="29">
        <v>19787</v>
      </c>
      <c r="I64" s="29">
        <v>19896</v>
      </c>
      <c r="J64" s="29">
        <v>20638</v>
      </c>
      <c r="K64" s="29">
        <v>17544</v>
      </c>
      <c r="L64" s="29">
        <v>19185</v>
      </c>
      <c r="M64" s="30">
        <v>19918</v>
      </c>
    </row>
    <row r="65" spans="1:13">
      <c r="A65" s="26" t="s">
        <v>505</v>
      </c>
      <c r="B65" s="27">
        <v>68</v>
      </c>
      <c r="C65" s="28">
        <v>11658</v>
      </c>
      <c r="D65" s="29">
        <v>12256</v>
      </c>
      <c r="E65" s="29">
        <v>11825</v>
      </c>
      <c r="F65" s="29">
        <v>12662</v>
      </c>
      <c r="G65" s="29">
        <v>14710</v>
      </c>
      <c r="H65" s="29">
        <v>13240</v>
      </c>
      <c r="I65" s="29">
        <v>12883</v>
      </c>
      <c r="J65" s="29">
        <v>11112</v>
      </c>
      <c r="K65" s="29">
        <v>13933</v>
      </c>
      <c r="L65" s="29">
        <v>14581</v>
      </c>
      <c r="M65" s="30">
        <v>12104</v>
      </c>
    </row>
    <row r="66" spans="1:13">
      <c r="A66" s="26" t="s">
        <v>237</v>
      </c>
      <c r="B66" s="27">
        <v>69</v>
      </c>
      <c r="C66" s="28">
        <v>334410</v>
      </c>
      <c r="D66" s="29">
        <v>257260</v>
      </c>
      <c r="E66" s="29">
        <v>167580</v>
      </c>
      <c r="F66" s="29">
        <v>99193</v>
      </c>
      <c r="G66" s="29">
        <v>26678</v>
      </c>
      <c r="H66" s="29">
        <v>95719</v>
      </c>
      <c r="I66" s="29">
        <v>89325</v>
      </c>
      <c r="J66" s="29">
        <v>38972</v>
      </c>
      <c r="K66" s="29">
        <v>105600</v>
      </c>
      <c r="L66" s="29">
        <v>122820</v>
      </c>
      <c r="M66" s="30">
        <v>186800</v>
      </c>
    </row>
    <row r="67" spans="1:13">
      <c r="A67" s="26" t="s">
        <v>506</v>
      </c>
      <c r="B67" s="27">
        <v>70</v>
      </c>
      <c r="C67" s="28">
        <v>3069</v>
      </c>
      <c r="D67" s="29">
        <v>2513.5</v>
      </c>
      <c r="E67" s="29">
        <v>2929.6</v>
      </c>
      <c r="F67" s="29">
        <v>2601.1</v>
      </c>
      <c r="G67" s="29">
        <v>2892</v>
      </c>
      <c r="H67" s="29">
        <v>2432.4</v>
      </c>
      <c r="I67" s="29">
        <v>2976.1</v>
      </c>
      <c r="J67" s="29">
        <v>2626.2</v>
      </c>
      <c r="K67" s="29">
        <v>2940.8</v>
      </c>
      <c r="L67" s="29">
        <v>2634.8</v>
      </c>
      <c r="M67" s="30">
        <v>2806.8</v>
      </c>
    </row>
    <row r="68" spans="1:13">
      <c r="A68" s="26" t="s">
        <v>507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508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509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510</v>
      </c>
      <c r="B71" s="27">
        <v>74</v>
      </c>
      <c r="C71" s="28">
        <v>24.215</v>
      </c>
      <c r="D71" s="29">
        <v>4.0571000000000002</v>
      </c>
      <c r="E71" s="29">
        <v>18.791</v>
      </c>
      <c r="F71" s="29">
        <v>15.25</v>
      </c>
      <c r="G71" s="29">
        <v>3.0901000000000001</v>
      </c>
      <c r="H71" s="29">
        <v>3.3281000000000001</v>
      </c>
      <c r="I71" s="29">
        <v>6.0670000000000002</v>
      </c>
      <c r="J71" s="29">
        <v>21.564</v>
      </c>
      <c r="K71" s="29">
        <v>2.8052000000000001</v>
      </c>
      <c r="L71" s="29">
        <v>1.6478999999999999</v>
      </c>
      <c r="M71" s="30">
        <v>12.789</v>
      </c>
    </row>
    <row r="72" spans="1:13">
      <c r="A72" s="26" t="s">
        <v>511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512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513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514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515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516</v>
      </c>
      <c r="B77" s="27">
        <v>80</v>
      </c>
      <c r="C77" s="28">
        <v>2296.1999999999998</v>
      </c>
      <c r="D77" s="29">
        <v>2451.6</v>
      </c>
      <c r="E77" s="29">
        <v>2216.9</v>
      </c>
      <c r="F77" s="29">
        <v>2535.4</v>
      </c>
      <c r="G77" s="29">
        <v>2471.5</v>
      </c>
      <c r="H77" s="29">
        <v>2186.4</v>
      </c>
      <c r="I77" s="29">
        <v>2245.3000000000002</v>
      </c>
      <c r="J77" s="29">
        <v>2268</v>
      </c>
      <c r="K77" s="29">
        <v>2752.8</v>
      </c>
      <c r="L77" s="29">
        <v>2573.8000000000002</v>
      </c>
      <c r="M77" s="30">
        <v>2115.3000000000002</v>
      </c>
    </row>
    <row r="78" spans="1:13">
      <c r="A78" s="26" t="s">
        <v>517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518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519</v>
      </c>
      <c r="B80" s="27">
        <v>83</v>
      </c>
      <c r="C80" s="28">
        <v>1688.4</v>
      </c>
      <c r="D80" s="29">
        <v>1735.9</v>
      </c>
      <c r="E80" s="29">
        <v>1664.4</v>
      </c>
      <c r="F80" s="29">
        <v>1558.9</v>
      </c>
      <c r="G80" s="29">
        <v>1769.2</v>
      </c>
      <c r="H80" s="29">
        <v>1639.5</v>
      </c>
      <c r="I80" s="29">
        <v>1735.7</v>
      </c>
      <c r="J80" s="29">
        <v>1591.7</v>
      </c>
      <c r="K80" s="29">
        <v>1674.6</v>
      </c>
      <c r="L80" s="29">
        <v>1690.8</v>
      </c>
      <c r="M80" s="30">
        <v>1794</v>
      </c>
    </row>
    <row r="81" spans="1:13">
      <c r="A81" s="26" t="s">
        <v>520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521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522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523</v>
      </c>
      <c r="B84" s="27">
        <v>87</v>
      </c>
      <c r="C84" s="28">
        <v>861.85</v>
      </c>
      <c r="D84" s="29">
        <v>1243.7</v>
      </c>
      <c r="E84" s="29">
        <v>843.24</v>
      </c>
      <c r="F84" s="29">
        <v>1185.4000000000001</v>
      </c>
      <c r="G84" s="29">
        <v>1167.7</v>
      </c>
      <c r="H84" s="29">
        <v>1033</v>
      </c>
      <c r="I84" s="29">
        <v>1156.5999999999999</v>
      </c>
      <c r="J84" s="29">
        <v>893.61</v>
      </c>
      <c r="K84" s="29">
        <v>1264.5</v>
      </c>
      <c r="L84" s="29">
        <v>1223</v>
      </c>
      <c r="M84" s="30">
        <v>921.41</v>
      </c>
    </row>
    <row r="85" spans="1:13">
      <c r="A85" s="26" t="s">
        <v>524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525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526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527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528</v>
      </c>
      <c r="B89" s="27">
        <v>94</v>
      </c>
      <c r="C89" s="28">
        <v>2519.9</v>
      </c>
      <c r="D89" s="29">
        <v>2559</v>
      </c>
      <c r="E89" s="29">
        <v>2409.9</v>
      </c>
      <c r="F89" s="29">
        <v>2881.9</v>
      </c>
      <c r="G89" s="29">
        <v>2885.7</v>
      </c>
      <c r="H89" s="29">
        <v>2474.4</v>
      </c>
      <c r="I89" s="29">
        <v>2485.9</v>
      </c>
      <c r="J89" s="29">
        <v>2367.1</v>
      </c>
      <c r="K89" s="29">
        <v>2913</v>
      </c>
      <c r="L89" s="29">
        <v>3029.5</v>
      </c>
      <c r="M89" s="30">
        <v>2602.6999999999998</v>
      </c>
    </row>
    <row r="90" spans="1:13">
      <c r="A90" s="26" t="s">
        <v>529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530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531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532</v>
      </c>
      <c r="B93" s="27">
        <v>98</v>
      </c>
      <c r="C93" s="28">
        <v>261980</v>
      </c>
      <c r="D93" s="29">
        <v>251670</v>
      </c>
      <c r="E93" s="29">
        <v>268960</v>
      </c>
      <c r="F93" s="29">
        <v>260010</v>
      </c>
      <c r="G93" s="29">
        <v>285840</v>
      </c>
      <c r="H93" s="29">
        <v>271780</v>
      </c>
      <c r="I93" s="29">
        <v>259720</v>
      </c>
      <c r="J93" s="29">
        <v>266020</v>
      </c>
      <c r="K93" s="29">
        <v>287810</v>
      </c>
      <c r="L93" s="29">
        <v>296520</v>
      </c>
      <c r="M93" s="30">
        <v>264740</v>
      </c>
    </row>
    <row r="94" spans="1:13">
      <c r="A94" s="26" t="s">
        <v>533</v>
      </c>
      <c r="B94" s="27">
        <v>99</v>
      </c>
      <c r="C94" s="28">
        <v>144840</v>
      </c>
      <c r="D94" s="29">
        <v>142190</v>
      </c>
      <c r="E94" s="29">
        <v>136610</v>
      </c>
      <c r="F94" s="29">
        <v>154220</v>
      </c>
      <c r="G94" s="29">
        <v>152040</v>
      </c>
      <c r="H94" s="29">
        <v>156540</v>
      </c>
      <c r="I94" s="29">
        <v>157480</v>
      </c>
      <c r="J94" s="29">
        <v>144160</v>
      </c>
      <c r="K94" s="29">
        <v>153930</v>
      </c>
      <c r="L94" s="29">
        <v>160270</v>
      </c>
      <c r="M94" s="30">
        <v>152880</v>
      </c>
    </row>
    <row r="95" spans="1:13">
      <c r="A95" s="26" t="s">
        <v>534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535</v>
      </c>
      <c r="B96" s="27">
        <v>101</v>
      </c>
      <c r="C96" s="28">
        <v>12338</v>
      </c>
      <c r="D96" s="29">
        <v>12071</v>
      </c>
      <c r="E96" s="29">
        <v>12668</v>
      </c>
      <c r="F96" s="29">
        <v>12588</v>
      </c>
      <c r="G96" s="29">
        <v>14258</v>
      </c>
      <c r="H96" s="29">
        <v>11309</v>
      </c>
      <c r="I96" s="29">
        <v>13729</v>
      </c>
      <c r="J96" s="29">
        <v>11014</v>
      </c>
      <c r="K96" s="29">
        <v>14290</v>
      </c>
      <c r="L96" s="29">
        <v>12030</v>
      </c>
      <c r="M96" s="30">
        <v>13313</v>
      </c>
    </row>
    <row r="97" spans="1:13">
      <c r="A97" s="26" t="s">
        <v>536</v>
      </c>
      <c r="B97" s="27">
        <v>102</v>
      </c>
      <c r="C97" s="28">
        <v>0.32351000000000002</v>
      </c>
      <c r="D97" s="29">
        <v>0.28673999999999999</v>
      </c>
      <c r="E97" s="29">
        <v>0.26834000000000002</v>
      </c>
      <c r="F97" s="29">
        <v>0.31831999999999999</v>
      </c>
      <c r="G97" s="29">
        <v>0.31428</v>
      </c>
      <c r="H97" s="29">
        <v>0.32871</v>
      </c>
      <c r="I97" s="29">
        <v>0.31790000000000002</v>
      </c>
      <c r="J97" s="29">
        <v>0.31595000000000001</v>
      </c>
      <c r="K97" s="29">
        <v>0.35187000000000002</v>
      </c>
      <c r="L97" s="29">
        <v>0.33252999999999999</v>
      </c>
      <c r="M97" s="30">
        <v>0.31663999999999998</v>
      </c>
    </row>
    <row r="98" spans="1:13">
      <c r="A98" s="26" t="s">
        <v>537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538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419</v>
      </c>
      <c r="B100" s="27">
        <v>105</v>
      </c>
      <c r="C100" s="28">
        <v>21683000</v>
      </c>
      <c r="D100" s="29">
        <v>27139000</v>
      </c>
      <c r="E100" s="29">
        <v>22021000</v>
      </c>
      <c r="F100" s="29">
        <v>29031000</v>
      </c>
      <c r="G100" s="29">
        <v>25388000</v>
      </c>
      <c r="H100" s="29">
        <v>25000000</v>
      </c>
      <c r="I100" s="29">
        <v>25178000</v>
      </c>
      <c r="J100" s="29">
        <v>22777000</v>
      </c>
      <c r="K100" s="29">
        <v>28100000</v>
      </c>
      <c r="L100" s="29">
        <v>27435000</v>
      </c>
      <c r="M100" s="30">
        <v>21203000</v>
      </c>
    </row>
    <row r="101" spans="1:13">
      <c r="A101" s="26" t="s">
        <v>411</v>
      </c>
      <c r="B101" s="27">
        <v>106</v>
      </c>
      <c r="C101" s="28">
        <v>8205400</v>
      </c>
      <c r="D101" s="29">
        <v>7377500</v>
      </c>
      <c r="E101" s="29">
        <v>8386500</v>
      </c>
      <c r="F101" s="29">
        <v>8570500</v>
      </c>
      <c r="G101" s="29">
        <v>8884400</v>
      </c>
      <c r="H101" s="29">
        <v>8464300</v>
      </c>
      <c r="I101" s="29">
        <v>9167700</v>
      </c>
      <c r="J101" s="29">
        <v>8693600</v>
      </c>
      <c r="K101" s="29">
        <v>8592700</v>
      </c>
      <c r="L101" s="29">
        <v>9037000</v>
      </c>
      <c r="M101" s="30">
        <v>8606600</v>
      </c>
    </row>
    <row r="102" spans="1:13">
      <c r="A102" s="26" t="s">
        <v>254</v>
      </c>
      <c r="B102" s="27">
        <v>107</v>
      </c>
      <c r="C102" s="28">
        <v>116870</v>
      </c>
      <c r="D102" s="29">
        <v>67325</v>
      </c>
      <c r="E102" s="29">
        <v>97443</v>
      </c>
      <c r="F102" s="29">
        <v>89229</v>
      </c>
      <c r="G102" s="29">
        <v>71929</v>
      </c>
      <c r="H102" s="29">
        <v>82959</v>
      </c>
      <c r="I102" s="29">
        <v>74271</v>
      </c>
      <c r="J102" s="29">
        <v>63257</v>
      </c>
      <c r="K102" s="29">
        <v>92754</v>
      </c>
      <c r="L102" s="29">
        <v>100430</v>
      </c>
      <c r="M102" s="30">
        <v>97406</v>
      </c>
    </row>
    <row r="103" spans="1:13">
      <c r="A103" s="26" t="s">
        <v>420</v>
      </c>
      <c r="B103" s="27">
        <v>108</v>
      </c>
      <c r="C103" s="28">
        <v>247730</v>
      </c>
      <c r="D103" s="29">
        <v>129670</v>
      </c>
      <c r="E103" s="29">
        <v>191320</v>
      </c>
      <c r="F103" s="29">
        <v>176910</v>
      </c>
      <c r="G103" s="29">
        <v>80902</v>
      </c>
      <c r="H103" s="29">
        <v>130890</v>
      </c>
      <c r="I103" s="29">
        <v>133050</v>
      </c>
      <c r="J103" s="29">
        <v>83392</v>
      </c>
      <c r="K103" s="29">
        <v>182510</v>
      </c>
      <c r="L103" s="29">
        <v>200640</v>
      </c>
      <c r="M103" s="30">
        <v>208010</v>
      </c>
    </row>
    <row r="104" spans="1:13">
      <c r="A104" s="26" t="s">
        <v>539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540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421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541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542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422</v>
      </c>
      <c r="B109" s="27">
        <v>114</v>
      </c>
      <c r="C109" s="28">
        <v>1507.2</v>
      </c>
      <c r="D109" s="29">
        <v>109.24</v>
      </c>
      <c r="E109" s="29">
        <v>150.76</v>
      </c>
      <c r="F109" s="29">
        <v>88.100999999999999</v>
      </c>
      <c r="G109" s="29">
        <v>120.2</v>
      </c>
      <c r="H109" s="29">
        <v>127.64</v>
      </c>
      <c r="I109" s="29">
        <v>61.576999999999998</v>
      </c>
      <c r="J109" s="29">
        <v>45.633000000000003</v>
      </c>
      <c r="K109" s="29">
        <v>143.56</v>
      </c>
      <c r="L109" s="29">
        <v>540.41999999999996</v>
      </c>
      <c r="M109" s="30">
        <v>7.4755000000000003</v>
      </c>
    </row>
    <row r="110" spans="1:13">
      <c r="A110" s="26" t="s">
        <v>543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544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545</v>
      </c>
      <c r="B112" s="27">
        <v>117</v>
      </c>
      <c r="C112" s="28">
        <v>188.75</v>
      </c>
      <c r="D112" s="29">
        <v>0</v>
      </c>
      <c r="E112" s="29">
        <v>25.510999999999999</v>
      </c>
      <c r="F112" s="29">
        <v>11.58</v>
      </c>
      <c r="G112" s="29">
        <v>0.25557000000000002</v>
      </c>
      <c r="H112" s="29">
        <v>13.601000000000001</v>
      </c>
      <c r="I112" s="29">
        <v>0</v>
      </c>
      <c r="J112" s="29">
        <v>0</v>
      </c>
      <c r="K112" s="29">
        <v>31.484999999999999</v>
      </c>
      <c r="L112" s="29">
        <v>0</v>
      </c>
      <c r="M112" s="30">
        <v>50.92</v>
      </c>
    </row>
    <row r="113" spans="1:13">
      <c r="A113" s="26" t="s">
        <v>546</v>
      </c>
      <c r="B113" s="27">
        <v>118</v>
      </c>
      <c r="C113" s="28">
        <v>1401.3</v>
      </c>
      <c r="D113" s="29">
        <v>997.91</v>
      </c>
      <c r="E113" s="29">
        <v>1145.2</v>
      </c>
      <c r="F113" s="29">
        <v>1341.6</v>
      </c>
      <c r="G113" s="29">
        <v>699.21</v>
      </c>
      <c r="H113" s="29">
        <v>1371.3</v>
      </c>
      <c r="I113" s="29">
        <v>1225</v>
      </c>
      <c r="J113" s="29">
        <v>1238.7</v>
      </c>
      <c r="K113" s="29">
        <v>1675</v>
      </c>
      <c r="L113" s="29">
        <v>1636.7</v>
      </c>
      <c r="M113" s="30">
        <v>1549.6</v>
      </c>
    </row>
    <row r="114" spans="1:13">
      <c r="A114" s="26" t="s">
        <v>547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548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549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550</v>
      </c>
      <c r="B117" s="27">
        <v>122</v>
      </c>
      <c r="C117" s="28">
        <v>33.728999999999999</v>
      </c>
      <c r="D117" s="29">
        <v>0</v>
      </c>
      <c r="E117" s="29">
        <v>0</v>
      </c>
      <c r="F117" s="29">
        <v>0.43789</v>
      </c>
      <c r="G117" s="29">
        <v>0</v>
      </c>
      <c r="H117" s="29">
        <v>0.13980000000000001</v>
      </c>
      <c r="I117" s="29">
        <v>0</v>
      </c>
      <c r="J117" s="29">
        <v>0</v>
      </c>
      <c r="K117" s="29">
        <v>0.51083000000000001</v>
      </c>
      <c r="L117" s="29">
        <v>0</v>
      </c>
      <c r="M117" s="30">
        <v>0</v>
      </c>
    </row>
    <row r="118" spans="1:13">
      <c r="A118" s="26" t="s">
        <v>551</v>
      </c>
      <c r="B118" s="27">
        <v>123</v>
      </c>
      <c r="C118" s="28">
        <v>279220</v>
      </c>
      <c r="D118" s="29">
        <v>324810</v>
      </c>
      <c r="E118" s="29">
        <v>264870</v>
      </c>
      <c r="F118" s="29">
        <v>346000</v>
      </c>
      <c r="G118" s="29">
        <v>342250</v>
      </c>
      <c r="H118" s="29">
        <v>315880</v>
      </c>
      <c r="I118" s="29">
        <v>316550</v>
      </c>
      <c r="J118" s="29">
        <v>272300</v>
      </c>
      <c r="K118" s="29">
        <v>359910</v>
      </c>
      <c r="L118" s="29">
        <v>328500</v>
      </c>
      <c r="M118" s="30">
        <v>272650</v>
      </c>
    </row>
    <row r="119" spans="1:13">
      <c r="A119" s="26" t="s">
        <v>552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553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554</v>
      </c>
      <c r="B121" s="27">
        <v>126</v>
      </c>
      <c r="C121" s="28">
        <v>0</v>
      </c>
      <c r="D121" s="29">
        <v>0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30">
        <v>0</v>
      </c>
    </row>
    <row r="122" spans="1:13">
      <c r="A122" s="26" t="s">
        <v>555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556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557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558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559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560</v>
      </c>
      <c r="B127" s="27">
        <v>134</v>
      </c>
      <c r="C127" s="28">
        <v>892170</v>
      </c>
      <c r="D127" s="29">
        <v>819450</v>
      </c>
      <c r="E127" s="29">
        <v>883750</v>
      </c>
      <c r="F127" s="29">
        <v>928150</v>
      </c>
      <c r="G127" s="29">
        <v>985680</v>
      </c>
      <c r="H127" s="29">
        <v>965760</v>
      </c>
      <c r="I127" s="29">
        <v>951670</v>
      </c>
      <c r="J127" s="29">
        <v>931340</v>
      </c>
      <c r="K127" s="29">
        <v>935650</v>
      </c>
      <c r="L127" s="29">
        <v>901680</v>
      </c>
      <c r="M127" s="30">
        <v>950500</v>
      </c>
    </row>
    <row r="128" spans="1:13">
      <c r="A128" s="26" t="s">
        <v>561</v>
      </c>
      <c r="B128" s="27">
        <v>135</v>
      </c>
      <c r="C128" s="28">
        <v>3194.7</v>
      </c>
      <c r="D128" s="29">
        <v>4191.7</v>
      </c>
      <c r="E128" s="29">
        <v>3683.8</v>
      </c>
      <c r="F128" s="29">
        <v>3997.5</v>
      </c>
      <c r="G128" s="29">
        <v>4346.8999999999996</v>
      </c>
      <c r="H128" s="29">
        <v>3864.2</v>
      </c>
      <c r="I128" s="29">
        <v>4353.8</v>
      </c>
      <c r="J128" s="29">
        <v>3770.5</v>
      </c>
      <c r="K128" s="29">
        <v>4329.8</v>
      </c>
      <c r="L128" s="29">
        <v>3602.9</v>
      </c>
      <c r="M128" s="30">
        <v>4163.2</v>
      </c>
    </row>
    <row r="129" spans="1:13">
      <c r="A129" s="26" t="s">
        <v>425</v>
      </c>
      <c r="B129" s="27">
        <v>136</v>
      </c>
      <c r="C129" s="28">
        <v>724020</v>
      </c>
      <c r="D129" s="29">
        <v>734810</v>
      </c>
      <c r="E129" s="29">
        <v>724940</v>
      </c>
      <c r="F129" s="29">
        <v>723200</v>
      </c>
      <c r="G129" s="29">
        <v>694810</v>
      </c>
      <c r="H129" s="29">
        <v>722350</v>
      </c>
      <c r="I129" s="29">
        <v>720400</v>
      </c>
      <c r="J129" s="29">
        <v>721760</v>
      </c>
      <c r="K129" s="29">
        <v>703100</v>
      </c>
      <c r="L129" s="29">
        <v>706390</v>
      </c>
      <c r="M129" s="30">
        <v>751700</v>
      </c>
    </row>
    <row r="130" spans="1:13">
      <c r="A130" s="26" t="s">
        <v>562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563</v>
      </c>
      <c r="B131" s="27">
        <v>138</v>
      </c>
      <c r="C131" s="28">
        <v>30329</v>
      </c>
      <c r="D131" s="29">
        <v>41110</v>
      </c>
      <c r="E131" s="29">
        <v>32199</v>
      </c>
      <c r="F131" s="29">
        <v>50576</v>
      </c>
      <c r="G131" s="29">
        <v>53958</v>
      </c>
      <c r="H131" s="29">
        <v>41030</v>
      </c>
      <c r="I131" s="29">
        <v>40166</v>
      </c>
      <c r="J131" s="29">
        <v>38883</v>
      </c>
      <c r="K131" s="29">
        <v>38073</v>
      </c>
      <c r="L131" s="29">
        <v>52027</v>
      </c>
      <c r="M131" s="30">
        <v>35939</v>
      </c>
    </row>
    <row r="132" spans="1:13">
      <c r="A132" s="26" t="s">
        <v>564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565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566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567</v>
      </c>
      <c r="B135" s="27">
        <v>142</v>
      </c>
      <c r="C135" s="28">
        <v>11616</v>
      </c>
      <c r="D135" s="29">
        <v>11020</v>
      </c>
      <c r="E135" s="29">
        <v>13074</v>
      </c>
      <c r="F135" s="29">
        <v>8162.2</v>
      </c>
      <c r="G135" s="29">
        <v>7468.5</v>
      </c>
      <c r="H135" s="29">
        <v>7262.4</v>
      </c>
      <c r="I135" s="29">
        <v>7216</v>
      </c>
      <c r="J135" s="29">
        <v>10359</v>
      </c>
      <c r="K135" s="29">
        <v>7955.4</v>
      </c>
      <c r="L135" s="29">
        <v>7521.2</v>
      </c>
      <c r="M135" s="30">
        <v>8186.3</v>
      </c>
    </row>
    <row r="136" spans="1:13">
      <c r="A136" s="26" t="s">
        <v>568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569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196</v>
      </c>
      <c r="B138" s="27">
        <v>145</v>
      </c>
      <c r="C138" s="28">
        <v>46312</v>
      </c>
      <c r="D138" s="29">
        <v>43853</v>
      </c>
      <c r="E138" s="29">
        <v>48391</v>
      </c>
      <c r="F138" s="29">
        <v>49704</v>
      </c>
      <c r="G138" s="29">
        <v>48401</v>
      </c>
      <c r="H138" s="29">
        <v>45352</v>
      </c>
      <c r="I138" s="29">
        <v>43448</v>
      </c>
      <c r="J138" s="29">
        <v>41877</v>
      </c>
      <c r="K138" s="29">
        <v>48210</v>
      </c>
      <c r="L138" s="29">
        <v>47262</v>
      </c>
      <c r="M138" s="30">
        <v>49949</v>
      </c>
    </row>
    <row r="139" spans="1:13">
      <c r="A139" s="26" t="s">
        <v>570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571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572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573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574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575</v>
      </c>
      <c r="B144" s="27">
        <v>152</v>
      </c>
      <c r="C144" s="28">
        <v>0.15572</v>
      </c>
      <c r="D144" s="29">
        <v>0</v>
      </c>
      <c r="E144" s="29">
        <v>0</v>
      </c>
      <c r="F144" s="29">
        <v>0</v>
      </c>
      <c r="G144" s="29">
        <v>0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30">
        <v>0</v>
      </c>
    </row>
    <row r="145" spans="1:13">
      <c r="A145" s="26" t="s">
        <v>576</v>
      </c>
      <c r="B145" s="27">
        <v>153</v>
      </c>
      <c r="C145" s="28">
        <v>3192.8</v>
      </c>
      <c r="D145" s="29">
        <v>3179.3</v>
      </c>
      <c r="E145" s="29">
        <v>3098</v>
      </c>
      <c r="F145" s="29">
        <v>3320.9</v>
      </c>
      <c r="G145" s="29">
        <v>3300.1</v>
      </c>
      <c r="H145" s="29">
        <v>3394</v>
      </c>
      <c r="I145" s="29">
        <v>3538.7</v>
      </c>
      <c r="J145" s="29">
        <v>3362.5</v>
      </c>
      <c r="K145" s="29">
        <v>3289.3</v>
      </c>
      <c r="L145" s="29">
        <v>3033.7</v>
      </c>
      <c r="M145" s="30">
        <v>3508.2</v>
      </c>
    </row>
    <row r="146" spans="1:13">
      <c r="A146" s="26" t="s">
        <v>426</v>
      </c>
      <c r="B146" s="27">
        <v>154</v>
      </c>
      <c r="C146" s="28">
        <v>1361600</v>
      </c>
      <c r="D146" s="29">
        <v>1390800</v>
      </c>
      <c r="E146" s="29">
        <v>1584400</v>
      </c>
      <c r="F146" s="29">
        <v>1420800</v>
      </c>
      <c r="G146" s="29">
        <v>1727200</v>
      </c>
      <c r="H146" s="29">
        <v>1654400</v>
      </c>
      <c r="I146" s="29">
        <v>1548600</v>
      </c>
      <c r="J146" s="29">
        <v>1681600</v>
      </c>
      <c r="K146" s="29">
        <v>1584700</v>
      </c>
      <c r="L146" s="29">
        <v>1399400</v>
      </c>
      <c r="M146" s="30">
        <v>1434300</v>
      </c>
    </row>
    <row r="147" spans="1:13">
      <c r="A147" s="26" t="s">
        <v>577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578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579</v>
      </c>
      <c r="B149" s="27">
        <v>157</v>
      </c>
      <c r="C149" s="28">
        <v>416670</v>
      </c>
      <c r="D149" s="29">
        <v>418940</v>
      </c>
      <c r="E149" s="29">
        <v>390350</v>
      </c>
      <c r="F149" s="29">
        <v>417460</v>
      </c>
      <c r="G149" s="29">
        <v>382440</v>
      </c>
      <c r="H149" s="29">
        <v>340690</v>
      </c>
      <c r="I149" s="29">
        <v>359040</v>
      </c>
      <c r="J149" s="29">
        <v>341860</v>
      </c>
      <c r="K149" s="29">
        <v>348900</v>
      </c>
      <c r="L149" s="29">
        <v>365530</v>
      </c>
      <c r="M149" s="30">
        <v>392030</v>
      </c>
    </row>
    <row r="150" spans="1:13">
      <c r="A150" s="26" t="s">
        <v>580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581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582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583</v>
      </c>
      <c r="B153" s="27">
        <v>161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30">
        <v>0</v>
      </c>
    </row>
    <row r="154" spans="1:13">
      <c r="A154" s="26" t="s">
        <v>584</v>
      </c>
      <c r="B154" s="27">
        <v>162</v>
      </c>
      <c r="C154" s="28">
        <v>9293.6</v>
      </c>
      <c r="D154" s="29">
        <v>10448</v>
      </c>
      <c r="E154" s="29">
        <v>8207.7999999999993</v>
      </c>
      <c r="F154" s="29">
        <v>10169</v>
      </c>
      <c r="G154" s="29">
        <v>13671</v>
      </c>
      <c r="H154" s="29">
        <v>12704</v>
      </c>
      <c r="I154" s="29">
        <v>11350</v>
      </c>
      <c r="J154" s="29">
        <v>9087.7000000000007</v>
      </c>
      <c r="K154" s="29">
        <v>11713</v>
      </c>
      <c r="L154" s="29">
        <v>13323</v>
      </c>
      <c r="M154" s="30">
        <v>9343.7000000000007</v>
      </c>
    </row>
    <row r="155" spans="1:13">
      <c r="A155" s="26" t="s">
        <v>250</v>
      </c>
      <c r="B155" s="27">
        <v>163</v>
      </c>
      <c r="C155" s="28">
        <v>617.80999999999995</v>
      </c>
      <c r="D155" s="29">
        <v>681.41</v>
      </c>
      <c r="E155" s="29">
        <v>533.21</v>
      </c>
      <c r="F155" s="29">
        <v>694.18</v>
      </c>
      <c r="G155" s="29">
        <v>850.69</v>
      </c>
      <c r="H155" s="29">
        <v>796.72</v>
      </c>
      <c r="I155" s="29">
        <v>738.7</v>
      </c>
      <c r="J155" s="29">
        <v>595.42999999999995</v>
      </c>
      <c r="K155" s="29">
        <v>783.06</v>
      </c>
      <c r="L155" s="29">
        <v>838.74</v>
      </c>
      <c r="M155" s="30">
        <v>634.59</v>
      </c>
    </row>
    <row r="156" spans="1:13">
      <c r="A156" s="26" t="s">
        <v>585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586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587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588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589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590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259</v>
      </c>
      <c r="B162" s="27">
        <v>170</v>
      </c>
      <c r="C162" s="28">
        <v>2244700</v>
      </c>
      <c r="D162" s="29">
        <v>2707600</v>
      </c>
      <c r="E162" s="29">
        <v>2651100</v>
      </c>
      <c r="F162" s="29">
        <v>2764100</v>
      </c>
      <c r="G162" s="29">
        <v>2449400</v>
      </c>
      <c r="H162" s="29">
        <v>3063200</v>
      </c>
      <c r="I162" s="29">
        <v>2493500</v>
      </c>
      <c r="J162" s="29">
        <v>2172300</v>
      </c>
      <c r="K162" s="29">
        <v>2437700</v>
      </c>
      <c r="L162" s="29">
        <v>2638100</v>
      </c>
      <c r="M162" s="30">
        <v>2083700</v>
      </c>
    </row>
    <row r="163" spans="1:13">
      <c r="A163" s="26" t="s">
        <v>591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592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593</v>
      </c>
      <c r="B165" s="27">
        <v>173</v>
      </c>
      <c r="C165" s="28">
        <v>1056.8</v>
      </c>
      <c r="D165" s="29">
        <v>1020.7</v>
      </c>
      <c r="E165" s="29">
        <v>790.09</v>
      </c>
      <c r="F165" s="29">
        <v>938.89</v>
      </c>
      <c r="G165" s="29">
        <v>885.08</v>
      </c>
      <c r="H165" s="29">
        <v>1043.2</v>
      </c>
      <c r="I165" s="29">
        <v>1013.2</v>
      </c>
      <c r="J165" s="29">
        <v>825.17</v>
      </c>
      <c r="K165" s="29">
        <v>914.96</v>
      </c>
      <c r="L165" s="29">
        <v>911.65</v>
      </c>
      <c r="M165" s="30">
        <v>1006.6</v>
      </c>
    </row>
    <row r="166" spans="1:13">
      <c r="A166" s="26" t="s">
        <v>594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595</v>
      </c>
      <c r="B167" s="27">
        <v>175</v>
      </c>
      <c r="C167" s="28">
        <v>12554</v>
      </c>
      <c r="D167" s="29">
        <v>10969</v>
      </c>
      <c r="E167" s="29">
        <v>11973</v>
      </c>
      <c r="F167" s="29">
        <v>12376</v>
      </c>
      <c r="G167" s="29">
        <v>11641</v>
      </c>
      <c r="H167" s="29">
        <v>11932</v>
      </c>
      <c r="I167" s="29">
        <v>12706</v>
      </c>
      <c r="J167" s="29">
        <v>13080</v>
      </c>
      <c r="K167" s="29">
        <v>12863</v>
      </c>
      <c r="L167" s="29">
        <v>11058</v>
      </c>
      <c r="M167" s="30">
        <v>11462</v>
      </c>
    </row>
    <row r="168" spans="1:13">
      <c r="A168" s="26" t="s">
        <v>224</v>
      </c>
      <c r="B168" s="27">
        <v>176</v>
      </c>
      <c r="C168" s="28">
        <v>74912</v>
      </c>
      <c r="D168" s="29">
        <v>63974</v>
      </c>
      <c r="E168" s="29">
        <v>102920</v>
      </c>
      <c r="F168" s="29">
        <v>48190</v>
      </c>
      <c r="G168" s="29">
        <v>43081</v>
      </c>
      <c r="H168" s="29">
        <v>75546</v>
      </c>
      <c r="I168" s="29">
        <v>52769</v>
      </c>
      <c r="J168" s="29">
        <v>85592</v>
      </c>
      <c r="K168" s="29">
        <v>42565</v>
      </c>
      <c r="L168" s="29">
        <v>38460</v>
      </c>
      <c r="M168" s="30">
        <v>70963</v>
      </c>
    </row>
    <row r="169" spans="1:13">
      <c r="A169" s="26" t="s">
        <v>596</v>
      </c>
      <c r="B169" s="27">
        <v>177</v>
      </c>
      <c r="C169" s="28">
        <v>1733500</v>
      </c>
      <c r="D169" s="29">
        <v>1722200</v>
      </c>
      <c r="E169" s="29">
        <v>1704200</v>
      </c>
      <c r="F169" s="29">
        <v>1779800</v>
      </c>
      <c r="G169" s="29">
        <v>1757100</v>
      </c>
      <c r="H169" s="29">
        <v>1696600</v>
      </c>
      <c r="I169" s="29">
        <v>1719900</v>
      </c>
      <c r="J169" s="29">
        <v>1574600</v>
      </c>
      <c r="K169" s="29">
        <v>1746800</v>
      </c>
      <c r="L169" s="29">
        <v>1828200</v>
      </c>
      <c r="M169" s="30">
        <v>1718600</v>
      </c>
    </row>
    <row r="170" spans="1:13">
      <c r="A170" s="26" t="s">
        <v>597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598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599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600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601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602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603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604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428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605</v>
      </c>
      <c r="B179" s="27">
        <v>187</v>
      </c>
      <c r="C179" s="28">
        <v>223.89</v>
      </c>
      <c r="D179" s="29">
        <v>175.69</v>
      </c>
      <c r="E179" s="29">
        <v>218.01</v>
      </c>
      <c r="F179" s="29">
        <v>139.68</v>
      </c>
      <c r="G179" s="29">
        <v>159.34</v>
      </c>
      <c r="H179" s="29">
        <v>163.29</v>
      </c>
      <c r="I179" s="29">
        <v>165.1</v>
      </c>
      <c r="J179" s="29">
        <v>201.11</v>
      </c>
      <c r="K179" s="29">
        <v>180.29</v>
      </c>
      <c r="L179" s="29">
        <v>142.11000000000001</v>
      </c>
      <c r="M179" s="30">
        <v>177.37</v>
      </c>
    </row>
    <row r="180" spans="1:13">
      <c r="A180" s="26" t="s">
        <v>606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607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608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609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610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611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612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613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267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614</v>
      </c>
      <c r="B189" s="27">
        <v>199</v>
      </c>
      <c r="C189" s="28">
        <v>8969.7000000000007</v>
      </c>
      <c r="D189" s="29">
        <v>9386.2999999999993</v>
      </c>
      <c r="E189" s="29">
        <v>9816.1</v>
      </c>
      <c r="F189" s="29">
        <v>6878.8</v>
      </c>
      <c r="G189" s="29">
        <v>6595</v>
      </c>
      <c r="H189" s="29">
        <v>7048.2</v>
      </c>
      <c r="I189" s="29">
        <v>7022.4</v>
      </c>
      <c r="J189" s="29">
        <v>9125.2000000000007</v>
      </c>
      <c r="K189" s="29">
        <v>7072.3</v>
      </c>
      <c r="L189" s="29">
        <v>6446.4</v>
      </c>
      <c r="M189" s="30">
        <v>7302</v>
      </c>
    </row>
    <row r="190" spans="1:13">
      <c r="A190" s="26" t="s">
        <v>615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616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617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618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619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620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621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622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623</v>
      </c>
      <c r="B198" s="27">
        <v>209</v>
      </c>
      <c r="C198" s="28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30">
        <v>0</v>
      </c>
    </row>
    <row r="199" spans="1:13">
      <c r="A199" s="26" t="s">
        <v>624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429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625</v>
      </c>
      <c r="B201" s="27">
        <v>212</v>
      </c>
      <c r="C201" s="28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30">
        <v>0</v>
      </c>
    </row>
    <row r="202" spans="1:13">
      <c r="A202" s="26" t="s">
        <v>626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627</v>
      </c>
      <c r="B203" s="27">
        <v>215</v>
      </c>
      <c r="C203" s="28">
        <v>740000</v>
      </c>
      <c r="D203" s="29">
        <v>724610</v>
      </c>
      <c r="E203" s="29">
        <v>743840</v>
      </c>
      <c r="F203" s="29">
        <v>713970</v>
      </c>
      <c r="G203" s="29">
        <v>703830</v>
      </c>
      <c r="H203" s="29">
        <v>728820</v>
      </c>
      <c r="I203" s="29">
        <v>706270</v>
      </c>
      <c r="J203" s="29">
        <v>696380</v>
      </c>
      <c r="K203" s="29">
        <v>710860</v>
      </c>
      <c r="L203" s="29">
        <v>708700</v>
      </c>
      <c r="M203" s="30">
        <v>697140</v>
      </c>
    </row>
    <row r="204" spans="1:13">
      <c r="A204" s="26" t="s">
        <v>628</v>
      </c>
      <c r="B204" s="27">
        <v>216</v>
      </c>
      <c r="C204" s="28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30">
        <v>0</v>
      </c>
    </row>
    <row r="205" spans="1:13">
      <c r="A205" s="26" t="s">
        <v>629</v>
      </c>
      <c r="B205" s="27">
        <v>217</v>
      </c>
      <c r="C205" s="28">
        <v>44413</v>
      </c>
      <c r="D205" s="29">
        <v>42011</v>
      </c>
      <c r="E205" s="29">
        <v>44717</v>
      </c>
      <c r="F205" s="29">
        <v>44476</v>
      </c>
      <c r="G205" s="29">
        <v>45634</v>
      </c>
      <c r="H205" s="29">
        <v>43611</v>
      </c>
      <c r="I205" s="29">
        <v>41331</v>
      </c>
      <c r="J205" s="29">
        <v>44489</v>
      </c>
      <c r="K205" s="29">
        <v>49226</v>
      </c>
      <c r="L205" s="29">
        <v>48468</v>
      </c>
      <c r="M205" s="30">
        <v>43686</v>
      </c>
    </row>
    <row r="206" spans="1:13">
      <c r="A206" s="26" t="s">
        <v>630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631</v>
      </c>
      <c r="B207" s="27">
        <v>219</v>
      </c>
      <c r="C207" s="28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30">
        <v>0</v>
      </c>
    </row>
    <row r="208" spans="1:13">
      <c r="A208" s="26" t="s">
        <v>632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633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634</v>
      </c>
      <c r="B210" s="27">
        <v>222</v>
      </c>
      <c r="C210" s="28">
        <v>4.6986999999999997</v>
      </c>
      <c r="D210" s="29">
        <v>0.36127999999999999</v>
      </c>
      <c r="E210" s="29">
        <v>1.5833999999999999</v>
      </c>
      <c r="F210" s="29">
        <v>1.2064999999999999</v>
      </c>
      <c r="G210" s="29">
        <v>9.7205E-2</v>
      </c>
      <c r="H210" s="29">
        <v>0.45983000000000002</v>
      </c>
      <c r="I210" s="29">
        <v>0.33437</v>
      </c>
      <c r="J210" s="29">
        <v>7.6566999999999996E-2</v>
      </c>
      <c r="K210" s="29">
        <v>0.74529000000000001</v>
      </c>
      <c r="L210" s="29">
        <v>1.9518</v>
      </c>
      <c r="M210" s="30">
        <v>1.61</v>
      </c>
    </row>
    <row r="211" spans="1:13">
      <c r="A211" s="26" t="s">
        <v>430</v>
      </c>
      <c r="B211" s="27">
        <v>223</v>
      </c>
      <c r="C211" s="28">
        <v>213610</v>
      </c>
      <c r="D211" s="29">
        <v>158740</v>
      </c>
      <c r="E211" s="29">
        <v>187410</v>
      </c>
      <c r="F211" s="29">
        <v>189970</v>
      </c>
      <c r="G211" s="29">
        <v>209370</v>
      </c>
      <c r="H211" s="29">
        <v>211840</v>
      </c>
      <c r="I211" s="29">
        <v>184990</v>
      </c>
      <c r="J211" s="29">
        <v>208500</v>
      </c>
      <c r="K211" s="29">
        <v>198580</v>
      </c>
      <c r="L211" s="29">
        <v>210520</v>
      </c>
      <c r="M211" s="30">
        <v>161480</v>
      </c>
    </row>
    <row r="212" spans="1:13">
      <c r="A212" s="26" t="s">
        <v>635</v>
      </c>
      <c r="B212" s="27">
        <v>224</v>
      </c>
      <c r="C212" s="28">
        <v>199.32</v>
      </c>
      <c r="D212" s="29">
        <v>2.6560999999999999</v>
      </c>
      <c r="E212" s="29">
        <v>98.585999999999999</v>
      </c>
      <c r="F212" s="29">
        <v>58.746000000000002</v>
      </c>
      <c r="G212" s="29">
        <v>25.222000000000001</v>
      </c>
      <c r="H212" s="29">
        <v>58.021000000000001</v>
      </c>
      <c r="I212" s="29">
        <v>20.004999999999999</v>
      </c>
      <c r="J212" s="29">
        <v>5.6108000000000002</v>
      </c>
      <c r="K212" s="29">
        <v>66.927000000000007</v>
      </c>
      <c r="L212" s="29">
        <v>24.928000000000001</v>
      </c>
      <c r="M212" s="30">
        <v>104.66</v>
      </c>
    </row>
    <row r="213" spans="1:13">
      <c r="A213" s="26" t="s">
        <v>636</v>
      </c>
      <c r="B213" s="27">
        <v>225</v>
      </c>
      <c r="C213" s="28">
        <v>42090</v>
      </c>
      <c r="D213" s="29">
        <v>31075</v>
      </c>
      <c r="E213" s="29">
        <v>32839</v>
      </c>
      <c r="F213" s="29">
        <v>33450</v>
      </c>
      <c r="G213" s="29">
        <v>28445</v>
      </c>
      <c r="H213" s="29">
        <v>37371</v>
      </c>
      <c r="I213" s="29">
        <v>38864</v>
      </c>
      <c r="J213" s="29">
        <v>37612</v>
      </c>
      <c r="K213" s="29">
        <v>48761</v>
      </c>
      <c r="L213" s="29">
        <v>41862</v>
      </c>
      <c r="M213" s="30">
        <v>41694</v>
      </c>
    </row>
    <row r="214" spans="1:13">
      <c r="A214" s="26" t="s">
        <v>431</v>
      </c>
      <c r="B214" s="27">
        <v>226</v>
      </c>
      <c r="C214" s="28">
        <v>4910500</v>
      </c>
      <c r="D214" s="29">
        <v>5422400</v>
      </c>
      <c r="E214" s="29">
        <v>4936700</v>
      </c>
      <c r="F214" s="29">
        <v>5557600</v>
      </c>
      <c r="G214" s="29">
        <v>6376900</v>
      </c>
      <c r="H214" s="29">
        <v>5439100</v>
      </c>
      <c r="I214" s="29">
        <v>5500200</v>
      </c>
      <c r="J214" s="29">
        <v>4986200</v>
      </c>
      <c r="K214" s="29">
        <v>5644200</v>
      </c>
      <c r="L214" s="29">
        <v>5370800</v>
      </c>
      <c r="M214" s="30">
        <v>4819500</v>
      </c>
    </row>
    <row r="215" spans="1:13">
      <c r="A215" s="26" t="s">
        <v>637</v>
      </c>
      <c r="B215" s="27">
        <v>227</v>
      </c>
      <c r="C215" s="28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30">
        <v>0</v>
      </c>
    </row>
    <row r="216" spans="1:13">
      <c r="A216" s="26" t="s">
        <v>638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639</v>
      </c>
      <c r="B217" s="27">
        <v>230</v>
      </c>
      <c r="C217" s="28">
        <v>296.5</v>
      </c>
      <c r="D217" s="29">
        <v>329.63</v>
      </c>
      <c r="E217" s="29">
        <v>324.58999999999997</v>
      </c>
      <c r="F217" s="29">
        <v>444.17</v>
      </c>
      <c r="G217" s="29">
        <v>442.74</v>
      </c>
      <c r="H217" s="29">
        <v>362.53</v>
      </c>
      <c r="I217" s="29">
        <v>361.34</v>
      </c>
      <c r="J217" s="29">
        <v>322.33</v>
      </c>
      <c r="K217" s="29">
        <v>449.65</v>
      </c>
      <c r="L217" s="29">
        <v>483.06</v>
      </c>
      <c r="M217" s="30">
        <v>353.18</v>
      </c>
    </row>
    <row r="218" spans="1:13">
      <c r="A218" s="26" t="s">
        <v>640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432</v>
      </c>
      <c r="B219" s="27">
        <v>232</v>
      </c>
      <c r="C219" s="28">
        <v>21.341000000000001</v>
      </c>
      <c r="D219" s="29">
        <v>0.21990000000000001</v>
      </c>
      <c r="E219" s="29">
        <v>1.9191</v>
      </c>
      <c r="F219" s="29">
        <v>1.4180999999999999</v>
      </c>
      <c r="G219" s="29">
        <v>1.9748999999999999E-3</v>
      </c>
      <c r="H219" s="29">
        <v>0.28360999999999997</v>
      </c>
      <c r="I219" s="29">
        <v>7.7767000000000003E-2</v>
      </c>
      <c r="J219" s="29">
        <v>0</v>
      </c>
      <c r="K219" s="29">
        <v>0.25179000000000001</v>
      </c>
      <c r="L219" s="29">
        <v>2.3732000000000002</v>
      </c>
      <c r="M219" s="30">
        <v>1.9288000000000001</v>
      </c>
    </row>
    <row r="220" spans="1:13">
      <c r="A220" s="26" t="s">
        <v>641</v>
      </c>
      <c r="B220" s="27">
        <v>233</v>
      </c>
      <c r="C220" s="28">
        <v>960.34</v>
      </c>
      <c r="D220" s="29">
        <v>34.701999999999998</v>
      </c>
      <c r="E220" s="29">
        <v>461.08</v>
      </c>
      <c r="F220" s="29">
        <v>285.85000000000002</v>
      </c>
      <c r="G220" s="29">
        <v>22.052</v>
      </c>
      <c r="H220" s="29">
        <v>107.88</v>
      </c>
      <c r="I220" s="29">
        <v>35.665999999999997</v>
      </c>
      <c r="J220" s="29">
        <v>7.2575000000000003</v>
      </c>
      <c r="K220" s="29">
        <v>271.11</v>
      </c>
      <c r="L220" s="29">
        <v>2.0539000000000001</v>
      </c>
      <c r="M220" s="30">
        <v>438.99</v>
      </c>
    </row>
    <row r="221" spans="1:13">
      <c r="A221" s="26" t="s">
        <v>642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643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644</v>
      </c>
      <c r="B223" s="27">
        <v>236</v>
      </c>
      <c r="C223" s="28">
        <v>2170.3000000000002</v>
      </c>
      <c r="D223" s="29">
        <v>1883.8</v>
      </c>
      <c r="E223" s="29">
        <v>2205.3000000000002</v>
      </c>
      <c r="F223" s="29">
        <v>1835.6</v>
      </c>
      <c r="G223" s="29">
        <v>1689.6</v>
      </c>
      <c r="H223" s="29">
        <v>1958.5</v>
      </c>
      <c r="I223" s="29">
        <v>1911.6</v>
      </c>
      <c r="J223" s="29">
        <v>2160.1999999999998</v>
      </c>
      <c r="K223" s="29">
        <v>1767.8</v>
      </c>
      <c r="L223" s="29">
        <v>1839.2</v>
      </c>
      <c r="M223" s="30">
        <v>2024.9</v>
      </c>
    </row>
    <row r="224" spans="1:13">
      <c r="A224" s="26" t="s">
        <v>645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646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647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648</v>
      </c>
      <c r="B227" s="27">
        <v>240</v>
      </c>
      <c r="C227" s="28">
        <v>1211400</v>
      </c>
      <c r="D227" s="29">
        <v>591140</v>
      </c>
      <c r="E227" s="29">
        <v>274840</v>
      </c>
      <c r="F227" s="29">
        <v>797400</v>
      </c>
      <c r="G227" s="29">
        <v>775190</v>
      </c>
      <c r="H227" s="29">
        <v>540080</v>
      </c>
      <c r="I227" s="29">
        <v>1159300</v>
      </c>
      <c r="J227" s="29">
        <v>549940</v>
      </c>
      <c r="K227" s="29">
        <v>662750</v>
      </c>
      <c r="L227" s="29">
        <v>844860</v>
      </c>
      <c r="M227" s="30">
        <v>900840</v>
      </c>
    </row>
    <row r="228" spans="1:13">
      <c r="A228" s="26" t="s">
        <v>649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650</v>
      </c>
      <c r="B229" s="27">
        <v>242</v>
      </c>
      <c r="C229" s="28">
        <v>391410</v>
      </c>
      <c r="D229" s="29">
        <v>383540</v>
      </c>
      <c r="E229" s="29">
        <v>358240</v>
      </c>
      <c r="F229" s="29">
        <v>277180</v>
      </c>
      <c r="G229" s="29">
        <v>420630</v>
      </c>
      <c r="H229" s="29">
        <v>320390</v>
      </c>
      <c r="I229" s="29">
        <v>309200</v>
      </c>
      <c r="J229" s="29">
        <v>288830</v>
      </c>
      <c r="K229" s="29">
        <v>327220</v>
      </c>
      <c r="L229" s="29">
        <v>494700</v>
      </c>
      <c r="M229" s="30">
        <v>430950</v>
      </c>
    </row>
    <row r="230" spans="1:13">
      <c r="A230" s="26" t="s">
        <v>651</v>
      </c>
      <c r="B230" s="27">
        <v>243</v>
      </c>
      <c r="C230" s="28">
        <v>7629.7</v>
      </c>
      <c r="D230" s="29">
        <v>62.793999999999997</v>
      </c>
      <c r="E230" s="29">
        <v>2852.5</v>
      </c>
      <c r="F230" s="29">
        <v>1670.6</v>
      </c>
      <c r="G230" s="29">
        <v>358.16</v>
      </c>
      <c r="H230" s="29">
        <v>1401.9</v>
      </c>
      <c r="I230" s="29">
        <v>209.23</v>
      </c>
      <c r="J230" s="29">
        <v>62.771999999999998</v>
      </c>
      <c r="K230" s="29">
        <v>1821.2</v>
      </c>
      <c r="L230" s="29">
        <v>221.8</v>
      </c>
      <c r="M230" s="30">
        <v>3713.1</v>
      </c>
    </row>
    <row r="231" spans="1:13">
      <c r="A231" s="26" t="s">
        <v>652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653</v>
      </c>
      <c r="B232" s="27">
        <v>246</v>
      </c>
      <c r="C232" s="28">
        <v>137540</v>
      </c>
      <c r="D232" s="29">
        <v>142860</v>
      </c>
      <c r="E232" s="29">
        <v>97091</v>
      </c>
      <c r="F232" s="29">
        <v>148360</v>
      </c>
      <c r="G232" s="29">
        <v>142420</v>
      </c>
      <c r="H232" s="29">
        <v>161920</v>
      </c>
      <c r="I232" s="29">
        <v>161940</v>
      </c>
      <c r="J232" s="29">
        <v>130560</v>
      </c>
      <c r="K232" s="29">
        <v>155490</v>
      </c>
      <c r="L232" s="29">
        <v>150260</v>
      </c>
      <c r="M232" s="30">
        <v>158060</v>
      </c>
    </row>
    <row r="233" spans="1:13">
      <c r="A233" s="26" t="s">
        <v>433</v>
      </c>
      <c r="B233" s="27">
        <v>247</v>
      </c>
      <c r="C233" s="28">
        <v>3343400</v>
      </c>
      <c r="D233" s="29">
        <v>3478200</v>
      </c>
      <c r="E233" s="29">
        <v>3246400</v>
      </c>
      <c r="F233" s="29">
        <v>3309700</v>
      </c>
      <c r="G233" s="29">
        <v>3202000</v>
      </c>
      <c r="H233" s="29">
        <v>3445400</v>
      </c>
      <c r="I233" s="29">
        <v>3391800</v>
      </c>
      <c r="J233" s="29">
        <v>3378300</v>
      </c>
      <c r="K233" s="29">
        <v>3647800</v>
      </c>
      <c r="L233" s="29">
        <v>3367600</v>
      </c>
      <c r="M233" s="30">
        <v>3078200</v>
      </c>
    </row>
    <row r="234" spans="1:13">
      <c r="A234" s="26" t="s">
        <v>654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655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656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657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658</v>
      </c>
      <c r="B238" s="27">
        <v>252</v>
      </c>
      <c r="C238" s="28">
        <v>5059.6000000000004</v>
      </c>
      <c r="D238" s="29">
        <v>4464.3</v>
      </c>
      <c r="E238" s="29">
        <v>3848.2</v>
      </c>
      <c r="F238" s="29">
        <v>3063</v>
      </c>
      <c r="G238" s="29">
        <v>3907.5</v>
      </c>
      <c r="H238" s="29">
        <v>3803.6</v>
      </c>
      <c r="I238" s="29">
        <v>4356.8</v>
      </c>
      <c r="J238" s="29">
        <v>4126.3999999999996</v>
      </c>
      <c r="K238" s="29">
        <v>3624.8</v>
      </c>
      <c r="L238" s="29">
        <v>2852.4</v>
      </c>
      <c r="M238" s="30">
        <v>4085.9</v>
      </c>
    </row>
    <row r="239" spans="1:13" ht="15.75" thickBot="1">
      <c r="A239" s="31" t="s">
        <v>659</v>
      </c>
      <c r="B239" s="32">
        <v>253</v>
      </c>
      <c r="C239" s="33">
        <v>465.75</v>
      </c>
      <c r="D239" s="34">
        <v>480</v>
      </c>
      <c r="E239" s="34">
        <v>426.89</v>
      </c>
      <c r="F239" s="34">
        <v>342.67</v>
      </c>
      <c r="G239" s="34">
        <v>385.09</v>
      </c>
      <c r="H239" s="34">
        <v>365.76</v>
      </c>
      <c r="I239" s="34">
        <v>391.05</v>
      </c>
      <c r="J239" s="34">
        <v>426.62</v>
      </c>
      <c r="K239" s="34">
        <v>381.55</v>
      </c>
      <c r="L239" s="34">
        <v>316.2</v>
      </c>
      <c r="M239" s="35">
        <v>389.39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A26" sqref="A26"/>
    </sheetView>
  </sheetViews>
  <sheetFormatPr defaultRowHeight="15"/>
  <sheetData>
    <row r="1" spans="1:13" ht="15.75">
      <c r="A1" s="22" t="s">
        <v>434</v>
      </c>
      <c r="B1" s="22" t="s">
        <v>435</v>
      </c>
      <c r="C1" s="23" t="s">
        <v>436</v>
      </c>
      <c r="D1" s="24" t="s">
        <v>437</v>
      </c>
      <c r="E1" s="24" t="s">
        <v>438</v>
      </c>
      <c r="F1" s="24" t="s">
        <v>439</v>
      </c>
      <c r="G1" s="24" t="s">
        <v>440</v>
      </c>
      <c r="H1" s="24" t="s">
        <v>441</v>
      </c>
      <c r="I1" s="24" t="s">
        <v>442</v>
      </c>
      <c r="J1" s="24" t="s">
        <v>443</v>
      </c>
      <c r="K1" s="24" t="s">
        <v>444</v>
      </c>
      <c r="L1" s="24" t="s">
        <v>445</v>
      </c>
      <c r="M1" s="25" t="s">
        <v>446</v>
      </c>
    </row>
    <row r="2" spans="1:13">
      <c r="A2" s="26" t="s">
        <v>447</v>
      </c>
      <c r="B2" s="27"/>
      <c r="C2" s="28">
        <f>SUM(C3:C239)</f>
        <v>30754475.073200002</v>
      </c>
      <c r="D2" s="29">
        <f t="shared" ref="D2:M2" si="0">SUM(D3:D239)</f>
        <v>31037561.274269998</v>
      </c>
      <c r="E2" s="29">
        <f t="shared" si="0"/>
        <v>31702727.630040001</v>
      </c>
      <c r="F2" s="29">
        <f t="shared" si="0"/>
        <v>31529484.20177</v>
      </c>
      <c r="G2" s="29">
        <f t="shared" si="0"/>
        <v>31272041.231340002</v>
      </c>
      <c r="H2" s="29">
        <f t="shared" si="0"/>
        <v>32147866.027430002</v>
      </c>
      <c r="I2" s="29">
        <f t="shared" si="0"/>
        <v>32524187.65199</v>
      </c>
      <c r="J2" s="29">
        <f t="shared" si="0"/>
        <v>31261058.097719997</v>
      </c>
      <c r="K2" s="29">
        <f t="shared" si="0"/>
        <v>30835091.845060002</v>
      </c>
      <c r="L2" s="29">
        <f t="shared" si="0"/>
        <v>31252124.822070003</v>
      </c>
      <c r="M2" s="30">
        <f t="shared" si="0"/>
        <v>31858055.020970002</v>
      </c>
    </row>
    <row r="3" spans="1:13">
      <c r="A3" s="26" t="s">
        <v>448</v>
      </c>
      <c r="B3" s="27">
        <v>1</v>
      </c>
      <c r="C3" s="28">
        <v>13727</v>
      </c>
      <c r="D3" s="29">
        <v>12746</v>
      </c>
      <c r="E3" s="29">
        <v>13508</v>
      </c>
      <c r="F3" s="29">
        <v>13032</v>
      </c>
      <c r="G3" s="29">
        <v>13316</v>
      </c>
      <c r="H3" s="29">
        <v>13798</v>
      </c>
      <c r="I3" s="29">
        <v>13228</v>
      </c>
      <c r="J3" s="29">
        <v>12865</v>
      </c>
      <c r="K3" s="29">
        <v>12672</v>
      </c>
      <c r="L3" s="29">
        <v>13241</v>
      </c>
      <c r="M3" s="30">
        <v>13401</v>
      </c>
    </row>
    <row r="4" spans="1:13">
      <c r="A4" s="26" t="s">
        <v>449</v>
      </c>
      <c r="B4" s="27">
        <v>3</v>
      </c>
      <c r="C4" s="28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30">
        <v>0</v>
      </c>
    </row>
    <row r="5" spans="1:13">
      <c r="A5" s="26" t="s">
        <v>235</v>
      </c>
      <c r="B5" s="27">
        <v>4</v>
      </c>
      <c r="C5" s="28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30">
        <v>0</v>
      </c>
    </row>
    <row r="6" spans="1:13">
      <c r="A6" s="26" t="s">
        <v>450</v>
      </c>
      <c r="B6" s="27">
        <v>5</v>
      </c>
      <c r="C6" s="28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30">
        <v>0</v>
      </c>
    </row>
    <row r="7" spans="1:13">
      <c r="A7" s="26" t="s">
        <v>451</v>
      </c>
      <c r="B7" s="27">
        <v>7</v>
      </c>
      <c r="C7" s="28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30">
        <v>0</v>
      </c>
    </row>
    <row r="8" spans="1:13">
      <c r="A8" s="26" t="s">
        <v>452</v>
      </c>
      <c r="B8" s="27">
        <v>10</v>
      </c>
      <c r="C8" s="28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30">
        <v>0</v>
      </c>
    </row>
    <row r="9" spans="1:13">
      <c r="A9" s="26" t="s">
        <v>453</v>
      </c>
      <c r="B9" s="27">
        <v>11</v>
      </c>
      <c r="C9" s="28">
        <v>204700</v>
      </c>
      <c r="D9" s="29">
        <v>182130</v>
      </c>
      <c r="E9" s="29">
        <v>173510</v>
      </c>
      <c r="F9" s="29">
        <v>169280</v>
      </c>
      <c r="G9" s="29">
        <v>168700</v>
      </c>
      <c r="H9" s="29">
        <v>196970</v>
      </c>
      <c r="I9" s="29">
        <v>176270</v>
      </c>
      <c r="J9" s="29">
        <v>206670</v>
      </c>
      <c r="K9" s="29">
        <v>161560</v>
      </c>
      <c r="L9" s="29">
        <v>158540</v>
      </c>
      <c r="M9" s="30">
        <v>208250</v>
      </c>
    </row>
    <row r="10" spans="1:13">
      <c r="A10" s="26" t="s">
        <v>454</v>
      </c>
      <c r="B10" s="27">
        <v>12</v>
      </c>
      <c r="C10" s="28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30">
        <v>0</v>
      </c>
    </row>
    <row r="11" spans="1:13">
      <c r="A11" s="26" t="s">
        <v>455</v>
      </c>
      <c r="B11" s="27">
        <v>13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30">
        <v>0</v>
      </c>
    </row>
    <row r="12" spans="1:13">
      <c r="A12" s="26" t="s">
        <v>456</v>
      </c>
      <c r="B12" s="27">
        <v>14</v>
      </c>
      <c r="C12" s="28">
        <v>320600</v>
      </c>
      <c r="D12" s="29">
        <v>328100</v>
      </c>
      <c r="E12" s="29">
        <v>309310</v>
      </c>
      <c r="F12" s="29">
        <v>324740</v>
      </c>
      <c r="G12" s="29">
        <v>307840</v>
      </c>
      <c r="H12" s="29">
        <v>342980</v>
      </c>
      <c r="I12" s="29">
        <v>311670</v>
      </c>
      <c r="J12" s="29">
        <v>340070</v>
      </c>
      <c r="K12" s="29">
        <v>312310</v>
      </c>
      <c r="L12" s="29">
        <v>292780</v>
      </c>
      <c r="M12" s="30">
        <v>340050</v>
      </c>
    </row>
    <row r="13" spans="1:13">
      <c r="A13" s="26" t="s">
        <v>457</v>
      </c>
      <c r="B13" s="27">
        <v>15</v>
      </c>
      <c r="C13" s="28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30">
        <v>0</v>
      </c>
    </row>
    <row r="14" spans="1:13">
      <c r="A14" s="26" t="s">
        <v>458</v>
      </c>
      <c r="B14" s="27">
        <v>16</v>
      </c>
      <c r="C14" s="28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30">
        <v>0</v>
      </c>
    </row>
    <row r="15" spans="1:13">
      <c r="A15" s="26" t="s">
        <v>459</v>
      </c>
      <c r="B15" s="27">
        <v>17</v>
      </c>
      <c r="C15" s="28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26" t="s">
        <v>460</v>
      </c>
      <c r="B16" s="27">
        <v>18</v>
      </c>
      <c r="C16" s="28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30">
        <v>0</v>
      </c>
    </row>
    <row r="17" spans="1:13">
      <c r="A17" s="26" t="s">
        <v>271</v>
      </c>
      <c r="B17" s="27">
        <v>19</v>
      </c>
      <c r="C17" s="28">
        <v>185980</v>
      </c>
      <c r="D17" s="29">
        <v>205920</v>
      </c>
      <c r="E17" s="29">
        <v>168760</v>
      </c>
      <c r="F17" s="29">
        <v>200130</v>
      </c>
      <c r="G17" s="29">
        <v>173810</v>
      </c>
      <c r="H17" s="29">
        <v>131580</v>
      </c>
      <c r="I17" s="29">
        <v>140150</v>
      </c>
      <c r="J17" s="29">
        <v>174200</v>
      </c>
      <c r="K17" s="29">
        <v>177170</v>
      </c>
      <c r="L17" s="29">
        <v>217790</v>
      </c>
      <c r="M17" s="30">
        <v>174890</v>
      </c>
    </row>
    <row r="18" spans="1:13">
      <c r="A18" s="26" t="s">
        <v>461</v>
      </c>
      <c r="B18" s="27">
        <v>20</v>
      </c>
      <c r="C18" s="28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30">
        <v>0</v>
      </c>
    </row>
    <row r="19" spans="1:13">
      <c r="A19" s="26" t="s">
        <v>462</v>
      </c>
      <c r="B19" s="27">
        <v>21</v>
      </c>
      <c r="C19" s="28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30">
        <v>0</v>
      </c>
    </row>
    <row r="20" spans="1:13">
      <c r="A20" s="26" t="s">
        <v>463</v>
      </c>
      <c r="B20" s="27">
        <v>22</v>
      </c>
      <c r="C20" s="28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30">
        <v>0</v>
      </c>
    </row>
    <row r="21" spans="1:13">
      <c r="A21" s="26" t="s">
        <v>464</v>
      </c>
      <c r="B21" s="27">
        <v>23</v>
      </c>
      <c r="C21" s="28">
        <v>0.98404000000000003</v>
      </c>
      <c r="D21" s="29">
        <v>0.85702</v>
      </c>
      <c r="E21" s="29">
        <v>0.90410000000000001</v>
      </c>
      <c r="F21" s="29">
        <v>1.1741999999999999</v>
      </c>
      <c r="G21" s="29">
        <v>1.2197</v>
      </c>
      <c r="H21" s="29">
        <v>1.0972999999999999</v>
      </c>
      <c r="I21" s="29">
        <v>0.85995999999999995</v>
      </c>
      <c r="J21" s="29">
        <v>1.0095000000000001</v>
      </c>
      <c r="K21" s="29">
        <v>1.0555000000000001</v>
      </c>
      <c r="L21" s="29">
        <v>1.2492000000000001</v>
      </c>
      <c r="M21" s="30">
        <v>1.1322000000000001</v>
      </c>
    </row>
    <row r="22" spans="1:13">
      <c r="A22" s="26" t="s">
        <v>465</v>
      </c>
      <c r="B22" s="27">
        <v>24</v>
      </c>
      <c r="C22" s="28">
        <v>2261.8000000000002</v>
      </c>
      <c r="D22" s="29">
        <v>2595.5</v>
      </c>
      <c r="E22" s="29">
        <v>2061.6999999999998</v>
      </c>
      <c r="F22" s="29">
        <v>2443.6</v>
      </c>
      <c r="G22" s="29">
        <v>2841.5</v>
      </c>
      <c r="H22" s="29">
        <v>2563.6</v>
      </c>
      <c r="I22" s="29">
        <v>2812.8</v>
      </c>
      <c r="J22" s="29">
        <v>2378.8000000000002</v>
      </c>
      <c r="K22" s="29">
        <v>2598.6999999999998</v>
      </c>
      <c r="L22" s="29">
        <v>2592</v>
      </c>
      <c r="M22" s="30">
        <v>2328.8000000000002</v>
      </c>
    </row>
    <row r="23" spans="1:13">
      <c r="A23" s="26" t="s">
        <v>466</v>
      </c>
      <c r="B23" s="27">
        <v>25</v>
      </c>
      <c r="C23" s="28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30">
        <v>0</v>
      </c>
    </row>
    <row r="24" spans="1:13">
      <c r="A24" s="26" t="s">
        <v>467</v>
      </c>
      <c r="B24" s="27">
        <v>26</v>
      </c>
      <c r="C24" s="28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30">
        <v>0</v>
      </c>
    </row>
    <row r="25" spans="1:13">
      <c r="A25" s="26" t="s">
        <v>468</v>
      </c>
      <c r="B25" s="27">
        <v>27</v>
      </c>
      <c r="C25" s="28">
        <v>1611</v>
      </c>
      <c r="D25" s="29">
        <v>1544.1</v>
      </c>
      <c r="E25" s="29">
        <v>1644.3</v>
      </c>
      <c r="F25" s="29">
        <v>1414.2</v>
      </c>
      <c r="G25" s="29">
        <v>1563.8</v>
      </c>
      <c r="H25" s="29">
        <v>1478.5</v>
      </c>
      <c r="I25" s="29">
        <v>1491.8</v>
      </c>
      <c r="J25" s="29">
        <v>1625.1</v>
      </c>
      <c r="K25" s="29">
        <v>1486.2</v>
      </c>
      <c r="L25" s="29">
        <v>1431.3</v>
      </c>
      <c r="M25" s="30">
        <v>1638.9</v>
      </c>
    </row>
    <row r="26" spans="1:13">
      <c r="A26" s="26" t="s">
        <v>469</v>
      </c>
      <c r="B26" s="27">
        <v>28</v>
      </c>
      <c r="C26" s="28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30">
        <v>0</v>
      </c>
    </row>
    <row r="27" spans="1:13">
      <c r="A27" s="26" t="s">
        <v>470</v>
      </c>
      <c r="B27" s="27">
        <v>29</v>
      </c>
      <c r="C27" s="28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30">
        <v>0</v>
      </c>
    </row>
    <row r="28" spans="1:13">
      <c r="A28" s="26" t="s">
        <v>471</v>
      </c>
      <c r="B28" s="27">
        <v>30</v>
      </c>
      <c r="C28" s="28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30">
        <v>0</v>
      </c>
    </row>
    <row r="29" spans="1:13">
      <c r="A29" s="26" t="s">
        <v>472</v>
      </c>
      <c r="B29" s="27">
        <v>31</v>
      </c>
      <c r="C29" s="28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30">
        <v>0</v>
      </c>
    </row>
    <row r="30" spans="1:13">
      <c r="A30" s="26" t="s">
        <v>205</v>
      </c>
      <c r="B30" s="27">
        <v>32</v>
      </c>
      <c r="C30" s="28">
        <v>1878500</v>
      </c>
      <c r="D30" s="29">
        <v>1780700</v>
      </c>
      <c r="E30" s="29">
        <v>1843900</v>
      </c>
      <c r="F30" s="29">
        <v>1679300</v>
      </c>
      <c r="G30" s="29">
        <v>1800900</v>
      </c>
      <c r="H30" s="29">
        <v>1808100</v>
      </c>
      <c r="I30" s="29">
        <v>1872200</v>
      </c>
      <c r="J30" s="29">
        <v>1927400</v>
      </c>
      <c r="K30" s="29">
        <v>1842900</v>
      </c>
      <c r="L30" s="29">
        <v>1778800</v>
      </c>
      <c r="M30" s="30">
        <v>1975900</v>
      </c>
    </row>
    <row r="31" spans="1:13">
      <c r="A31" s="26" t="s">
        <v>473</v>
      </c>
      <c r="B31" s="27">
        <v>33</v>
      </c>
      <c r="C31" s="28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30">
        <v>0</v>
      </c>
    </row>
    <row r="32" spans="1:13">
      <c r="A32" s="26" t="s">
        <v>474</v>
      </c>
      <c r="B32" s="27">
        <v>34</v>
      </c>
      <c r="C32" s="28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30">
        <v>0</v>
      </c>
    </row>
    <row r="33" spans="1:13">
      <c r="A33" s="26" t="s">
        <v>475</v>
      </c>
      <c r="B33" s="27">
        <v>35</v>
      </c>
      <c r="C33" s="28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30">
        <v>0</v>
      </c>
    </row>
    <row r="34" spans="1:13">
      <c r="A34" s="26" t="s">
        <v>476</v>
      </c>
      <c r="B34" s="27">
        <v>36</v>
      </c>
      <c r="C34" s="28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30">
        <v>0</v>
      </c>
    </row>
    <row r="35" spans="1:13">
      <c r="A35" s="26" t="s">
        <v>477</v>
      </c>
      <c r="B35" s="27">
        <v>37</v>
      </c>
      <c r="C35" s="28">
        <v>4272.3</v>
      </c>
      <c r="D35" s="29">
        <v>4097.8</v>
      </c>
      <c r="E35" s="29">
        <v>4641.2</v>
      </c>
      <c r="F35" s="29">
        <v>4679.2</v>
      </c>
      <c r="G35" s="29">
        <v>4525.8999999999996</v>
      </c>
      <c r="H35" s="29">
        <v>4807.5</v>
      </c>
      <c r="I35" s="29">
        <v>4669</v>
      </c>
      <c r="J35" s="29">
        <v>4339.3999999999996</v>
      </c>
      <c r="K35" s="29">
        <v>4483.3999999999996</v>
      </c>
      <c r="L35" s="29">
        <v>4806.7</v>
      </c>
      <c r="M35" s="30">
        <v>4654.7</v>
      </c>
    </row>
    <row r="36" spans="1:13">
      <c r="A36" s="26" t="s">
        <v>478</v>
      </c>
      <c r="B36" s="27">
        <v>38</v>
      </c>
      <c r="C36" s="28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30">
        <v>0</v>
      </c>
    </row>
    <row r="37" spans="1:13">
      <c r="A37" s="26" t="s">
        <v>479</v>
      </c>
      <c r="B37" s="27">
        <v>39</v>
      </c>
      <c r="C37" s="28">
        <v>110900</v>
      </c>
      <c r="D37" s="29">
        <v>131770</v>
      </c>
      <c r="E37" s="29">
        <v>112680</v>
      </c>
      <c r="F37" s="29">
        <v>135660</v>
      </c>
      <c r="G37" s="29">
        <v>124140</v>
      </c>
      <c r="H37" s="29">
        <v>121190</v>
      </c>
      <c r="I37" s="29">
        <v>134160</v>
      </c>
      <c r="J37" s="29">
        <v>114290</v>
      </c>
      <c r="K37" s="29">
        <v>131740</v>
      </c>
      <c r="L37" s="29">
        <v>134890</v>
      </c>
      <c r="M37" s="30">
        <v>115860</v>
      </c>
    </row>
    <row r="38" spans="1:13">
      <c r="A38" s="26" t="s">
        <v>480</v>
      </c>
      <c r="B38" s="27">
        <v>40</v>
      </c>
      <c r="C38" s="28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30">
        <v>0</v>
      </c>
    </row>
    <row r="39" spans="1:13">
      <c r="A39" s="26" t="s">
        <v>183</v>
      </c>
      <c r="B39" s="27">
        <v>41</v>
      </c>
      <c r="C39" s="28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30">
        <v>0</v>
      </c>
    </row>
    <row r="40" spans="1:13">
      <c r="A40" s="26" t="s">
        <v>481</v>
      </c>
      <c r="B40" s="27">
        <v>42</v>
      </c>
      <c r="C40" s="28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30">
        <v>0</v>
      </c>
    </row>
    <row r="41" spans="1:13">
      <c r="A41" s="26" t="s">
        <v>482</v>
      </c>
      <c r="B41" s="27">
        <v>43</v>
      </c>
      <c r="C41" s="28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30">
        <v>0</v>
      </c>
    </row>
    <row r="42" spans="1:13">
      <c r="A42" s="26" t="s">
        <v>483</v>
      </c>
      <c r="B42" s="27">
        <v>44</v>
      </c>
      <c r="C42" s="28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  <c r="L42" s="29">
        <v>0</v>
      </c>
      <c r="M42" s="30">
        <v>0</v>
      </c>
    </row>
    <row r="43" spans="1:13">
      <c r="A43" s="26" t="s">
        <v>484</v>
      </c>
      <c r="B43" s="27">
        <v>45</v>
      </c>
      <c r="C43" s="28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30">
        <v>0</v>
      </c>
    </row>
    <row r="44" spans="1:13">
      <c r="A44" s="26" t="s">
        <v>485</v>
      </c>
      <c r="B44" s="27">
        <v>46</v>
      </c>
      <c r="C44" s="28">
        <v>5220.2</v>
      </c>
      <c r="D44" s="29">
        <v>4930.2</v>
      </c>
      <c r="E44" s="29">
        <v>5433.1</v>
      </c>
      <c r="F44" s="29">
        <v>5195.3</v>
      </c>
      <c r="G44" s="29">
        <v>5090.5</v>
      </c>
      <c r="H44" s="29">
        <v>5194.1000000000004</v>
      </c>
      <c r="I44" s="29">
        <v>5241.8</v>
      </c>
      <c r="J44" s="29">
        <v>5227.2</v>
      </c>
      <c r="K44" s="29">
        <v>5166.6000000000004</v>
      </c>
      <c r="L44" s="29">
        <v>4902.6000000000004</v>
      </c>
      <c r="M44" s="30">
        <v>5347.2</v>
      </c>
    </row>
    <row r="45" spans="1:13">
      <c r="A45" s="26" t="s">
        <v>486</v>
      </c>
      <c r="B45" s="27">
        <v>47</v>
      </c>
      <c r="C45" s="28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30">
        <v>0</v>
      </c>
    </row>
    <row r="46" spans="1:13">
      <c r="A46" s="26" t="s">
        <v>275</v>
      </c>
      <c r="B46" s="27">
        <v>48</v>
      </c>
      <c r="C46" s="28">
        <v>76304</v>
      </c>
      <c r="D46" s="29">
        <v>71617</v>
      </c>
      <c r="E46" s="29">
        <v>76264</v>
      </c>
      <c r="F46" s="29">
        <v>78155</v>
      </c>
      <c r="G46" s="29">
        <v>88348</v>
      </c>
      <c r="H46" s="29">
        <v>86688</v>
      </c>
      <c r="I46" s="29">
        <v>78707</v>
      </c>
      <c r="J46" s="29">
        <v>77517</v>
      </c>
      <c r="K46" s="29">
        <v>75376</v>
      </c>
      <c r="L46" s="29">
        <v>79493</v>
      </c>
      <c r="M46" s="30">
        <v>73323</v>
      </c>
    </row>
    <row r="47" spans="1:13">
      <c r="A47" s="26" t="s">
        <v>487</v>
      </c>
      <c r="B47" s="27">
        <v>49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30">
        <v>0</v>
      </c>
    </row>
    <row r="48" spans="1:13">
      <c r="A48" s="26" t="s">
        <v>488</v>
      </c>
      <c r="B48" s="27">
        <v>51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30">
        <v>0</v>
      </c>
    </row>
    <row r="49" spans="1:13">
      <c r="A49" s="26" t="s">
        <v>489</v>
      </c>
      <c r="B49" s="27">
        <v>52</v>
      </c>
      <c r="C49" s="28">
        <v>219650</v>
      </c>
      <c r="D49" s="29">
        <v>212620</v>
      </c>
      <c r="E49" s="29">
        <v>190870</v>
      </c>
      <c r="F49" s="29">
        <v>221500</v>
      </c>
      <c r="G49" s="29">
        <v>219000</v>
      </c>
      <c r="H49" s="29">
        <v>240710</v>
      </c>
      <c r="I49" s="29">
        <v>233100</v>
      </c>
      <c r="J49" s="29">
        <v>199410</v>
      </c>
      <c r="K49" s="29">
        <v>240350</v>
      </c>
      <c r="L49" s="29">
        <v>247980</v>
      </c>
      <c r="M49" s="30">
        <v>221030</v>
      </c>
    </row>
    <row r="50" spans="1:13">
      <c r="A50" s="26" t="s">
        <v>490</v>
      </c>
      <c r="B50" s="27">
        <v>53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30">
        <v>0</v>
      </c>
    </row>
    <row r="51" spans="1:13">
      <c r="A51" s="26" t="s">
        <v>491</v>
      </c>
      <c r="B51" s="27">
        <v>54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30">
        <v>0</v>
      </c>
    </row>
    <row r="52" spans="1:13">
      <c r="A52" s="26" t="s">
        <v>492</v>
      </c>
      <c r="B52" s="27">
        <v>55</v>
      </c>
      <c r="C52" s="28">
        <v>2215.1999999999998</v>
      </c>
      <c r="D52" s="29">
        <v>2382.6</v>
      </c>
      <c r="E52" s="29">
        <v>1904.8</v>
      </c>
      <c r="F52" s="29">
        <v>2559.3000000000002</v>
      </c>
      <c r="G52" s="29">
        <v>2549.4</v>
      </c>
      <c r="H52" s="29">
        <v>2373.4</v>
      </c>
      <c r="I52" s="29">
        <v>2503</v>
      </c>
      <c r="J52" s="29">
        <v>1830.3</v>
      </c>
      <c r="K52" s="29">
        <v>2686.3</v>
      </c>
      <c r="L52" s="29">
        <v>2917.3</v>
      </c>
      <c r="M52" s="30">
        <v>2270.1</v>
      </c>
    </row>
    <row r="53" spans="1:13">
      <c r="A53" s="26" t="s">
        <v>493</v>
      </c>
      <c r="B53" s="27">
        <v>56</v>
      </c>
      <c r="C53" s="28">
        <v>28767</v>
      </c>
      <c r="D53" s="29">
        <v>28769</v>
      </c>
      <c r="E53" s="29">
        <v>26092</v>
      </c>
      <c r="F53" s="29">
        <v>30408</v>
      </c>
      <c r="G53" s="29">
        <v>29446</v>
      </c>
      <c r="H53" s="29">
        <v>32783</v>
      </c>
      <c r="I53" s="29">
        <v>31574</v>
      </c>
      <c r="J53" s="29">
        <v>28135</v>
      </c>
      <c r="K53" s="29">
        <v>24994</v>
      </c>
      <c r="L53" s="29">
        <v>28558</v>
      </c>
      <c r="M53" s="30">
        <v>31114</v>
      </c>
    </row>
    <row r="54" spans="1:13">
      <c r="A54" s="26" t="s">
        <v>494</v>
      </c>
      <c r="B54" s="27">
        <v>57</v>
      </c>
      <c r="C54" s="28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30">
        <v>0</v>
      </c>
    </row>
    <row r="55" spans="1:13">
      <c r="A55" s="26" t="s">
        <v>495</v>
      </c>
      <c r="B55" s="27">
        <v>58</v>
      </c>
      <c r="C55" s="28">
        <v>1872400</v>
      </c>
      <c r="D55" s="29">
        <v>1642400</v>
      </c>
      <c r="E55" s="29">
        <v>1903800</v>
      </c>
      <c r="F55" s="29">
        <v>1740300</v>
      </c>
      <c r="G55" s="29">
        <v>1776100</v>
      </c>
      <c r="H55" s="29">
        <v>1996700</v>
      </c>
      <c r="I55" s="29">
        <v>1795000</v>
      </c>
      <c r="J55" s="29">
        <v>1814000</v>
      </c>
      <c r="K55" s="29">
        <v>1886000</v>
      </c>
      <c r="L55" s="29">
        <v>1842100</v>
      </c>
      <c r="M55" s="30">
        <v>1948600</v>
      </c>
    </row>
    <row r="56" spans="1:13">
      <c r="A56" s="26" t="s">
        <v>496</v>
      </c>
      <c r="B56" s="27">
        <v>59</v>
      </c>
      <c r="C56" s="28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30">
        <v>0</v>
      </c>
    </row>
    <row r="57" spans="1:13">
      <c r="A57" s="26" t="s">
        <v>497</v>
      </c>
      <c r="B57" s="27">
        <v>60</v>
      </c>
      <c r="C57" s="28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30">
        <v>0</v>
      </c>
    </row>
    <row r="58" spans="1:13">
      <c r="A58" s="26" t="s">
        <v>498</v>
      </c>
      <c r="B58" s="27">
        <v>61</v>
      </c>
      <c r="C58" s="28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30">
        <v>0</v>
      </c>
    </row>
    <row r="59" spans="1:13">
      <c r="A59" s="26" t="s">
        <v>499</v>
      </c>
      <c r="B59" s="27">
        <v>62</v>
      </c>
      <c r="C59" s="28">
        <v>2484</v>
      </c>
      <c r="D59" s="29">
        <v>2544.1</v>
      </c>
      <c r="E59" s="29">
        <v>2451.1999999999998</v>
      </c>
      <c r="F59" s="29">
        <v>2647.2</v>
      </c>
      <c r="G59" s="29">
        <v>2811.6</v>
      </c>
      <c r="H59" s="29">
        <v>2461.5</v>
      </c>
      <c r="I59" s="29">
        <v>2561.8000000000002</v>
      </c>
      <c r="J59" s="29">
        <v>2111.1999999999998</v>
      </c>
      <c r="K59" s="29">
        <v>2714</v>
      </c>
      <c r="L59" s="29">
        <v>2293.1</v>
      </c>
      <c r="M59" s="30">
        <v>2295.5</v>
      </c>
    </row>
    <row r="60" spans="1:13">
      <c r="A60" s="26" t="s">
        <v>500</v>
      </c>
      <c r="B60" s="27">
        <v>63</v>
      </c>
      <c r="C60" s="28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30">
        <v>0</v>
      </c>
    </row>
    <row r="61" spans="1:13">
      <c r="A61" s="26" t="s">
        <v>501</v>
      </c>
      <c r="B61" s="27">
        <v>64</v>
      </c>
      <c r="C61" s="28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30">
        <v>0</v>
      </c>
    </row>
    <row r="62" spans="1:13">
      <c r="A62" s="26" t="s">
        <v>502</v>
      </c>
      <c r="B62" s="27">
        <v>65</v>
      </c>
      <c r="C62" s="28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30">
        <v>0</v>
      </c>
    </row>
    <row r="63" spans="1:13">
      <c r="A63" s="26" t="s">
        <v>503</v>
      </c>
      <c r="B63" s="27">
        <v>66</v>
      </c>
      <c r="C63" s="28">
        <v>847020</v>
      </c>
      <c r="D63" s="29">
        <v>817570</v>
      </c>
      <c r="E63" s="29">
        <v>845690</v>
      </c>
      <c r="F63" s="29">
        <v>914020</v>
      </c>
      <c r="G63" s="29">
        <v>925400</v>
      </c>
      <c r="H63" s="29">
        <v>874010</v>
      </c>
      <c r="I63" s="29">
        <v>918350</v>
      </c>
      <c r="J63" s="29">
        <v>813560</v>
      </c>
      <c r="K63" s="29">
        <v>885290</v>
      </c>
      <c r="L63" s="29">
        <v>1009000</v>
      </c>
      <c r="M63" s="30">
        <v>936370</v>
      </c>
    </row>
    <row r="64" spans="1:13">
      <c r="A64" s="26" t="s">
        <v>504</v>
      </c>
      <c r="B64" s="27">
        <v>67</v>
      </c>
      <c r="C64" s="28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30">
        <v>0</v>
      </c>
    </row>
    <row r="65" spans="1:13">
      <c r="A65" s="26" t="s">
        <v>505</v>
      </c>
      <c r="B65" s="27">
        <v>68</v>
      </c>
      <c r="C65" s="28">
        <v>16625</v>
      </c>
      <c r="D65" s="29">
        <v>15658</v>
      </c>
      <c r="E65" s="29">
        <v>14542</v>
      </c>
      <c r="F65" s="29">
        <v>12573</v>
      </c>
      <c r="G65" s="29">
        <v>16228</v>
      </c>
      <c r="H65" s="29">
        <v>17034</v>
      </c>
      <c r="I65" s="29">
        <v>15778</v>
      </c>
      <c r="J65" s="29">
        <v>14893</v>
      </c>
      <c r="K65" s="29">
        <v>14283</v>
      </c>
      <c r="L65" s="29">
        <v>16364</v>
      </c>
      <c r="M65" s="30">
        <v>16189</v>
      </c>
    </row>
    <row r="66" spans="1:13">
      <c r="A66" s="26" t="s">
        <v>237</v>
      </c>
      <c r="B66" s="27">
        <v>69</v>
      </c>
      <c r="C66" s="28">
        <v>272830</v>
      </c>
      <c r="D66" s="29">
        <v>287190</v>
      </c>
      <c r="E66" s="29">
        <v>283360</v>
      </c>
      <c r="F66" s="29">
        <v>295480</v>
      </c>
      <c r="G66" s="29">
        <v>286600</v>
      </c>
      <c r="H66" s="29">
        <v>295810</v>
      </c>
      <c r="I66" s="29">
        <v>287740</v>
      </c>
      <c r="J66" s="29">
        <v>291030</v>
      </c>
      <c r="K66" s="29">
        <v>273410</v>
      </c>
      <c r="L66" s="29">
        <v>278910</v>
      </c>
      <c r="M66" s="30">
        <v>283410</v>
      </c>
    </row>
    <row r="67" spans="1:13">
      <c r="A67" s="26" t="s">
        <v>506</v>
      </c>
      <c r="B67" s="27">
        <v>70</v>
      </c>
      <c r="C67" s="28">
        <v>7649.3</v>
      </c>
      <c r="D67" s="29">
        <v>7379.1</v>
      </c>
      <c r="E67" s="29">
        <v>7095.5</v>
      </c>
      <c r="F67" s="29">
        <v>6861.7</v>
      </c>
      <c r="G67" s="29">
        <v>7593.5</v>
      </c>
      <c r="H67" s="29">
        <v>6856.5</v>
      </c>
      <c r="I67" s="29">
        <v>8090.3</v>
      </c>
      <c r="J67" s="29">
        <v>6881.6</v>
      </c>
      <c r="K67" s="29">
        <v>7624.6</v>
      </c>
      <c r="L67" s="29">
        <v>7199.6</v>
      </c>
      <c r="M67" s="30">
        <v>7529.6</v>
      </c>
    </row>
    <row r="68" spans="1:13">
      <c r="A68" s="26" t="s">
        <v>507</v>
      </c>
      <c r="B68" s="27">
        <v>71</v>
      </c>
      <c r="C68" s="28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30">
        <v>0</v>
      </c>
    </row>
    <row r="69" spans="1:13">
      <c r="A69" s="26" t="s">
        <v>508</v>
      </c>
      <c r="B69" s="27">
        <v>72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30">
        <v>0</v>
      </c>
    </row>
    <row r="70" spans="1:13">
      <c r="A70" s="26" t="s">
        <v>509</v>
      </c>
      <c r="B70" s="27">
        <v>73</v>
      </c>
      <c r="C70" s="28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30">
        <v>0</v>
      </c>
    </row>
    <row r="71" spans="1:13">
      <c r="A71" s="26" t="s">
        <v>510</v>
      </c>
      <c r="B71" s="27">
        <v>74</v>
      </c>
      <c r="C71" s="28">
        <v>41488</v>
      </c>
      <c r="D71" s="29">
        <v>42968</v>
      </c>
      <c r="E71" s="29">
        <v>44590</v>
      </c>
      <c r="F71" s="29">
        <v>40571</v>
      </c>
      <c r="G71" s="29">
        <v>42795</v>
      </c>
      <c r="H71" s="29">
        <v>40371</v>
      </c>
      <c r="I71" s="29">
        <v>42279</v>
      </c>
      <c r="J71" s="29">
        <v>44403</v>
      </c>
      <c r="K71" s="29">
        <v>40290</v>
      </c>
      <c r="L71" s="29">
        <v>41714</v>
      </c>
      <c r="M71" s="30">
        <v>40996</v>
      </c>
    </row>
    <row r="72" spans="1:13">
      <c r="A72" s="26" t="s">
        <v>511</v>
      </c>
      <c r="B72" s="27">
        <v>75</v>
      </c>
      <c r="C72" s="28">
        <v>0</v>
      </c>
      <c r="D72" s="29">
        <v>0</v>
      </c>
      <c r="E72" s="29">
        <v>0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30">
        <v>0</v>
      </c>
    </row>
    <row r="73" spans="1:13">
      <c r="A73" s="26" t="s">
        <v>512</v>
      </c>
      <c r="B73" s="27">
        <v>76</v>
      </c>
      <c r="C73" s="28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30">
        <v>0</v>
      </c>
    </row>
    <row r="74" spans="1:13">
      <c r="A74" s="26" t="s">
        <v>513</v>
      </c>
      <c r="B74" s="27">
        <v>77</v>
      </c>
      <c r="C74" s="28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30">
        <v>0</v>
      </c>
    </row>
    <row r="75" spans="1:13">
      <c r="A75" s="26" t="s">
        <v>514</v>
      </c>
      <c r="B75" s="27">
        <v>78</v>
      </c>
      <c r="C75" s="28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30">
        <v>0</v>
      </c>
    </row>
    <row r="76" spans="1:13">
      <c r="A76" s="26" t="s">
        <v>515</v>
      </c>
      <c r="B76" s="27">
        <v>79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30">
        <v>0</v>
      </c>
    </row>
    <row r="77" spans="1:13">
      <c r="A77" s="26" t="s">
        <v>516</v>
      </c>
      <c r="B77" s="27">
        <v>80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30">
        <v>0</v>
      </c>
    </row>
    <row r="78" spans="1:13">
      <c r="A78" s="26" t="s">
        <v>517</v>
      </c>
      <c r="B78" s="27">
        <v>81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30">
        <v>0</v>
      </c>
    </row>
    <row r="79" spans="1:13">
      <c r="A79" s="26" t="s">
        <v>518</v>
      </c>
      <c r="B79" s="27">
        <v>82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30">
        <v>0</v>
      </c>
    </row>
    <row r="80" spans="1:13">
      <c r="A80" s="26" t="s">
        <v>519</v>
      </c>
      <c r="B80" s="27">
        <v>83</v>
      </c>
      <c r="C80" s="28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30">
        <v>0</v>
      </c>
    </row>
    <row r="81" spans="1:13">
      <c r="A81" s="26" t="s">
        <v>520</v>
      </c>
      <c r="B81" s="27">
        <v>84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30">
        <v>0</v>
      </c>
    </row>
    <row r="82" spans="1:13">
      <c r="A82" s="26" t="s">
        <v>521</v>
      </c>
      <c r="B82" s="27">
        <v>85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30">
        <v>0</v>
      </c>
    </row>
    <row r="83" spans="1:13">
      <c r="A83" s="26" t="s">
        <v>522</v>
      </c>
      <c r="B83" s="27">
        <v>86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30">
        <v>0</v>
      </c>
    </row>
    <row r="84" spans="1:13">
      <c r="A84" s="26" t="s">
        <v>523</v>
      </c>
      <c r="B84" s="27">
        <v>87</v>
      </c>
      <c r="C84" s="28">
        <v>0.14915999999999999</v>
      </c>
      <c r="D84" s="29">
        <v>0.17724999999999999</v>
      </c>
      <c r="E84" s="29">
        <v>0.13594000000000001</v>
      </c>
      <c r="F84" s="29">
        <v>0.17757000000000001</v>
      </c>
      <c r="G84" s="29">
        <v>0.21163999999999999</v>
      </c>
      <c r="H84" s="29">
        <v>0.19012999999999999</v>
      </c>
      <c r="I84" s="29">
        <v>0.21203</v>
      </c>
      <c r="J84" s="29">
        <v>0.13822000000000001</v>
      </c>
      <c r="K84" s="29">
        <v>0.17956</v>
      </c>
      <c r="L84" s="29">
        <v>0.18287</v>
      </c>
      <c r="M84" s="30">
        <v>0.16877</v>
      </c>
    </row>
    <row r="85" spans="1:13">
      <c r="A85" s="26" t="s">
        <v>524</v>
      </c>
      <c r="B85" s="27">
        <v>89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30">
        <v>0</v>
      </c>
    </row>
    <row r="86" spans="1:13">
      <c r="A86" s="26" t="s">
        <v>525</v>
      </c>
      <c r="B86" s="27">
        <v>91</v>
      </c>
      <c r="C86" s="28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30">
        <v>0</v>
      </c>
    </row>
    <row r="87" spans="1:13">
      <c r="A87" s="26" t="s">
        <v>526</v>
      </c>
      <c r="B87" s="27">
        <v>92</v>
      </c>
      <c r="C87" s="28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30">
        <v>0</v>
      </c>
    </row>
    <row r="88" spans="1:13">
      <c r="A88" s="26" t="s">
        <v>527</v>
      </c>
      <c r="B88" s="27">
        <v>93</v>
      </c>
      <c r="C88" s="28">
        <v>0</v>
      </c>
      <c r="D88" s="29">
        <v>0</v>
      </c>
      <c r="E88" s="29">
        <v>0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30">
        <v>0</v>
      </c>
    </row>
    <row r="89" spans="1:13">
      <c r="A89" s="26" t="s">
        <v>528</v>
      </c>
      <c r="B89" s="27">
        <v>94</v>
      </c>
      <c r="C89" s="28">
        <v>314240</v>
      </c>
      <c r="D89" s="29">
        <v>306120</v>
      </c>
      <c r="E89" s="29">
        <v>295290</v>
      </c>
      <c r="F89" s="29">
        <v>289490</v>
      </c>
      <c r="G89" s="29">
        <v>310250</v>
      </c>
      <c r="H89" s="29">
        <v>294660</v>
      </c>
      <c r="I89" s="29">
        <v>320070</v>
      </c>
      <c r="J89" s="29">
        <v>297990</v>
      </c>
      <c r="K89" s="29">
        <v>305310</v>
      </c>
      <c r="L89" s="29">
        <v>304210</v>
      </c>
      <c r="M89" s="30">
        <v>303760</v>
      </c>
    </row>
    <row r="90" spans="1:13">
      <c r="A90" s="26" t="s">
        <v>529</v>
      </c>
      <c r="B90" s="27">
        <v>95</v>
      </c>
      <c r="C90" s="28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30">
        <v>0</v>
      </c>
    </row>
    <row r="91" spans="1:13">
      <c r="A91" s="26" t="s">
        <v>530</v>
      </c>
      <c r="B91" s="27">
        <v>96</v>
      </c>
      <c r="C91" s="28">
        <v>0</v>
      </c>
      <c r="D91" s="29">
        <v>0</v>
      </c>
      <c r="E91" s="29">
        <v>0</v>
      </c>
      <c r="F91" s="29">
        <v>0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30">
        <v>0</v>
      </c>
    </row>
    <row r="92" spans="1:13">
      <c r="A92" s="26" t="s">
        <v>531</v>
      </c>
      <c r="B92" s="27">
        <v>97</v>
      </c>
      <c r="C92" s="28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30">
        <v>0</v>
      </c>
    </row>
    <row r="93" spans="1:13">
      <c r="A93" s="26" t="s">
        <v>532</v>
      </c>
      <c r="B93" s="27">
        <v>98</v>
      </c>
      <c r="C93" s="28">
        <v>177570</v>
      </c>
      <c r="D93" s="29">
        <v>164900</v>
      </c>
      <c r="E93" s="29">
        <v>169250</v>
      </c>
      <c r="F93" s="29">
        <v>156750</v>
      </c>
      <c r="G93" s="29">
        <v>171690</v>
      </c>
      <c r="H93" s="29">
        <v>194120</v>
      </c>
      <c r="I93" s="29">
        <v>149060</v>
      </c>
      <c r="J93" s="29">
        <v>149190</v>
      </c>
      <c r="K93" s="29">
        <v>164590</v>
      </c>
      <c r="L93" s="29">
        <v>171950</v>
      </c>
      <c r="M93" s="30">
        <v>203250</v>
      </c>
    </row>
    <row r="94" spans="1:13">
      <c r="A94" s="26" t="s">
        <v>533</v>
      </c>
      <c r="B94" s="27">
        <v>99</v>
      </c>
      <c r="C94" s="28">
        <v>21057</v>
      </c>
      <c r="D94" s="29">
        <v>19892</v>
      </c>
      <c r="E94" s="29">
        <v>20606</v>
      </c>
      <c r="F94" s="29">
        <v>21604</v>
      </c>
      <c r="G94" s="29">
        <v>21589</v>
      </c>
      <c r="H94" s="29">
        <v>20714</v>
      </c>
      <c r="I94" s="29">
        <v>22029</v>
      </c>
      <c r="J94" s="29">
        <v>19680</v>
      </c>
      <c r="K94" s="29">
        <v>21465</v>
      </c>
      <c r="L94" s="29">
        <v>22928</v>
      </c>
      <c r="M94" s="30">
        <v>22181</v>
      </c>
    </row>
    <row r="95" spans="1:13">
      <c r="A95" s="26" t="s">
        <v>534</v>
      </c>
      <c r="B95" s="27">
        <v>100</v>
      </c>
      <c r="C95" s="28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0</v>
      </c>
      <c r="L95" s="29">
        <v>0</v>
      </c>
      <c r="M95" s="30">
        <v>0</v>
      </c>
    </row>
    <row r="96" spans="1:13">
      <c r="A96" s="26" t="s">
        <v>535</v>
      </c>
      <c r="B96" s="27">
        <v>101</v>
      </c>
      <c r="C96" s="28">
        <v>53423</v>
      </c>
      <c r="D96" s="29">
        <v>50008</v>
      </c>
      <c r="E96" s="29">
        <v>50936</v>
      </c>
      <c r="F96" s="29">
        <v>55607</v>
      </c>
      <c r="G96" s="29">
        <v>59713</v>
      </c>
      <c r="H96" s="29">
        <v>52925</v>
      </c>
      <c r="I96" s="29">
        <v>53972</v>
      </c>
      <c r="J96" s="29">
        <v>51449</v>
      </c>
      <c r="K96" s="29">
        <v>55977</v>
      </c>
      <c r="L96" s="29">
        <v>59478</v>
      </c>
      <c r="M96" s="30">
        <v>54430</v>
      </c>
    </row>
    <row r="97" spans="1:13">
      <c r="A97" s="26" t="s">
        <v>536</v>
      </c>
      <c r="B97" s="27">
        <v>102</v>
      </c>
      <c r="C97" s="28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30">
        <v>0</v>
      </c>
    </row>
    <row r="98" spans="1:13">
      <c r="A98" s="26" t="s">
        <v>537</v>
      </c>
      <c r="B98" s="27">
        <v>103</v>
      </c>
      <c r="C98" s="28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30">
        <v>0</v>
      </c>
    </row>
    <row r="99" spans="1:13">
      <c r="A99" s="26" t="s">
        <v>538</v>
      </c>
      <c r="B99" s="27">
        <v>104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30">
        <v>0</v>
      </c>
    </row>
    <row r="100" spans="1:13">
      <c r="A100" s="26" t="s">
        <v>419</v>
      </c>
      <c r="B100" s="27">
        <v>105</v>
      </c>
      <c r="C100" s="28">
        <v>14001000</v>
      </c>
      <c r="D100" s="29">
        <v>14333000</v>
      </c>
      <c r="E100" s="29">
        <v>14754000</v>
      </c>
      <c r="F100" s="29">
        <v>14417000</v>
      </c>
      <c r="G100" s="29">
        <v>14062000</v>
      </c>
      <c r="H100" s="29">
        <v>14290000</v>
      </c>
      <c r="I100" s="29">
        <v>14961000</v>
      </c>
      <c r="J100" s="29">
        <v>14368000</v>
      </c>
      <c r="K100" s="29">
        <v>13689000</v>
      </c>
      <c r="L100" s="29">
        <v>13786000</v>
      </c>
      <c r="M100" s="30">
        <v>14185000</v>
      </c>
    </row>
    <row r="101" spans="1:13">
      <c r="A101" s="26" t="s">
        <v>411</v>
      </c>
      <c r="B101" s="27">
        <v>106</v>
      </c>
      <c r="C101" s="28">
        <v>373240</v>
      </c>
      <c r="D101" s="29">
        <v>414380</v>
      </c>
      <c r="E101" s="29">
        <v>395920</v>
      </c>
      <c r="F101" s="29">
        <v>413100</v>
      </c>
      <c r="G101" s="29">
        <v>432750</v>
      </c>
      <c r="H101" s="29">
        <v>380550</v>
      </c>
      <c r="I101" s="29">
        <v>418840</v>
      </c>
      <c r="J101" s="29">
        <v>373780</v>
      </c>
      <c r="K101" s="29">
        <v>404930</v>
      </c>
      <c r="L101" s="29">
        <v>391700</v>
      </c>
      <c r="M101" s="30">
        <v>436430</v>
      </c>
    </row>
    <row r="102" spans="1:13">
      <c r="A102" s="26" t="s">
        <v>254</v>
      </c>
      <c r="B102" s="27">
        <v>107</v>
      </c>
      <c r="C102" s="28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30">
        <v>0</v>
      </c>
    </row>
    <row r="103" spans="1:13">
      <c r="A103" s="26" t="s">
        <v>420</v>
      </c>
      <c r="B103" s="27">
        <v>108</v>
      </c>
      <c r="C103" s="28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30">
        <v>0</v>
      </c>
    </row>
    <row r="104" spans="1:13">
      <c r="A104" s="26" t="s">
        <v>539</v>
      </c>
      <c r="B104" s="27">
        <v>109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30">
        <v>0</v>
      </c>
    </row>
    <row r="105" spans="1:13">
      <c r="A105" s="26" t="s">
        <v>540</v>
      </c>
      <c r="B105" s="27">
        <v>110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30">
        <v>0</v>
      </c>
    </row>
    <row r="106" spans="1:13">
      <c r="A106" s="26" t="s">
        <v>421</v>
      </c>
      <c r="B106" s="27">
        <v>111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30">
        <v>0</v>
      </c>
    </row>
    <row r="107" spans="1:13">
      <c r="A107" s="26" t="s">
        <v>541</v>
      </c>
      <c r="B107" s="27">
        <v>112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30">
        <v>0</v>
      </c>
    </row>
    <row r="108" spans="1:13">
      <c r="A108" s="26" t="s">
        <v>542</v>
      </c>
      <c r="B108" s="27">
        <v>113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30">
        <v>0</v>
      </c>
    </row>
    <row r="109" spans="1:13">
      <c r="A109" s="26" t="s">
        <v>422</v>
      </c>
      <c r="B109" s="27">
        <v>114</v>
      </c>
      <c r="C109" s="28">
        <v>2939.3</v>
      </c>
      <c r="D109" s="29">
        <v>3285.6</v>
      </c>
      <c r="E109" s="29">
        <v>2608.1999999999998</v>
      </c>
      <c r="F109" s="29">
        <v>3604.7</v>
      </c>
      <c r="G109" s="29">
        <v>2935</v>
      </c>
      <c r="H109" s="29">
        <v>2710.9</v>
      </c>
      <c r="I109" s="29">
        <v>2576.8000000000002</v>
      </c>
      <c r="J109" s="29">
        <v>3185.1</v>
      </c>
      <c r="K109" s="29">
        <v>3104.5</v>
      </c>
      <c r="L109" s="29">
        <v>3121.6</v>
      </c>
      <c r="M109" s="30">
        <v>3250.2</v>
      </c>
    </row>
    <row r="110" spans="1:13">
      <c r="A110" s="26" t="s">
        <v>543</v>
      </c>
      <c r="B110" s="27">
        <v>115</v>
      </c>
      <c r="C110" s="28">
        <v>0</v>
      </c>
      <c r="D110" s="29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30">
        <v>0</v>
      </c>
    </row>
    <row r="111" spans="1:13">
      <c r="A111" s="26" t="s">
        <v>544</v>
      </c>
      <c r="B111" s="27">
        <v>116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30">
        <v>0</v>
      </c>
    </row>
    <row r="112" spans="1:13">
      <c r="A112" s="26" t="s">
        <v>545</v>
      </c>
      <c r="B112" s="27">
        <v>117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30">
        <v>0</v>
      </c>
    </row>
    <row r="113" spans="1:13">
      <c r="A113" s="26" t="s">
        <v>546</v>
      </c>
      <c r="B113" s="27">
        <v>118</v>
      </c>
      <c r="C113" s="28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30">
        <v>0</v>
      </c>
    </row>
    <row r="114" spans="1:13">
      <c r="A114" s="26" t="s">
        <v>547</v>
      </c>
      <c r="B114" s="27">
        <v>119</v>
      </c>
      <c r="C114" s="28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30">
        <v>0</v>
      </c>
    </row>
    <row r="115" spans="1:13">
      <c r="A115" s="26" t="s">
        <v>548</v>
      </c>
      <c r="B115" s="27">
        <v>120</v>
      </c>
      <c r="C115" s="28">
        <v>0</v>
      </c>
      <c r="D115" s="29">
        <v>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30">
        <v>0</v>
      </c>
    </row>
    <row r="116" spans="1:13">
      <c r="A116" s="26" t="s">
        <v>549</v>
      </c>
      <c r="B116" s="27">
        <v>121</v>
      </c>
      <c r="C116" s="28">
        <v>0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30">
        <v>0</v>
      </c>
    </row>
    <row r="117" spans="1:13">
      <c r="A117" s="26" t="s">
        <v>550</v>
      </c>
      <c r="B117" s="27">
        <v>122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30">
        <v>0</v>
      </c>
    </row>
    <row r="118" spans="1:13">
      <c r="A118" s="26" t="s">
        <v>551</v>
      </c>
      <c r="B118" s="27">
        <v>123</v>
      </c>
      <c r="C118" s="28">
        <v>14166</v>
      </c>
      <c r="D118" s="29">
        <v>14426</v>
      </c>
      <c r="E118" s="29">
        <v>11939</v>
      </c>
      <c r="F118" s="29">
        <v>12682</v>
      </c>
      <c r="G118" s="29">
        <v>17753</v>
      </c>
      <c r="H118" s="29">
        <v>16189</v>
      </c>
      <c r="I118" s="29">
        <v>15628</v>
      </c>
      <c r="J118" s="29">
        <v>13478</v>
      </c>
      <c r="K118" s="29">
        <v>16169</v>
      </c>
      <c r="L118" s="29">
        <v>15323</v>
      </c>
      <c r="M118" s="30">
        <v>13836</v>
      </c>
    </row>
    <row r="119" spans="1:13">
      <c r="A119" s="26" t="s">
        <v>552</v>
      </c>
      <c r="B119" s="27">
        <v>124</v>
      </c>
      <c r="C119" s="28">
        <v>0</v>
      </c>
      <c r="D119" s="29">
        <v>0</v>
      </c>
      <c r="E119" s="29">
        <v>0</v>
      </c>
      <c r="F119" s="29">
        <v>0</v>
      </c>
      <c r="G119" s="29">
        <v>0</v>
      </c>
      <c r="H119" s="29">
        <v>0</v>
      </c>
      <c r="I119" s="29">
        <v>0</v>
      </c>
      <c r="J119" s="29">
        <v>0</v>
      </c>
      <c r="K119" s="29">
        <v>0</v>
      </c>
      <c r="L119" s="29">
        <v>0</v>
      </c>
      <c r="M119" s="30">
        <v>0</v>
      </c>
    </row>
    <row r="120" spans="1:13">
      <c r="A120" s="26" t="s">
        <v>553</v>
      </c>
      <c r="B120" s="27">
        <v>125</v>
      </c>
      <c r="C120" s="28">
        <v>0</v>
      </c>
      <c r="D120" s="29">
        <v>0</v>
      </c>
      <c r="E120" s="29">
        <v>0</v>
      </c>
      <c r="F120" s="29">
        <v>0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  <c r="L120" s="29">
        <v>0</v>
      </c>
      <c r="M120" s="30">
        <v>0</v>
      </c>
    </row>
    <row r="121" spans="1:13">
      <c r="A121" s="26" t="s">
        <v>554</v>
      </c>
      <c r="B121" s="27">
        <v>126</v>
      </c>
      <c r="C121" s="28">
        <v>168.4</v>
      </c>
      <c r="D121" s="29">
        <v>154.04</v>
      </c>
      <c r="E121" s="29">
        <v>167.42</v>
      </c>
      <c r="F121" s="29">
        <v>138.36000000000001</v>
      </c>
      <c r="G121" s="29">
        <v>116.14</v>
      </c>
      <c r="H121" s="29">
        <v>141.34</v>
      </c>
      <c r="I121" s="29">
        <v>105.5</v>
      </c>
      <c r="J121" s="29">
        <v>167.6</v>
      </c>
      <c r="K121" s="29">
        <v>127.37</v>
      </c>
      <c r="L121" s="29">
        <v>108.66</v>
      </c>
      <c r="M121" s="30">
        <v>120.17</v>
      </c>
    </row>
    <row r="122" spans="1:13">
      <c r="A122" s="26" t="s">
        <v>555</v>
      </c>
      <c r="B122" s="27">
        <v>127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30">
        <v>0</v>
      </c>
    </row>
    <row r="123" spans="1:13">
      <c r="A123" s="26" t="s">
        <v>556</v>
      </c>
      <c r="B123" s="27">
        <v>128</v>
      </c>
      <c r="C123" s="28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30">
        <v>0</v>
      </c>
    </row>
    <row r="124" spans="1:13">
      <c r="A124" s="26" t="s">
        <v>557</v>
      </c>
      <c r="B124" s="27">
        <v>130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30">
        <v>0</v>
      </c>
    </row>
    <row r="125" spans="1:13">
      <c r="A125" s="26" t="s">
        <v>558</v>
      </c>
      <c r="B125" s="27">
        <v>131</v>
      </c>
      <c r="C125" s="28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30">
        <v>0</v>
      </c>
    </row>
    <row r="126" spans="1:13">
      <c r="A126" s="26" t="s">
        <v>559</v>
      </c>
      <c r="B126" s="27">
        <v>133</v>
      </c>
      <c r="C126" s="28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30">
        <v>0</v>
      </c>
    </row>
    <row r="127" spans="1:13">
      <c r="A127" s="26" t="s">
        <v>560</v>
      </c>
      <c r="B127" s="27">
        <v>134</v>
      </c>
      <c r="C127" s="28">
        <v>12830</v>
      </c>
      <c r="D127" s="29">
        <v>12357</v>
      </c>
      <c r="E127" s="29">
        <v>13521</v>
      </c>
      <c r="F127" s="29">
        <v>12807</v>
      </c>
      <c r="G127" s="29">
        <v>13235</v>
      </c>
      <c r="H127" s="29">
        <v>13694</v>
      </c>
      <c r="I127" s="29">
        <v>13067</v>
      </c>
      <c r="J127" s="29">
        <v>13070</v>
      </c>
      <c r="K127" s="29">
        <v>13218</v>
      </c>
      <c r="L127" s="29">
        <v>12501</v>
      </c>
      <c r="M127" s="30">
        <v>13221</v>
      </c>
    </row>
    <row r="128" spans="1:13">
      <c r="A128" s="26" t="s">
        <v>561</v>
      </c>
      <c r="B128" s="27">
        <v>135</v>
      </c>
      <c r="C128" s="28">
        <v>5155.2</v>
      </c>
      <c r="D128" s="29">
        <v>5242.3999999999996</v>
      </c>
      <c r="E128" s="29">
        <v>5093.2</v>
      </c>
      <c r="F128" s="29">
        <v>5289</v>
      </c>
      <c r="G128" s="29">
        <v>4831</v>
      </c>
      <c r="H128" s="29">
        <v>4702.5</v>
      </c>
      <c r="I128" s="29">
        <v>5154</v>
      </c>
      <c r="J128" s="29">
        <v>4488.2</v>
      </c>
      <c r="K128" s="29">
        <v>5314.7</v>
      </c>
      <c r="L128" s="29">
        <v>4936.8</v>
      </c>
      <c r="M128" s="30">
        <v>4534.7</v>
      </c>
    </row>
    <row r="129" spans="1:13">
      <c r="A129" s="26" t="s">
        <v>425</v>
      </c>
      <c r="B129" s="27">
        <v>136</v>
      </c>
      <c r="C129" s="28">
        <v>4176</v>
      </c>
      <c r="D129" s="29">
        <v>3581.9</v>
      </c>
      <c r="E129" s="29">
        <v>4296</v>
      </c>
      <c r="F129" s="29">
        <v>4606.8999999999996</v>
      </c>
      <c r="G129" s="29">
        <v>4692.7</v>
      </c>
      <c r="H129" s="29">
        <v>4695.7</v>
      </c>
      <c r="I129" s="29">
        <v>4679.6000000000004</v>
      </c>
      <c r="J129" s="29">
        <v>4328.3999999999996</v>
      </c>
      <c r="K129" s="29">
        <v>4563.1000000000004</v>
      </c>
      <c r="L129" s="29">
        <v>4590.5</v>
      </c>
      <c r="M129" s="30">
        <v>4449.5</v>
      </c>
    </row>
    <row r="130" spans="1:13">
      <c r="A130" s="26" t="s">
        <v>562</v>
      </c>
      <c r="B130" s="27">
        <v>137</v>
      </c>
      <c r="C130" s="28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30">
        <v>0</v>
      </c>
    </row>
    <row r="131" spans="1:13">
      <c r="A131" s="26" t="s">
        <v>563</v>
      </c>
      <c r="B131" s="27">
        <v>138</v>
      </c>
      <c r="C131" s="28">
        <v>11912</v>
      </c>
      <c r="D131" s="29">
        <v>12607</v>
      </c>
      <c r="E131" s="29">
        <v>11631</v>
      </c>
      <c r="F131" s="29">
        <v>12928</v>
      </c>
      <c r="G131" s="29">
        <v>12504</v>
      </c>
      <c r="H131" s="29">
        <v>12942</v>
      </c>
      <c r="I131" s="29">
        <v>13389</v>
      </c>
      <c r="J131" s="29">
        <v>12256</v>
      </c>
      <c r="K131" s="29">
        <v>13012</v>
      </c>
      <c r="L131" s="29">
        <v>12475</v>
      </c>
      <c r="M131" s="30">
        <v>13048</v>
      </c>
    </row>
    <row r="132" spans="1:13">
      <c r="A132" s="26" t="s">
        <v>564</v>
      </c>
      <c r="B132" s="27">
        <v>139</v>
      </c>
      <c r="C132" s="28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30">
        <v>0</v>
      </c>
    </row>
    <row r="133" spans="1:13">
      <c r="A133" s="26" t="s">
        <v>565</v>
      </c>
      <c r="B133" s="27">
        <v>140</v>
      </c>
      <c r="C133" s="28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30">
        <v>0</v>
      </c>
    </row>
    <row r="134" spans="1:13">
      <c r="A134" s="26" t="s">
        <v>566</v>
      </c>
      <c r="B134" s="27">
        <v>141</v>
      </c>
      <c r="C134" s="28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30">
        <v>0</v>
      </c>
    </row>
    <row r="135" spans="1:13">
      <c r="A135" s="26" t="s">
        <v>567</v>
      </c>
      <c r="B135" s="27">
        <v>142</v>
      </c>
      <c r="C135" s="28">
        <v>836.22</v>
      </c>
      <c r="D135" s="29">
        <v>738.12</v>
      </c>
      <c r="E135" s="29">
        <v>848.37</v>
      </c>
      <c r="F135" s="29">
        <v>615.62</v>
      </c>
      <c r="G135" s="29">
        <v>596.76</v>
      </c>
      <c r="H135" s="29">
        <v>840.33</v>
      </c>
      <c r="I135" s="29">
        <v>893.57</v>
      </c>
      <c r="J135" s="29">
        <v>885.83</v>
      </c>
      <c r="K135" s="29">
        <v>675.63</v>
      </c>
      <c r="L135" s="29">
        <v>635</v>
      </c>
      <c r="M135" s="30">
        <v>725.99</v>
      </c>
    </row>
    <row r="136" spans="1:13">
      <c r="A136" s="26" t="s">
        <v>568</v>
      </c>
      <c r="B136" s="27">
        <v>143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30">
        <v>0</v>
      </c>
    </row>
    <row r="137" spans="1:13">
      <c r="A137" s="26" t="s">
        <v>569</v>
      </c>
      <c r="B137" s="27">
        <v>144</v>
      </c>
      <c r="C137" s="28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30">
        <v>0</v>
      </c>
    </row>
    <row r="138" spans="1:13">
      <c r="A138" s="26" t="s">
        <v>196</v>
      </c>
      <c r="B138" s="27">
        <v>145</v>
      </c>
      <c r="C138" s="28">
        <v>2306300</v>
      </c>
      <c r="D138" s="29">
        <v>2181000</v>
      </c>
      <c r="E138" s="29">
        <v>2111000</v>
      </c>
      <c r="F138" s="29">
        <v>2236900</v>
      </c>
      <c r="G138" s="29">
        <v>2219400</v>
      </c>
      <c r="H138" s="29">
        <v>2302000</v>
      </c>
      <c r="I138" s="29">
        <v>2300600</v>
      </c>
      <c r="J138" s="29">
        <v>2119700</v>
      </c>
      <c r="K138" s="29">
        <v>2277000</v>
      </c>
      <c r="L138" s="29">
        <v>2329000</v>
      </c>
      <c r="M138" s="30">
        <v>2284100</v>
      </c>
    </row>
    <row r="139" spans="1:13">
      <c r="A139" s="26" t="s">
        <v>570</v>
      </c>
      <c r="B139" s="27">
        <v>146</v>
      </c>
      <c r="C139" s="28">
        <v>0</v>
      </c>
      <c r="D139" s="29">
        <v>0</v>
      </c>
      <c r="E139" s="29">
        <v>0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30">
        <v>0</v>
      </c>
    </row>
    <row r="140" spans="1:13">
      <c r="A140" s="26" t="s">
        <v>571</v>
      </c>
      <c r="B140" s="27">
        <v>147</v>
      </c>
      <c r="C140" s="28">
        <v>0</v>
      </c>
      <c r="D140" s="29">
        <v>0</v>
      </c>
      <c r="E140" s="29">
        <v>0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30">
        <v>0</v>
      </c>
    </row>
    <row r="141" spans="1:13">
      <c r="A141" s="26" t="s">
        <v>572</v>
      </c>
      <c r="B141" s="27">
        <v>149</v>
      </c>
      <c r="C141" s="28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30">
        <v>0</v>
      </c>
    </row>
    <row r="142" spans="1:13">
      <c r="A142" s="26" t="s">
        <v>573</v>
      </c>
      <c r="B142" s="27">
        <v>150</v>
      </c>
      <c r="C142" s="28">
        <v>0</v>
      </c>
      <c r="D142" s="29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30">
        <v>0</v>
      </c>
    </row>
    <row r="143" spans="1:13">
      <c r="A143" s="26" t="s">
        <v>574</v>
      </c>
      <c r="B143" s="27">
        <v>151</v>
      </c>
      <c r="C143" s="28">
        <v>0</v>
      </c>
      <c r="D143" s="29">
        <v>0</v>
      </c>
      <c r="E143" s="29">
        <v>0</v>
      </c>
      <c r="F143" s="29">
        <v>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30">
        <v>0</v>
      </c>
    </row>
    <row r="144" spans="1:13">
      <c r="A144" s="26" t="s">
        <v>575</v>
      </c>
      <c r="B144" s="27">
        <v>152</v>
      </c>
      <c r="C144" s="28">
        <v>33095</v>
      </c>
      <c r="D144" s="29">
        <v>29307</v>
      </c>
      <c r="E144" s="29">
        <v>29766</v>
      </c>
      <c r="F144" s="29">
        <v>26711</v>
      </c>
      <c r="G144" s="29">
        <v>29853</v>
      </c>
      <c r="H144" s="29">
        <v>29969</v>
      </c>
      <c r="I144" s="29">
        <v>25465</v>
      </c>
      <c r="J144" s="29">
        <v>29381</v>
      </c>
      <c r="K144" s="29">
        <v>30933</v>
      </c>
      <c r="L144" s="29">
        <v>31871</v>
      </c>
      <c r="M144" s="30">
        <v>32506</v>
      </c>
    </row>
    <row r="145" spans="1:13">
      <c r="A145" s="26" t="s">
        <v>576</v>
      </c>
      <c r="B145" s="27">
        <v>153</v>
      </c>
      <c r="C145" s="28">
        <v>12083</v>
      </c>
      <c r="D145" s="29">
        <v>12221</v>
      </c>
      <c r="E145" s="29">
        <v>11699</v>
      </c>
      <c r="F145" s="29">
        <v>11860</v>
      </c>
      <c r="G145" s="29">
        <v>11003</v>
      </c>
      <c r="H145" s="29">
        <v>11356</v>
      </c>
      <c r="I145" s="29">
        <v>11892</v>
      </c>
      <c r="J145" s="29">
        <v>10785</v>
      </c>
      <c r="K145" s="29">
        <v>11779</v>
      </c>
      <c r="L145" s="29">
        <v>11404</v>
      </c>
      <c r="M145" s="30">
        <v>11054</v>
      </c>
    </row>
    <row r="146" spans="1:13">
      <c r="A146" s="26" t="s">
        <v>426</v>
      </c>
      <c r="B146" s="27">
        <v>154</v>
      </c>
      <c r="C146" s="28">
        <v>17206</v>
      </c>
      <c r="D146" s="29">
        <v>19492</v>
      </c>
      <c r="E146" s="29">
        <v>19325</v>
      </c>
      <c r="F146" s="29">
        <v>21272</v>
      </c>
      <c r="G146" s="29">
        <v>20020</v>
      </c>
      <c r="H146" s="29">
        <v>18366</v>
      </c>
      <c r="I146" s="29">
        <v>18872</v>
      </c>
      <c r="J146" s="29">
        <v>18093</v>
      </c>
      <c r="K146" s="29">
        <v>21102</v>
      </c>
      <c r="L146" s="29">
        <v>19607</v>
      </c>
      <c r="M146" s="30">
        <v>18321</v>
      </c>
    </row>
    <row r="147" spans="1:13">
      <c r="A147" s="26" t="s">
        <v>577</v>
      </c>
      <c r="B147" s="27">
        <v>155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30">
        <v>0</v>
      </c>
    </row>
    <row r="148" spans="1:13">
      <c r="A148" s="26" t="s">
        <v>578</v>
      </c>
      <c r="B148" s="27">
        <v>156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30">
        <v>0</v>
      </c>
    </row>
    <row r="149" spans="1:13">
      <c r="A149" s="26" t="s">
        <v>579</v>
      </c>
      <c r="B149" s="27">
        <v>157</v>
      </c>
      <c r="C149" s="28">
        <v>8424.6</v>
      </c>
      <c r="D149" s="29">
        <v>8320.7000000000007</v>
      </c>
      <c r="E149" s="29">
        <v>8582</v>
      </c>
      <c r="F149" s="29">
        <v>8024.4</v>
      </c>
      <c r="G149" s="29">
        <v>7969</v>
      </c>
      <c r="H149" s="29">
        <v>7615.8</v>
      </c>
      <c r="I149" s="29">
        <v>8836.7999999999993</v>
      </c>
      <c r="J149" s="29">
        <v>6914</v>
      </c>
      <c r="K149" s="29">
        <v>6521</v>
      </c>
      <c r="L149" s="29">
        <v>7615.4</v>
      </c>
      <c r="M149" s="30">
        <v>7260.6</v>
      </c>
    </row>
    <row r="150" spans="1:13">
      <c r="A150" s="26" t="s">
        <v>580</v>
      </c>
      <c r="B150" s="27">
        <v>158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30">
        <v>0</v>
      </c>
    </row>
    <row r="151" spans="1:13">
      <c r="A151" s="26" t="s">
        <v>581</v>
      </c>
      <c r="B151" s="27">
        <v>159</v>
      </c>
      <c r="C151" s="28">
        <v>0</v>
      </c>
      <c r="D151" s="29">
        <v>0</v>
      </c>
      <c r="E151" s="29">
        <v>0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30">
        <v>0</v>
      </c>
    </row>
    <row r="152" spans="1:13">
      <c r="A152" s="26" t="s">
        <v>582</v>
      </c>
      <c r="B152" s="27">
        <v>160</v>
      </c>
      <c r="C152" s="28">
        <v>0</v>
      </c>
      <c r="D152" s="29">
        <v>0</v>
      </c>
      <c r="E152" s="29">
        <v>0</v>
      </c>
      <c r="F152" s="29">
        <v>0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30">
        <v>0</v>
      </c>
    </row>
    <row r="153" spans="1:13">
      <c r="A153" s="26" t="s">
        <v>583</v>
      </c>
      <c r="B153" s="27">
        <v>161</v>
      </c>
      <c r="C153" s="28">
        <v>19143</v>
      </c>
      <c r="D153" s="29">
        <v>18817</v>
      </c>
      <c r="E153" s="29">
        <v>17867</v>
      </c>
      <c r="F153" s="29">
        <v>19933</v>
      </c>
      <c r="G153" s="29">
        <v>20620</v>
      </c>
      <c r="H153" s="29">
        <v>19394</v>
      </c>
      <c r="I153" s="29">
        <v>19857</v>
      </c>
      <c r="J153" s="29">
        <v>18249</v>
      </c>
      <c r="K153" s="29">
        <v>21267</v>
      </c>
      <c r="L153" s="29">
        <v>19983</v>
      </c>
      <c r="M153" s="30">
        <v>19072</v>
      </c>
    </row>
    <row r="154" spans="1:13">
      <c r="A154" s="26" t="s">
        <v>584</v>
      </c>
      <c r="B154" s="27">
        <v>162</v>
      </c>
      <c r="C154" s="28">
        <v>5764.3</v>
      </c>
      <c r="D154" s="29">
        <v>5845.7</v>
      </c>
      <c r="E154" s="29">
        <v>6002.8</v>
      </c>
      <c r="F154" s="29">
        <v>5988.1</v>
      </c>
      <c r="G154" s="29">
        <v>6062</v>
      </c>
      <c r="H154" s="29">
        <v>6408.6</v>
      </c>
      <c r="I154" s="29">
        <v>6101.5</v>
      </c>
      <c r="J154" s="29">
        <v>5834</v>
      </c>
      <c r="K154" s="29">
        <v>6025.8</v>
      </c>
      <c r="L154" s="29">
        <v>5995.9</v>
      </c>
      <c r="M154" s="30">
        <v>6074.6</v>
      </c>
    </row>
    <row r="155" spans="1:13">
      <c r="A155" s="26" t="s">
        <v>250</v>
      </c>
      <c r="B155" s="27">
        <v>163</v>
      </c>
      <c r="C155" s="28">
        <v>16732</v>
      </c>
      <c r="D155" s="29">
        <v>14770</v>
      </c>
      <c r="E155" s="29">
        <v>16796</v>
      </c>
      <c r="F155" s="29">
        <v>16392</v>
      </c>
      <c r="G155" s="29">
        <v>15919</v>
      </c>
      <c r="H155" s="29">
        <v>17423</v>
      </c>
      <c r="I155" s="29">
        <v>16891</v>
      </c>
      <c r="J155" s="29">
        <v>17702</v>
      </c>
      <c r="K155" s="29">
        <v>15840</v>
      </c>
      <c r="L155" s="29">
        <v>15364</v>
      </c>
      <c r="M155" s="30">
        <v>17472</v>
      </c>
    </row>
    <row r="156" spans="1:13">
      <c r="A156" s="26" t="s">
        <v>585</v>
      </c>
      <c r="B156" s="27">
        <v>164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30">
        <v>0</v>
      </c>
    </row>
    <row r="157" spans="1:13">
      <c r="A157" s="26" t="s">
        <v>586</v>
      </c>
      <c r="B157" s="27">
        <v>165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30">
        <v>0</v>
      </c>
    </row>
    <row r="158" spans="1:13">
      <c r="A158" s="26" t="s">
        <v>587</v>
      </c>
      <c r="B158" s="27">
        <v>166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30">
        <v>0</v>
      </c>
    </row>
    <row r="159" spans="1:13">
      <c r="A159" s="26" t="s">
        <v>588</v>
      </c>
      <c r="B159" s="27">
        <v>167</v>
      </c>
      <c r="C159" s="28">
        <v>0</v>
      </c>
      <c r="D159" s="29">
        <v>0</v>
      </c>
      <c r="E159" s="29">
        <v>0</v>
      </c>
      <c r="F159" s="29">
        <v>0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30">
        <v>0</v>
      </c>
    </row>
    <row r="160" spans="1:13">
      <c r="A160" s="26" t="s">
        <v>589</v>
      </c>
      <c r="B160" s="27">
        <v>168</v>
      </c>
      <c r="C160" s="28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30">
        <v>0</v>
      </c>
    </row>
    <row r="161" spans="1:13">
      <c r="A161" s="26" t="s">
        <v>590</v>
      </c>
      <c r="B161" s="27">
        <v>169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30">
        <v>0</v>
      </c>
    </row>
    <row r="162" spans="1:13">
      <c r="A162" s="26" t="s">
        <v>259</v>
      </c>
      <c r="B162" s="27">
        <v>170</v>
      </c>
      <c r="C162" s="28">
        <v>3527000</v>
      </c>
      <c r="D162" s="29">
        <v>3866800</v>
      </c>
      <c r="E162" s="29">
        <v>3878200</v>
      </c>
      <c r="F162" s="29">
        <v>3993000</v>
      </c>
      <c r="G162" s="29">
        <v>3960000</v>
      </c>
      <c r="H162" s="29">
        <v>4203300</v>
      </c>
      <c r="I162" s="29">
        <v>4176800</v>
      </c>
      <c r="J162" s="29">
        <v>3848600</v>
      </c>
      <c r="K162" s="29">
        <v>3702200</v>
      </c>
      <c r="L162" s="29">
        <v>3950100</v>
      </c>
      <c r="M162" s="30">
        <v>3975300</v>
      </c>
    </row>
    <row r="163" spans="1:13">
      <c r="A163" s="26" t="s">
        <v>591</v>
      </c>
      <c r="B163" s="27">
        <v>171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30">
        <v>0</v>
      </c>
    </row>
    <row r="164" spans="1:13">
      <c r="A164" s="26" t="s">
        <v>592</v>
      </c>
      <c r="B164" s="27">
        <v>172</v>
      </c>
      <c r="C164" s="28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30">
        <v>0</v>
      </c>
    </row>
    <row r="165" spans="1:13">
      <c r="A165" s="26" t="s">
        <v>593</v>
      </c>
      <c r="B165" s="27">
        <v>173</v>
      </c>
      <c r="C165" s="28">
        <v>15250</v>
      </c>
      <c r="D165" s="29">
        <v>16530</v>
      </c>
      <c r="E165" s="29">
        <v>13581</v>
      </c>
      <c r="F165" s="29">
        <v>19039</v>
      </c>
      <c r="G165" s="29">
        <v>18075</v>
      </c>
      <c r="H165" s="29">
        <v>17349</v>
      </c>
      <c r="I165" s="29">
        <v>17786</v>
      </c>
      <c r="J165" s="29">
        <v>13280</v>
      </c>
      <c r="K165" s="29">
        <v>19731</v>
      </c>
      <c r="L165" s="29">
        <v>21695</v>
      </c>
      <c r="M165" s="30">
        <v>15957</v>
      </c>
    </row>
    <row r="166" spans="1:13">
      <c r="A166" s="26" t="s">
        <v>594</v>
      </c>
      <c r="B166" s="27">
        <v>174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30">
        <v>0</v>
      </c>
    </row>
    <row r="167" spans="1:13">
      <c r="A167" s="26" t="s">
        <v>595</v>
      </c>
      <c r="B167" s="27">
        <v>175</v>
      </c>
      <c r="C167" s="28">
        <v>51148</v>
      </c>
      <c r="D167" s="29">
        <v>47461</v>
      </c>
      <c r="E167" s="29">
        <v>51130</v>
      </c>
      <c r="F167" s="29">
        <v>51937</v>
      </c>
      <c r="G167" s="29">
        <v>54752</v>
      </c>
      <c r="H167" s="29">
        <v>55774</v>
      </c>
      <c r="I167" s="29">
        <v>54786</v>
      </c>
      <c r="J167" s="29">
        <v>51809</v>
      </c>
      <c r="K167" s="29">
        <v>50233</v>
      </c>
      <c r="L167" s="29">
        <v>48461</v>
      </c>
      <c r="M167" s="30">
        <v>47145</v>
      </c>
    </row>
    <row r="168" spans="1:13">
      <c r="A168" s="26" t="s">
        <v>224</v>
      </c>
      <c r="B168" s="27">
        <v>176</v>
      </c>
      <c r="C168" s="28">
        <v>20379</v>
      </c>
      <c r="D168" s="29">
        <v>20373</v>
      </c>
      <c r="E168" s="29">
        <v>17868</v>
      </c>
      <c r="F168" s="29">
        <v>18539</v>
      </c>
      <c r="G168" s="29">
        <v>18136</v>
      </c>
      <c r="H168" s="29">
        <v>19498</v>
      </c>
      <c r="I168" s="29">
        <v>19381</v>
      </c>
      <c r="J168" s="29">
        <v>18281</v>
      </c>
      <c r="K168" s="29">
        <v>16079</v>
      </c>
      <c r="L168" s="29">
        <v>18757</v>
      </c>
      <c r="M168" s="30">
        <v>20001</v>
      </c>
    </row>
    <row r="169" spans="1:13">
      <c r="A169" s="26" t="s">
        <v>596</v>
      </c>
      <c r="B169" s="27">
        <v>177</v>
      </c>
      <c r="C169" s="28">
        <v>281560</v>
      </c>
      <c r="D169" s="29">
        <v>235990</v>
      </c>
      <c r="E169" s="29">
        <v>291510</v>
      </c>
      <c r="F169" s="29">
        <v>278460</v>
      </c>
      <c r="G169" s="29">
        <v>295700</v>
      </c>
      <c r="H169" s="29">
        <v>295420</v>
      </c>
      <c r="I169" s="29">
        <v>306940</v>
      </c>
      <c r="J169" s="29">
        <v>292760</v>
      </c>
      <c r="K169" s="29">
        <v>264200</v>
      </c>
      <c r="L169" s="29">
        <v>285480</v>
      </c>
      <c r="M169" s="30">
        <v>287400</v>
      </c>
    </row>
    <row r="170" spans="1:13">
      <c r="A170" s="26" t="s">
        <v>597</v>
      </c>
      <c r="B170" s="27">
        <v>178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30">
        <v>0</v>
      </c>
    </row>
    <row r="171" spans="1:13">
      <c r="A171" s="26" t="s">
        <v>598</v>
      </c>
      <c r="B171" s="27">
        <v>179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30">
        <v>0</v>
      </c>
    </row>
    <row r="172" spans="1:13">
      <c r="A172" s="26" t="s">
        <v>599</v>
      </c>
      <c r="B172" s="27">
        <v>180</v>
      </c>
      <c r="C172" s="28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30">
        <v>0</v>
      </c>
    </row>
    <row r="173" spans="1:13">
      <c r="A173" s="26" t="s">
        <v>600</v>
      </c>
      <c r="B173" s="27">
        <v>181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30">
        <v>0</v>
      </c>
    </row>
    <row r="174" spans="1:13">
      <c r="A174" s="26" t="s">
        <v>601</v>
      </c>
      <c r="B174" s="27">
        <v>182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30">
        <v>0</v>
      </c>
    </row>
    <row r="175" spans="1:13">
      <c r="A175" s="26" t="s">
        <v>602</v>
      </c>
      <c r="B175" s="27">
        <v>183</v>
      </c>
      <c r="C175" s="28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30">
        <v>0</v>
      </c>
    </row>
    <row r="176" spans="1:13">
      <c r="A176" s="26" t="s">
        <v>603</v>
      </c>
      <c r="B176" s="27">
        <v>184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30">
        <v>0</v>
      </c>
    </row>
    <row r="177" spans="1:13">
      <c r="A177" s="26" t="s">
        <v>604</v>
      </c>
      <c r="B177" s="27">
        <v>185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30">
        <v>0</v>
      </c>
    </row>
    <row r="178" spans="1:13">
      <c r="A178" s="26" t="s">
        <v>428</v>
      </c>
      <c r="B178" s="27">
        <v>186</v>
      </c>
      <c r="C178" s="28">
        <v>0</v>
      </c>
      <c r="D178" s="29">
        <v>0</v>
      </c>
      <c r="E178" s="29">
        <v>0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30">
        <v>0</v>
      </c>
    </row>
    <row r="179" spans="1:13">
      <c r="A179" s="26" t="s">
        <v>605</v>
      </c>
      <c r="B179" s="27">
        <v>187</v>
      </c>
      <c r="C179" s="28">
        <v>0</v>
      </c>
      <c r="D179" s="29">
        <v>0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30">
        <v>0</v>
      </c>
    </row>
    <row r="180" spans="1:13">
      <c r="A180" s="26" t="s">
        <v>606</v>
      </c>
      <c r="B180" s="27">
        <v>188</v>
      </c>
      <c r="C180" s="28">
        <v>0</v>
      </c>
      <c r="D180" s="29">
        <v>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30">
        <v>0</v>
      </c>
    </row>
    <row r="181" spans="1:13">
      <c r="A181" s="26" t="s">
        <v>607</v>
      </c>
      <c r="B181" s="27">
        <v>189</v>
      </c>
      <c r="C181" s="28">
        <v>0</v>
      </c>
      <c r="D181" s="29">
        <v>0</v>
      </c>
      <c r="E181" s="29">
        <v>0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30">
        <v>0</v>
      </c>
    </row>
    <row r="182" spans="1:13">
      <c r="A182" s="26" t="s">
        <v>608</v>
      </c>
      <c r="B182" s="27">
        <v>190</v>
      </c>
      <c r="C182" s="28">
        <v>0</v>
      </c>
      <c r="D182" s="29">
        <v>0</v>
      </c>
      <c r="E182" s="29">
        <v>0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30">
        <v>0</v>
      </c>
    </row>
    <row r="183" spans="1:13">
      <c r="A183" s="26" t="s">
        <v>609</v>
      </c>
      <c r="B183" s="27">
        <v>191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30">
        <v>0</v>
      </c>
    </row>
    <row r="184" spans="1:13">
      <c r="A184" s="26" t="s">
        <v>610</v>
      </c>
      <c r="B184" s="27">
        <v>192</v>
      </c>
      <c r="C184" s="28">
        <v>0</v>
      </c>
      <c r="D184" s="29">
        <v>0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30">
        <v>0</v>
      </c>
    </row>
    <row r="185" spans="1:13">
      <c r="A185" s="26" t="s">
        <v>611</v>
      </c>
      <c r="B185" s="27">
        <v>194</v>
      </c>
      <c r="C185" s="28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30">
        <v>0</v>
      </c>
    </row>
    <row r="186" spans="1:13">
      <c r="A186" s="26" t="s">
        <v>612</v>
      </c>
      <c r="B186" s="27">
        <v>195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30">
        <v>0</v>
      </c>
    </row>
    <row r="187" spans="1:13">
      <c r="A187" s="26" t="s">
        <v>613</v>
      </c>
      <c r="B187" s="27">
        <v>197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30">
        <v>0</v>
      </c>
    </row>
    <row r="188" spans="1:13">
      <c r="A188" s="26" t="s">
        <v>267</v>
      </c>
      <c r="B188" s="27">
        <v>198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30">
        <v>0</v>
      </c>
    </row>
    <row r="189" spans="1:13">
      <c r="A189" s="26" t="s">
        <v>614</v>
      </c>
      <c r="B189" s="27">
        <v>199</v>
      </c>
      <c r="C189" s="28">
        <v>489.08</v>
      </c>
      <c r="D189" s="29">
        <v>420.61</v>
      </c>
      <c r="E189" s="29">
        <v>495.18</v>
      </c>
      <c r="F189" s="29">
        <v>408.8</v>
      </c>
      <c r="G189" s="29">
        <v>399.58</v>
      </c>
      <c r="H189" s="29">
        <v>454.09</v>
      </c>
      <c r="I189" s="29">
        <v>476.37</v>
      </c>
      <c r="J189" s="29">
        <v>510.22</v>
      </c>
      <c r="K189" s="29">
        <v>438.61</v>
      </c>
      <c r="L189" s="29">
        <v>416.67</v>
      </c>
      <c r="M189" s="30">
        <v>431.43</v>
      </c>
    </row>
    <row r="190" spans="1:13">
      <c r="A190" s="26" t="s">
        <v>615</v>
      </c>
      <c r="B190" s="27">
        <v>200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30">
        <v>0</v>
      </c>
    </row>
    <row r="191" spans="1:13">
      <c r="A191" s="26" t="s">
        <v>616</v>
      </c>
      <c r="B191" s="27">
        <v>201</v>
      </c>
      <c r="C191" s="28">
        <v>0</v>
      </c>
      <c r="D191" s="29">
        <v>0</v>
      </c>
      <c r="E191" s="29">
        <v>0</v>
      </c>
      <c r="F191" s="29">
        <v>0</v>
      </c>
      <c r="G191" s="29">
        <v>0</v>
      </c>
      <c r="H191" s="29">
        <v>0</v>
      </c>
      <c r="I191" s="29">
        <v>0</v>
      </c>
      <c r="J191" s="29">
        <v>0</v>
      </c>
      <c r="K191" s="29">
        <v>0</v>
      </c>
      <c r="L191" s="29">
        <v>0</v>
      </c>
      <c r="M191" s="30">
        <v>0</v>
      </c>
    </row>
    <row r="192" spans="1:13">
      <c r="A192" s="26" t="s">
        <v>617</v>
      </c>
      <c r="B192" s="27">
        <v>202</v>
      </c>
      <c r="C192" s="28">
        <v>0</v>
      </c>
      <c r="D192" s="29">
        <v>0</v>
      </c>
      <c r="E192" s="29">
        <v>0</v>
      </c>
      <c r="F192" s="29">
        <v>0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  <c r="L192" s="29">
        <v>0</v>
      </c>
      <c r="M192" s="30">
        <v>0</v>
      </c>
    </row>
    <row r="193" spans="1:13">
      <c r="A193" s="26" t="s">
        <v>618</v>
      </c>
      <c r="B193" s="27">
        <v>203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30">
        <v>0</v>
      </c>
    </row>
    <row r="194" spans="1:13">
      <c r="A194" s="26" t="s">
        <v>619</v>
      </c>
      <c r="B194" s="27">
        <v>205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30">
        <v>0</v>
      </c>
    </row>
    <row r="195" spans="1:13">
      <c r="A195" s="26" t="s">
        <v>620</v>
      </c>
      <c r="B195" s="27">
        <v>206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30">
        <v>0</v>
      </c>
    </row>
    <row r="196" spans="1:13">
      <c r="A196" s="26" t="s">
        <v>621</v>
      </c>
      <c r="B196" s="27">
        <v>207</v>
      </c>
      <c r="C196" s="28">
        <v>0</v>
      </c>
      <c r="D196" s="29">
        <v>0</v>
      </c>
      <c r="E196" s="29">
        <v>0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30">
        <v>0</v>
      </c>
    </row>
    <row r="197" spans="1:13">
      <c r="A197" s="26" t="s">
        <v>622</v>
      </c>
      <c r="B197" s="27">
        <v>208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30">
        <v>0</v>
      </c>
    </row>
    <row r="198" spans="1:13">
      <c r="A198" s="26" t="s">
        <v>623</v>
      </c>
      <c r="B198" s="27">
        <v>209</v>
      </c>
      <c r="C198" s="28">
        <v>176410</v>
      </c>
      <c r="D198" s="29">
        <v>166150</v>
      </c>
      <c r="E198" s="29">
        <v>168730</v>
      </c>
      <c r="F198" s="29">
        <v>163120</v>
      </c>
      <c r="G198" s="29">
        <v>152090</v>
      </c>
      <c r="H198" s="29">
        <v>167700</v>
      </c>
      <c r="I198" s="29">
        <v>151680</v>
      </c>
      <c r="J198" s="29">
        <v>167850</v>
      </c>
      <c r="K198" s="29">
        <v>156880</v>
      </c>
      <c r="L198" s="29">
        <v>142080</v>
      </c>
      <c r="M198" s="30">
        <v>149130</v>
      </c>
    </row>
    <row r="199" spans="1:13">
      <c r="A199" s="26" t="s">
        <v>624</v>
      </c>
      <c r="B199" s="27">
        <v>210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30">
        <v>0</v>
      </c>
    </row>
    <row r="200" spans="1:13">
      <c r="A200" s="26" t="s">
        <v>429</v>
      </c>
      <c r="B200" s="27">
        <v>211</v>
      </c>
      <c r="C200" s="28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30">
        <v>0</v>
      </c>
    </row>
    <row r="201" spans="1:13">
      <c r="A201" s="26" t="s">
        <v>625</v>
      </c>
      <c r="B201" s="27">
        <v>212</v>
      </c>
      <c r="C201" s="28">
        <v>363.46</v>
      </c>
      <c r="D201" s="29">
        <v>303.85000000000002</v>
      </c>
      <c r="E201" s="29">
        <v>363.65</v>
      </c>
      <c r="F201" s="29">
        <v>354.44</v>
      </c>
      <c r="G201" s="29">
        <v>347.76</v>
      </c>
      <c r="H201" s="29">
        <v>351.51</v>
      </c>
      <c r="I201" s="29">
        <v>362.61</v>
      </c>
      <c r="J201" s="29">
        <v>403.84</v>
      </c>
      <c r="K201" s="29">
        <v>317.37</v>
      </c>
      <c r="L201" s="29">
        <v>349.67</v>
      </c>
      <c r="M201" s="30">
        <v>350.3</v>
      </c>
    </row>
    <row r="202" spans="1:13">
      <c r="A202" s="26" t="s">
        <v>626</v>
      </c>
      <c r="B202" s="27">
        <v>213</v>
      </c>
      <c r="C202" s="28">
        <v>0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30">
        <v>0</v>
      </c>
    </row>
    <row r="203" spans="1:13">
      <c r="A203" s="26" t="s">
        <v>627</v>
      </c>
      <c r="B203" s="27">
        <v>215</v>
      </c>
      <c r="C203" s="28">
        <v>557.13</v>
      </c>
      <c r="D203" s="29">
        <v>474.27</v>
      </c>
      <c r="E203" s="29">
        <v>586.73</v>
      </c>
      <c r="F203" s="29">
        <v>617.98</v>
      </c>
      <c r="G203" s="29">
        <v>649.03</v>
      </c>
      <c r="H203" s="29">
        <v>626.04999999999995</v>
      </c>
      <c r="I203" s="29">
        <v>661.47</v>
      </c>
      <c r="J203" s="29">
        <v>565.87</v>
      </c>
      <c r="K203" s="29">
        <v>625.54999999999995</v>
      </c>
      <c r="L203" s="29">
        <v>697.77</v>
      </c>
      <c r="M203" s="30">
        <v>574.64</v>
      </c>
    </row>
    <row r="204" spans="1:13">
      <c r="A204" s="26" t="s">
        <v>628</v>
      </c>
      <c r="B204" s="27">
        <v>216</v>
      </c>
      <c r="C204" s="28">
        <v>10445</v>
      </c>
      <c r="D204" s="29">
        <v>9071.1</v>
      </c>
      <c r="E204" s="29">
        <v>10492</v>
      </c>
      <c r="F204" s="29">
        <v>11306</v>
      </c>
      <c r="G204" s="29">
        <v>12033</v>
      </c>
      <c r="H204" s="29">
        <v>11501</v>
      </c>
      <c r="I204" s="29">
        <v>11920</v>
      </c>
      <c r="J204" s="29">
        <v>11190</v>
      </c>
      <c r="K204" s="29">
        <v>11540</v>
      </c>
      <c r="L204" s="29">
        <v>11054</v>
      </c>
      <c r="M204" s="30">
        <v>10639</v>
      </c>
    </row>
    <row r="205" spans="1:13">
      <c r="A205" s="26" t="s">
        <v>629</v>
      </c>
      <c r="B205" s="27">
        <v>217</v>
      </c>
      <c r="C205" s="28">
        <v>0</v>
      </c>
      <c r="D205" s="29">
        <v>0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30">
        <v>0</v>
      </c>
    </row>
    <row r="206" spans="1:13">
      <c r="A206" s="26" t="s">
        <v>630</v>
      </c>
      <c r="B206" s="27">
        <v>218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30">
        <v>0</v>
      </c>
    </row>
    <row r="207" spans="1:13">
      <c r="A207" s="26" t="s">
        <v>631</v>
      </c>
      <c r="B207" s="27">
        <v>219</v>
      </c>
      <c r="C207" s="28">
        <v>40886</v>
      </c>
      <c r="D207" s="29">
        <v>39026</v>
      </c>
      <c r="E207" s="29">
        <v>37549</v>
      </c>
      <c r="F207" s="29">
        <v>35275</v>
      </c>
      <c r="G207" s="29">
        <v>34786</v>
      </c>
      <c r="H207" s="29">
        <v>39131</v>
      </c>
      <c r="I207" s="29">
        <v>36466</v>
      </c>
      <c r="J207" s="29">
        <v>39875</v>
      </c>
      <c r="K207" s="29">
        <v>34620</v>
      </c>
      <c r="L207" s="29">
        <v>33902</v>
      </c>
      <c r="M207" s="30">
        <v>34938</v>
      </c>
    </row>
    <row r="208" spans="1:13">
      <c r="A208" s="26" t="s">
        <v>632</v>
      </c>
      <c r="B208" s="27">
        <v>220</v>
      </c>
      <c r="C208" s="28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30">
        <v>0</v>
      </c>
    </row>
    <row r="209" spans="1:13">
      <c r="A209" s="26" t="s">
        <v>633</v>
      </c>
      <c r="B209" s="27">
        <v>221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30">
        <v>0</v>
      </c>
    </row>
    <row r="210" spans="1:13">
      <c r="A210" s="26" t="s">
        <v>634</v>
      </c>
      <c r="B210" s="27">
        <v>222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30">
        <v>0</v>
      </c>
    </row>
    <row r="211" spans="1:13">
      <c r="A211" s="26" t="s">
        <v>430</v>
      </c>
      <c r="B211" s="27">
        <v>223</v>
      </c>
      <c r="C211" s="28">
        <v>3420.1</v>
      </c>
      <c r="D211" s="29">
        <v>3082.8</v>
      </c>
      <c r="E211" s="29">
        <v>3643.4</v>
      </c>
      <c r="F211" s="29">
        <v>3351</v>
      </c>
      <c r="G211" s="29">
        <v>3921.7</v>
      </c>
      <c r="H211" s="29">
        <v>4452</v>
      </c>
      <c r="I211" s="29">
        <v>2915.7</v>
      </c>
      <c r="J211" s="29">
        <v>3684.3</v>
      </c>
      <c r="K211" s="29">
        <v>3452.8</v>
      </c>
      <c r="L211" s="29">
        <v>3467.8</v>
      </c>
      <c r="M211" s="30">
        <v>3275.3</v>
      </c>
    </row>
    <row r="212" spans="1:13">
      <c r="A212" s="26" t="s">
        <v>635</v>
      </c>
      <c r="B212" s="27">
        <v>224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30">
        <v>0</v>
      </c>
    </row>
    <row r="213" spans="1:13">
      <c r="A213" s="26" t="s">
        <v>636</v>
      </c>
      <c r="B213" s="27">
        <v>225</v>
      </c>
      <c r="C213" s="28">
        <v>0</v>
      </c>
      <c r="D213" s="29">
        <v>0</v>
      </c>
      <c r="E213" s="29">
        <v>0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30">
        <v>0</v>
      </c>
    </row>
    <row r="214" spans="1:13">
      <c r="A214" s="26" t="s">
        <v>431</v>
      </c>
      <c r="B214" s="27">
        <v>226</v>
      </c>
      <c r="C214" s="28">
        <v>1731200</v>
      </c>
      <c r="D214" s="29">
        <v>1832800</v>
      </c>
      <c r="E214" s="29">
        <v>1729400</v>
      </c>
      <c r="F214" s="29">
        <v>1848100</v>
      </c>
      <c r="G214" s="29">
        <v>1779900</v>
      </c>
      <c r="H214" s="29">
        <v>1860300</v>
      </c>
      <c r="I214" s="29">
        <v>1902500</v>
      </c>
      <c r="J214" s="29">
        <v>1820000</v>
      </c>
      <c r="K214" s="29">
        <v>1842500</v>
      </c>
      <c r="L214" s="29">
        <v>1845600</v>
      </c>
      <c r="M214" s="30">
        <v>1776800</v>
      </c>
    </row>
    <row r="215" spans="1:13">
      <c r="A215" s="26" t="s">
        <v>637</v>
      </c>
      <c r="B215" s="27">
        <v>227</v>
      </c>
      <c r="C215" s="28">
        <v>553.35</v>
      </c>
      <c r="D215" s="29">
        <v>624.75</v>
      </c>
      <c r="E215" s="29">
        <v>484.84</v>
      </c>
      <c r="F215" s="29">
        <v>602.04999999999995</v>
      </c>
      <c r="G215" s="29">
        <v>742.93</v>
      </c>
      <c r="H215" s="29">
        <v>604.82000000000005</v>
      </c>
      <c r="I215" s="29">
        <v>707.16</v>
      </c>
      <c r="J215" s="29">
        <v>537.99</v>
      </c>
      <c r="K215" s="29">
        <v>640.38</v>
      </c>
      <c r="L215" s="29">
        <v>627.02</v>
      </c>
      <c r="M215" s="30">
        <v>566.49</v>
      </c>
    </row>
    <row r="216" spans="1:13">
      <c r="A216" s="26" t="s">
        <v>638</v>
      </c>
      <c r="B216" s="27">
        <v>229</v>
      </c>
      <c r="C216" s="28">
        <v>0</v>
      </c>
      <c r="D216" s="29">
        <v>0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30">
        <v>0</v>
      </c>
    </row>
    <row r="217" spans="1:13">
      <c r="A217" s="26" t="s">
        <v>639</v>
      </c>
      <c r="B217" s="27">
        <v>230</v>
      </c>
      <c r="C217" s="28">
        <v>30533</v>
      </c>
      <c r="D217" s="29">
        <v>27160</v>
      </c>
      <c r="E217" s="29">
        <v>28558</v>
      </c>
      <c r="F217" s="29">
        <v>21026</v>
      </c>
      <c r="G217" s="29">
        <v>24676</v>
      </c>
      <c r="H217" s="29">
        <v>28234</v>
      </c>
      <c r="I217" s="29">
        <v>27188</v>
      </c>
      <c r="J217" s="29">
        <v>27671</v>
      </c>
      <c r="K217" s="29">
        <v>25279</v>
      </c>
      <c r="L217" s="29">
        <v>23390</v>
      </c>
      <c r="M217" s="30">
        <v>29342</v>
      </c>
    </row>
    <row r="218" spans="1:13">
      <c r="A218" s="26" t="s">
        <v>640</v>
      </c>
      <c r="B218" s="27">
        <v>231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30">
        <v>0</v>
      </c>
    </row>
    <row r="219" spans="1:13">
      <c r="A219" s="26" t="s">
        <v>432</v>
      </c>
      <c r="B219" s="27">
        <v>232</v>
      </c>
      <c r="C219" s="28">
        <v>0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30">
        <v>0</v>
      </c>
    </row>
    <row r="220" spans="1:13">
      <c r="A220" s="26" t="s">
        <v>641</v>
      </c>
      <c r="B220" s="27">
        <v>233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30">
        <v>0</v>
      </c>
    </row>
    <row r="221" spans="1:13">
      <c r="A221" s="26" t="s">
        <v>642</v>
      </c>
      <c r="B221" s="27">
        <v>234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30">
        <v>0</v>
      </c>
    </row>
    <row r="222" spans="1:13">
      <c r="A222" s="26" t="s">
        <v>643</v>
      </c>
      <c r="B222" s="27">
        <v>235</v>
      </c>
      <c r="C222" s="28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30">
        <v>0</v>
      </c>
    </row>
    <row r="223" spans="1:13">
      <c r="A223" s="26" t="s">
        <v>644</v>
      </c>
      <c r="B223" s="27">
        <v>236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30">
        <v>0</v>
      </c>
    </row>
    <row r="224" spans="1:13">
      <c r="A224" s="26" t="s">
        <v>645</v>
      </c>
      <c r="B224" s="27">
        <v>237</v>
      </c>
      <c r="C224" s="28">
        <v>0</v>
      </c>
      <c r="D224" s="29">
        <v>0</v>
      </c>
      <c r="E224" s="29">
        <v>0</v>
      </c>
      <c r="F224" s="29">
        <v>0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30">
        <v>0</v>
      </c>
    </row>
    <row r="225" spans="1:13">
      <c r="A225" s="26" t="s">
        <v>646</v>
      </c>
      <c r="B225" s="27">
        <v>238</v>
      </c>
      <c r="C225" s="28">
        <v>0</v>
      </c>
      <c r="D225" s="29">
        <v>0</v>
      </c>
      <c r="E225" s="29">
        <v>0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30">
        <v>0</v>
      </c>
    </row>
    <row r="226" spans="1:13">
      <c r="A226" s="26" t="s">
        <v>647</v>
      </c>
      <c r="B226" s="27">
        <v>239</v>
      </c>
      <c r="C226" s="28">
        <v>0</v>
      </c>
      <c r="D226" s="29">
        <v>0</v>
      </c>
      <c r="E226" s="29">
        <v>0</v>
      </c>
      <c r="F226" s="29">
        <v>0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30">
        <v>0</v>
      </c>
    </row>
    <row r="227" spans="1:13">
      <c r="A227" s="26" t="s">
        <v>648</v>
      </c>
      <c r="B227" s="27">
        <v>240</v>
      </c>
      <c r="C227" s="28">
        <v>822510</v>
      </c>
      <c r="D227" s="29">
        <v>851120</v>
      </c>
      <c r="E227" s="29">
        <v>989600</v>
      </c>
      <c r="F227" s="29">
        <v>860730</v>
      </c>
      <c r="G227" s="29">
        <v>894800</v>
      </c>
      <c r="H227" s="29">
        <v>966860</v>
      </c>
      <c r="I227" s="29">
        <v>771730</v>
      </c>
      <c r="J227" s="29">
        <v>841910</v>
      </c>
      <c r="K227" s="29">
        <v>907760</v>
      </c>
      <c r="L227" s="29">
        <v>877910</v>
      </c>
      <c r="M227" s="30">
        <v>935350</v>
      </c>
    </row>
    <row r="228" spans="1:13">
      <c r="A228" s="26" t="s">
        <v>649</v>
      </c>
      <c r="B228" s="27">
        <v>241</v>
      </c>
      <c r="C228" s="28">
        <v>0</v>
      </c>
      <c r="D228" s="29">
        <v>0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  <c r="L228" s="29">
        <v>0</v>
      </c>
      <c r="M228" s="30">
        <v>0</v>
      </c>
    </row>
    <row r="229" spans="1:13">
      <c r="A229" s="26" t="s">
        <v>650</v>
      </c>
      <c r="B229" s="27">
        <v>242</v>
      </c>
      <c r="C229" s="28">
        <v>0</v>
      </c>
      <c r="D229" s="29">
        <v>0</v>
      </c>
      <c r="E229" s="29">
        <v>0</v>
      </c>
      <c r="F229" s="29">
        <v>0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  <c r="L229" s="29">
        <v>0</v>
      </c>
      <c r="M229" s="30">
        <v>0</v>
      </c>
    </row>
    <row r="230" spans="1:13">
      <c r="A230" s="26" t="s">
        <v>651</v>
      </c>
      <c r="B230" s="27">
        <v>243</v>
      </c>
      <c r="C230" s="28">
        <v>0</v>
      </c>
      <c r="D230" s="29">
        <v>0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  <c r="L230" s="29">
        <v>0</v>
      </c>
      <c r="M230" s="30">
        <v>0</v>
      </c>
    </row>
    <row r="231" spans="1:13">
      <c r="A231" s="26" t="s">
        <v>652</v>
      </c>
      <c r="B231" s="27">
        <v>244</v>
      </c>
      <c r="C231" s="28">
        <v>0</v>
      </c>
      <c r="D231" s="29">
        <v>0</v>
      </c>
      <c r="E231" s="29">
        <v>0</v>
      </c>
      <c r="F231" s="29">
        <v>0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30">
        <v>0</v>
      </c>
    </row>
    <row r="232" spans="1:13">
      <c r="A232" s="26" t="s">
        <v>653</v>
      </c>
      <c r="B232" s="27">
        <v>246</v>
      </c>
      <c r="C232" s="28">
        <v>284400</v>
      </c>
      <c r="D232" s="29">
        <v>273210</v>
      </c>
      <c r="E232" s="29">
        <v>268060</v>
      </c>
      <c r="F232" s="29">
        <v>347390</v>
      </c>
      <c r="G232" s="29">
        <v>328410</v>
      </c>
      <c r="H232" s="29">
        <v>329400</v>
      </c>
      <c r="I232" s="29">
        <v>329190</v>
      </c>
      <c r="J232" s="29">
        <v>279530</v>
      </c>
      <c r="K232" s="29">
        <v>353980</v>
      </c>
      <c r="L232" s="29">
        <v>347740</v>
      </c>
      <c r="M232" s="30">
        <v>296960</v>
      </c>
    </row>
    <row r="233" spans="1:13">
      <c r="A233" s="26" t="s">
        <v>433</v>
      </c>
      <c r="B233" s="27">
        <v>247</v>
      </c>
      <c r="C233" s="28">
        <v>179010</v>
      </c>
      <c r="D233" s="29">
        <v>179030</v>
      </c>
      <c r="E233" s="29">
        <v>175240</v>
      </c>
      <c r="F233" s="29">
        <v>191100</v>
      </c>
      <c r="G233" s="29">
        <v>192790</v>
      </c>
      <c r="H233" s="29">
        <v>171330</v>
      </c>
      <c r="I233" s="29">
        <v>190800</v>
      </c>
      <c r="J233" s="29">
        <v>176340</v>
      </c>
      <c r="K233" s="29">
        <v>197920</v>
      </c>
      <c r="L233" s="29">
        <v>191720</v>
      </c>
      <c r="M233" s="30">
        <v>167170</v>
      </c>
    </row>
    <row r="234" spans="1:13">
      <c r="A234" s="26" t="s">
        <v>654</v>
      </c>
      <c r="B234" s="27">
        <v>248</v>
      </c>
      <c r="C234" s="28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30">
        <v>0</v>
      </c>
    </row>
    <row r="235" spans="1:13">
      <c r="A235" s="26" t="s">
        <v>655</v>
      </c>
      <c r="B235" s="27">
        <v>249</v>
      </c>
      <c r="C235" s="28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30">
        <v>0</v>
      </c>
    </row>
    <row r="236" spans="1:13">
      <c r="A236" s="26" t="s">
        <v>656</v>
      </c>
      <c r="B236" s="27">
        <v>250</v>
      </c>
      <c r="C236" s="28">
        <v>0</v>
      </c>
      <c r="D236" s="29">
        <v>0</v>
      </c>
      <c r="E236" s="29">
        <v>0</v>
      </c>
      <c r="F236" s="29">
        <v>0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30">
        <v>0</v>
      </c>
    </row>
    <row r="237" spans="1:13">
      <c r="A237" s="26" t="s">
        <v>657</v>
      </c>
      <c r="B237" s="27">
        <v>251</v>
      </c>
      <c r="C237" s="28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30">
        <v>0</v>
      </c>
    </row>
    <row r="238" spans="1:13">
      <c r="A238" s="26" t="s">
        <v>658</v>
      </c>
      <c r="B238" s="27">
        <v>252</v>
      </c>
      <c r="C238" s="28">
        <v>35111</v>
      </c>
      <c r="D238" s="29">
        <v>33343</v>
      </c>
      <c r="E238" s="29">
        <v>32239</v>
      </c>
      <c r="F238" s="29">
        <v>34543</v>
      </c>
      <c r="G238" s="29">
        <v>38249</v>
      </c>
      <c r="H238" s="29">
        <v>33219</v>
      </c>
      <c r="I238" s="29">
        <v>37357</v>
      </c>
      <c r="J238" s="29">
        <v>29570</v>
      </c>
      <c r="K238" s="29">
        <v>36651</v>
      </c>
      <c r="L238" s="29">
        <v>33380</v>
      </c>
      <c r="M238" s="30">
        <v>30728</v>
      </c>
    </row>
    <row r="239" spans="1:13" ht="15.75" thickBot="1">
      <c r="A239" s="31" t="s">
        <v>659</v>
      </c>
      <c r="B239" s="32">
        <v>253</v>
      </c>
      <c r="C239" s="33">
        <v>16583</v>
      </c>
      <c r="D239" s="34">
        <v>18493</v>
      </c>
      <c r="E239" s="34">
        <v>15744</v>
      </c>
      <c r="F239" s="34">
        <v>16331</v>
      </c>
      <c r="G239" s="34">
        <v>16481</v>
      </c>
      <c r="H239" s="34">
        <v>16484</v>
      </c>
      <c r="I239" s="34">
        <v>17983</v>
      </c>
      <c r="J239" s="34">
        <v>15246</v>
      </c>
      <c r="K239" s="34">
        <v>17014</v>
      </c>
      <c r="L239" s="34">
        <v>18195</v>
      </c>
      <c r="M239" s="35">
        <v>16451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</vt:lpstr>
      <vt:lpstr>SY</vt:lpstr>
      <vt:lpstr>R</vt:lpstr>
      <vt:lpstr>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2017-02-10T19:13:44Z</dcterms:modified>
</cp:coreProperties>
</file>