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ky\Box\working files\EPA NSF project\Research Initiatives\Hydraulic Model\Data\paper_final\csv\"/>
    </mc:Choice>
  </mc:AlternateContent>
  <xr:revisionPtr revIDLastSave="0" documentId="13_ncr:1_{BE406B39-A7BE-4248-A8B3-28A2FA72BFB5}" xr6:coauthVersionLast="47" xr6:coauthVersionMax="47" xr10:uidLastSave="{00000000-0000-0000-0000-000000000000}"/>
  <bookViews>
    <workbookView xWindow="-108" yWindow="-108" windowWidth="23256" windowHeight="13896" xr2:uid="{4DC315BE-17DB-474A-9461-FBEA7F334190}"/>
  </bookViews>
  <sheets>
    <sheet name="pump_curves_affinity" sheetId="1" r:id="rId1"/>
  </sheets>
  <definedNames>
    <definedName name="solver_adj" localSheetId="0" hidden="1">pump_curves_affinity!$F$10:$F$27</definedName>
    <definedName name="solver_eng" localSheetId="0" hidden="1">0</definedName>
    <definedName name="solver_neg" localSheetId="0" hidden="1">0</definedName>
    <definedName name="solver_opt" localSheetId="0" hidden="1">pump_curves_affinity!$C$7</definedName>
    <definedName name="solver_rxv" localSheetId="0" hidden="1">1</definedName>
    <definedName name="solver_typ" localSheetId="0" hidden="1">2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C7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0" i="1"/>
  <c r="F10" i="1"/>
  <c r="C6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<sst xmlns="http://schemas.openxmlformats.org/spreadsheetml/2006/main" count="21" uniqueCount="15">
  <si>
    <t>a</t>
  </si>
  <si>
    <t>b</t>
  </si>
  <si>
    <t>c</t>
  </si>
  <si>
    <t>cluster</t>
  </si>
  <si>
    <t>current flow rate</t>
  </si>
  <si>
    <t>current tank height</t>
  </si>
  <si>
    <t>calculated pump speed</t>
  </si>
  <si>
    <t>calculated required head</t>
  </si>
  <si>
    <t>m3/hr</t>
  </si>
  <si>
    <t>m</t>
  </si>
  <si>
    <t>target pressure head</t>
  </si>
  <si>
    <t>*operator input</t>
  </si>
  <si>
    <t>pump head for given flow</t>
  </si>
  <si>
    <t>* this curve produces the head closest to the head required</t>
  </si>
  <si>
    <t>pump head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</si>
</sst>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93E47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AF3DFC-D5F5-4627-8488-5FA6922273CB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58171758139320098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F155-8843-4995-9523-F2F115516346}">
  <dimension ref="A2:K27"/>
  <sheetViews>
    <sheetView tabSelected="1" workbookViewId="0">
      <selection activeCell="F7" sqref="F7"/>
    </sheetView>
  </sheetViews>
  <sheetFormatPr defaultRowHeight="14.4" x14ac:dyDescent="0.3"/>
  <cols>
    <col min="2" max="2" width="21.33203125" bestFit="1" customWidth="1"/>
    <col min="6" max="6" width="22" bestFit="1" customWidth="1"/>
    <col min="7" max="7" width="14.6640625" bestFit="1" customWidth="1"/>
  </cols>
  <sheetData>
    <row r="2" spans="1:11" x14ac:dyDescent="0.3">
      <c r="B2" s="2" t="s">
        <v>4</v>
      </c>
      <c r="C2">
        <v>10</v>
      </c>
      <c r="D2" t="s">
        <v>8</v>
      </c>
      <c r="E2" t="s">
        <v>11</v>
      </c>
    </row>
    <row r="3" spans="1:11" x14ac:dyDescent="0.3">
      <c r="B3" s="2" t="s">
        <v>5</v>
      </c>
      <c r="C3">
        <v>4</v>
      </c>
      <c r="D3" t="s">
        <v>9</v>
      </c>
      <c r="E3" t="s">
        <v>11</v>
      </c>
    </row>
    <row r="4" spans="1:11" x14ac:dyDescent="0.3">
      <c r="B4" s="2" t="s">
        <v>10</v>
      </c>
      <c r="C4">
        <v>16</v>
      </c>
      <c r="D4" t="s">
        <v>9</v>
      </c>
      <c r="E4" t="s">
        <v>11</v>
      </c>
    </row>
    <row r="5" spans="1:11" x14ac:dyDescent="0.3">
      <c r="B5" s="2"/>
    </row>
    <row r="6" spans="1:11" x14ac:dyDescent="0.3">
      <c r="B6" s="2" t="s">
        <v>7</v>
      </c>
      <c r="C6">
        <f>C4-C3</f>
        <v>12</v>
      </c>
      <c r="D6" t="s">
        <v>9</v>
      </c>
      <c r="K6" s="4"/>
    </row>
    <row r="7" spans="1:11" x14ac:dyDescent="0.3">
      <c r="B7" s="2" t="s">
        <v>6</v>
      </c>
      <c r="C7">
        <f>VLOOKUP(MIN($G$10:$G$27),$G$10:$H$27,2,FALSE)</f>
        <v>9</v>
      </c>
      <c r="D7" t="s">
        <v>3</v>
      </c>
      <c r="F7" s="3"/>
    </row>
    <row r="9" spans="1:11" x14ac:dyDescent="0.3">
      <c r="A9" s="2" t="s">
        <v>0</v>
      </c>
      <c r="B9" s="2" t="s">
        <v>1</v>
      </c>
      <c r="C9" s="2" t="s">
        <v>2</v>
      </c>
      <c r="D9" s="2" t="s">
        <v>3</v>
      </c>
      <c r="E9" s="2"/>
      <c r="F9" s="2" t="s">
        <v>12</v>
      </c>
      <c r="G9" s="2" t="s">
        <v>14</v>
      </c>
      <c r="H9" s="2" t="s">
        <v>3</v>
      </c>
    </row>
    <row r="10" spans="1:11" x14ac:dyDescent="0.3">
      <c r="A10">
        <v>-3.9914705440404798E-2</v>
      </c>
      <c r="B10">
        <v>0.27943916952730102</v>
      </c>
      <c r="C10">
        <v>4.3956719705505503</v>
      </c>
      <c r="D10">
        <v>1</v>
      </c>
      <c r="F10">
        <f>A10*$C$2*$C$2+B10*$C$2+C10</f>
        <v>3.1985931217830808</v>
      </c>
      <c r="G10">
        <f>ABS(F10-$C$6)</f>
        <v>8.8014068782169197</v>
      </c>
      <c r="H10">
        <v>1</v>
      </c>
    </row>
    <row r="11" spans="1:11" x14ac:dyDescent="0.3">
      <c r="A11">
        <v>-3.9914705440404798E-2</v>
      </c>
      <c r="B11">
        <v>0.30135596713728602</v>
      </c>
      <c r="C11">
        <v>5.1122290314938201</v>
      </c>
      <c r="D11">
        <v>2</v>
      </c>
      <c r="F11">
        <f t="shared" ref="F11:F27" si="0">A11*$C$2*$C$2+B11*$C$2+C11</f>
        <v>4.1343181588262006</v>
      </c>
      <c r="G11">
        <f t="shared" ref="G11:G27" si="1">ABS(F11-$C$6)</f>
        <v>7.8656818411737994</v>
      </c>
      <c r="H11">
        <v>2</v>
      </c>
    </row>
    <row r="12" spans="1:11" x14ac:dyDescent="0.3">
      <c r="A12">
        <v>-3.9914705440404701E-2</v>
      </c>
      <c r="B12">
        <v>0.32327276474727001</v>
      </c>
      <c r="C12">
        <v>5.8828658706214796</v>
      </c>
      <c r="D12">
        <v>3</v>
      </c>
      <c r="F12">
        <f t="shared" si="0"/>
        <v>5.1241229740537095</v>
      </c>
      <c r="G12">
        <f t="shared" si="1"/>
        <v>6.8758770259462905</v>
      </c>
      <c r="H12">
        <v>3</v>
      </c>
    </row>
    <row r="13" spans="1:11" x14ac:dyDescent="0.3">
      <c r="A13">
        <v>-3.9914705440404798E-2</v>
      </c>
      <c r="B13">
        <v>0.34518956235725501</v>
      </c>
      <c r="C13">
        <v>6.7075824879335402</v>
      </c>
      <c r="D13">
        <v>4</v>
      </c>
      <c r="F13">
        <f t="shared" si="0"/>
        <v>6.1680075674656099</v>
      </c>
      <c r="G13">
        <f t="shared" si="1"/>
        <v>5.8319924325343901</v>
      </c>
      <c r="H13">
        <v>4</v>
      </c>
    </row>
    <row r="14" spans="1:11" x14ac:dyDescent="0.3">
      <c r="A14">
        <v>-3.9914705440404798E-2</v>
      </c>
      <c r="B14">
        <v>0.367106359967241</v>
      </c>
      <c r="C14">
        <v>7.5863788834299903</v>
      </c>
      <c r="D14">
        <v>5</v>
      </c>
      <c r="F14">
        <f t="shared" si="0"/>
        <v>7.2659719390619202</v>
      </c>
      <c r="G14">
        <f t="shared" si="1"/>
        <v>4.7340280609380798</v>
      </c>
      <c r="H14">
        <v>5</v>
      </c>
    </row>
    <row r="15" spans="1:11" x14ac:dyDescent="0.3">
      <c r="A15">
        <v>-3.9914705440404701E-2</v>
      </c>
      <c r="B15">
        <v>0.389023157577223</v>
      </c>
      <c r="C15">
        <v>8.5192550571108594</v>
      </c>
      <c r="D15">
        <v>6</v>
      </c>
      <c r="F15">
        <f t="shared" si="0"/>
        <v>8.4180160888426201</v>
      </c>
      <c r="G15">
        <f t="shared" si="1"/>
        <v>3.5819839111573799</v>
      </c>
      <c r="H15">
        <v>6</v>
      </c>
    </row>
    <row r="16" spans="1:11" x14ac:dyDescent="0.3">
      <c r="A16">
        <v>-3.9914705440404902E-2</v>
      </c>
      <c r="B16">
        <v>0.41093995518720999</v>
      </c>
      <c r="C16">
        <v>9.5062110089761092</v>
      </c>
      <c r="D16">
        <v>7</v>
      </c>
      <c r="F16">
        <f t="shared" si="0"/>
        <v>9.6241400168077185</v>
      </c>
      <c r="G16">
        <f t="shared" si="1"/>
        <v>2.3758599831922815</v>
      </c>
      <c r="H16">
        <v>7</v>
      </c>
    </row>
    <row r="17" spans="1:9" x14ac:dyDescent="0.3">
      <c r="A17">
        <v>-3.9914705440404798E-2</v>
      </c>
      <c r="B17">
        <v>0.43285675279719299</v>
      </c>
      <c r="C17">
        <v>10.547246739025701</v>
      </c>
      <c r="D17">
        <v>8</v>
      </c>
      <c r="F17">
        <f t="shared" si="0"/>
        <v>10.884343722957151</v>
      </c>
      <c r="G17">
        <f t="shared" si="1"/>
        <v>1.1156562770428486</v>
      </c>
      <c r="H17">
        <v>8</v>
      </c>
    </row>
    <row r="18" spans="1:9" x14ac:dyDescent="0.3">
      <c r="A18" s="1">
        <v>-3.9914705440404798E-2</v>
      </c>
      <c r="B18" s="1">
        <v>0.45477355040717699</v>
      </c>
      <c r="C18" s="1">
        <v>11.642362247259801</v>
      </c>
      <c r="D18" s="1">
        <v>9</v>
      </c>
      <c r="E18" s="1"/>
      <c r="F18" s="1">
        <f t="shared" si="0"/>
        <v>12.198627207291089</v>
      </c>
      <c r="G18" s="1">
        <f t="shared" si="1"/>
        <v>0.19862720729108929</v>
      </c>
      <c r="H18" s="1">
        <v>9</v>
      </c>
      <c r="I18" t="s">
        <v>13</v>
      </c>
    </row>
    <row r="19" spans="1:9" x14ac:dyDescent="0.3">
      <c r="A19">
        <v>-3.9914705440404798E-2</v>
      </c>
      <c r="B19">
        <v>0.47669034801716098</v>
      </c>
      <c r="C19">
        <v>12.791557533678199</v>
      </c>
      <c r="D19">
        <v>10</v>
      </c>
      <c r="F19">
        <f t="shared" si="0"/>
        <v>13.56699046980933</v>
      </c>
      <c r="G19">
        <f t="shared" si="1"/>
        <v>1.5669904698093298</v>
      </c>
      <c r="H19">
        <v>10</v>
      </c>
    </row>
    <row r="20" spans="1:9" x14ac:dyDescent="0.3">
      <c r="A20">
        <v>-3.9914705440404701E-2</v>
      </c>
      <c r="B20">
        <v>0.49860714562714498</v>
      </c>
      <c r="C20">
        <v>13.9948325982811</v>
      </c>
      <c r="D20">
        <v>11</v>
      </c>
      <c r="F20">
        <f t="shared" si="0"/>
        <v>14.989433510512079</v>
      </c>
      <c r="G20">
        <f t="shared" si="1"/>
        <v>2.9894335105120788</v>
      </c>
      <c r="H20">
        <v>11</v>
      </c>
    </row>
    <row r="21" spans="1:9" x14ac:dyDescent="0.3">
      <c r="A21">
        <v>-3.9914705440404798E-2</v>
      </c>
      <c r="B21">
        <v>0.52052394323713003</v>
      </c>
      <c r="C21">
        <v>15.252187441068299</v>
      </c>
      <c r="D21">
        <v>12</v>
      </c>
      <c r="F21">
        <f t="shared" si="0"/>
        <v>16.46595632939912</v>
      </c>
      <c r="G21">
        <f t="shared" si="1"/>
        <v>4.4659563293991198</v>
      </c>
      <c r="H21">
        <v>12</v>
      </c>
    </row>
    <row r="22" spans="1:9" x14ac:dyDescent="0.3">
      <c r="A22">
        <v>-3.9914705440404798E-2</v>
      </c>
      <c r="B22">
        <v>0.54244074084711702</v>
      </c>
      <c r="C22">
        <v>16.563622062039901</v>
      </c>
      <c r="D22">
        <v>13</v>
      </c>
      <c r="F22">
        <f t="shared" si="0"/>
        <v>17.996558926470591</v>
      </c>
      <c r="G22">
        <f t="shared" si="1"/>
        <v>5.9965589264705912</v>
      </c>
      <c r="H22">
        <v>13</v>
      </c>
    </row>
    <row r="23" spans="1:9" x14ac:dyDescent="0.3">
      <c r="A23">
        <v>-3.9914705440404701E-2</v>
      </c>
      <c r="B23">
        <v>0.56435753845709802</v>
      </c>
      <c r="C23">
        <v>17.929136461195998</v>
      </c>
      <c r="D23">
        <v>14</v>
      </c>
      <c r="F23">
        <f t="shared" si="0"/>
        <v>19.581241301726507</v>
      </c>
      <c r="G23">
        <f t="shared" si="1"/>
        <v>7.5812413017265072</v>
      </c>
      <c r="H23">
        <v>14</v>
      </c>
    </row>
    <row r="24" spans="1:9" x14ac:dyDescent="0.3">
      <c r="A24">
        <v>-3.9914705440404701E-2</v>
      </c>
      <c r="B24">
        <v>0.58627433606708301</v>
      </c>
      <c r="C24">
        <v>19.348730638536399</v>
      </c>
      <c r="D24">
        <v>15</v>
      </c>
      <c r="F24">
        <f t="shared" si="0"/>
        <v>21.220003455166758</v>
      </c>
      <c r="G24">
        <f t="shared" si="1"/>
        <v>9.2200034551667578</v>
      </c>
      <c r="H24">
        <v>15</v>
      </c>
    </row>
    <row r="25" spans="1:9" x14ac:dyDescent="0.3">
      <c r="A25">
        <v>-3.9914705440404902E-2</v>
      </c>
      <c r="B25">
        <v>0.60819113367707101</v>
      </c>
      <c r="C25">
        <v>20.822404594061201</v>
      </c>
      <c r="D25">
        <v>16</v>
      </c>
      <c r="F25">
        <f t="shared" si="0"/>
        <v>22.912845386791421</v>
      </c>
      <c r="G25">
        <f t="shared" si="1"/>
        <v>10.912845386791421</v>
      </c>
      <c r="H25">
        <v>16</v>
      </c>
    </row>
    <row r="26" spans="1:9" x14ac:dyDescent="0.3">
      <c r="A26">
        <v>-3.9914705440404603E-2</v>
      </c>
      <c r="B26">
        <v>0.63010793128704901</v>
      </c>
      <c r="C26">
        <v>22.350158327770501</v>
      </c>
      <c r="D26">
        <v>17</v>
      </c>
      <c r="F26">
        <f t="shared" si="0"/>
        <v>24.659767096600532</v>
      </c>
      <c r="G26">
        <f t="shared" si="1"/>
        <v>12.659767096600532</v>
      </c>
      <c r="H26">
        <v>17</v>
      </c>
    </row>
    <row r="27" spans="1:9" x14ac:dyDescent="0.3">
      <c r="A27">
        <v>-3.9914705440404701E-2</v>
      </c>
      <c r="B27">
        <v>0.652024728897037</v>
      </c>
      <c r="C27">
        <v>23.9319918396641</v>
      </c>
      <c r="D27">
        <v>18</v>
      </c>
      <c r="F27">
        <f t="shared" si="0"/>
        <v>26.460768584594</v>
      </c>
      <c r="G27">
        <f t="shared" si="1"/>
        <v>14.460768584594</v>
      </c>
      <c r="H27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pump_curves_affinity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Becky</dc:creator>
  <cp:lastModifiedBy>Becky Cantrell</cp:lastModifiedBy>
  <dcterms:created xsi:type="dcterms:W3CDTF">2025-09-17T20:07:22Z</dcterms:created>
  <dcterms:modified xsi:type="dcterms:W3CDTF">2025-09-18T18:49:56Z</dcterms:modified>
</cp:coreProperties>
</file>