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Sheet1!$A$1:$V$21</definedName>
    <definedName name="_xlnm.Print_Area" localSheetId="0">Sheet1!$A$1:$V$22</definedName>
  </definedNames>
  <calcPr calcId="144525"/>
</workbook>
</file>

<file path=xl/sharedStrings.xml><?xml version="1.0" encoding="utf-8"?>
<sst xmlns="http://schemas.openxmlformats.org/spreadsheetml/2006/main" count="47">
  <si>
    <t>附件1</t>
  </si>
  <si>
    <t>四川长江职业学院第十五期入党积极分子培训班名额分配表</t>
  </si>
  <si>
    <t>系部（分院）</t>
  </si>
  <si>
    <t>总人数</t>
  </si>
  <si>
    <t>系分团委人数</t>
  </si>
  <si>
    <t>分团委比例</t>
  </si>
  <si>
    <t>各系分团委分配人数</t>
  </si>
  <si>
    <t>院团委学生会人数</t>
  </si>
  <si>
    <t>社会实践部</t>
  </si>
  <si>
    <t>大学生健康教育中心</t>
  </si>
  <si>
    <t>阳光使者</t>
  </si>
  <si>
    <t>勤工助学</t>
  </si>
  <si>
    <t>国旗班</t>
  </si>
  <si>
    <t>新媒体工作室</t>
  </si>
  <si>
    <t>体育教研室</t>
  </si>
  <si>
    <t>社会实践优秀个人</t>
  </si>
  <si>
    <t>五年制</t>
  </si>
  <si>
    <t>各系去掉学生干部人数</t>
  </si>
  <si>
    <t>人数比例</t>
  </si>
  <si>
    <t>初步分配人数</t>
  </si>
  <si>
    <t>第14期合格率</t>
  </si>
  <si>
    <t>各系考核后分配人数</t>
  </si>
  <si>
    <t>备注</t>
  </si>
  <si>
    <t>经济管理系</t>
  </si>
  <si>
    <t>电子信息系</t>
  </si>
  <si>
    <t>社会管理系</t>
  </si>
  <si>
    <t>艺术与体育系</t>
  </si>
  <si>
    <t>建筑工程系</t>
  </si>
  <si>
    <t>交通工程系</t>
  </si>
  <si>
    <t>鼎利学院</t>
  </si>
  <si>
    <t>合计：</t>
  </si>
  <si>
    <t>第十四期考核率</t>
  </si>
  <si>
    <t>100%%</t>
  </si>
  <si>
    <t>备注：</t>
  </si>
  <si>
    <r>
      <rPr>
        <sz val="12"/>
        <rFont val="宋体"/>
        <charset val="134"/>
      </rPr>
      <t>1、标</t>
    </r>
    <r>
      <rPr>
        <sz val="12"/>
        <color rgb="FFFF00FF"/>
        <rFont val="宋体"/>
        <charset val="134"/>
      </rPr>
      <t>枚红色</t>
    </r>
    <r>
      <rPr>
        <sz val="12"/>
        <rFont val="宋体"/>
        <charset val="134"/>
      </rPr>
      <t>部分为最后确定的分配名额。2、根据去年定的考核规则，考核在95%以上的系，按100%划分的名额，考核低于95%的系，按实际比例划分的名额，多余人数按比例划给了合格率超过95%的系。</t>
    </r>
  </si>
  <si>
    <t>共计：380人</t>
  </si>
  <si>
    <t>名额分配</t>
  </si>
  <si>
    <t>辅导员</t>
  </si>
  <si>
    <t>带班人数</t>
  </si>
  <si>
    <t>比例</t>
  </si>
  <si>
    <t>分配人数</t>
  </si>
  <si>
    <t>辅导员人数</t>
  </si>
  <si>
    <t>郑大伟</t>
  </si>
  <si>
    <t>段春华</t>
  </si>
  <si>
    <t>李佳霖</t>
  </si>
  <si>
    <t>覃泽跃</t>
  </si>
  <si>
    <t>上述分配人数不包含分团委分配名额，分团委3人由郑大伟推选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</si>
</sst>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177" formatCode="0;[Red]0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rgb="FF000000"/>
      <name val="黑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2"/>
      <color indexed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rgb="FFFF00FF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3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19" borderId="7" applyNumberFormat="0" applyAlignment="0" applyProtection="0">
      <alignment vertical="center"/>
    </xf>
    <xf numFmtId="0" fontId="37" fillId="19" borderId="11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10" fontId="3" fillId="0" borderId="1" xfId="0" applyNumberFormat="1" applyFont="1" applyFill="1" applyBorder="1" applyAlignment="1">
      <alignment horizontal="center" vertical="center"/>
    </xf>
    <xf numFmtId="10" fontId="14" fillId="0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0" fontId="16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差_Sheet1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好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workbookViewId="0">
      <selection activeCell="N36" sqref="N36"/>
    </sheetView>
  </sheetViews>
  <sheetFormatPr defaultColWidth="9" defaultRowHeight="13.5"/>
  <cols>
    <col min="1" max="1" width="13.5" customWidth="1"/>
    <col min="2" max="2" width="7.25" customWidth="1"/>
    <col min="3" max="3" width="5.875" customWidth="1"/>
    <col min="4" max="4" width="11" customWidth="1"/>
    <col min="5" max="5" width="7.125" customWidth="1"/>
    <col min="6" max="6" width="8.875" customWidth="1"/>
    <col min="7" max="7" width="7.125" customWidth="1"/>
    <col min="8" max="8" width="8.375" customWidth="1"/>
    <col min="9" max="9" width="9.5" customWidth="1"/>
    <col min="10" max="10" width="11.375" customWidth="1"/>
    <col min="11" max="11" width="8.625" customWidth="1"/>
    <col min="12" max="13" width="8.125" customWidth="1"/>
    <col min="14" max="14" width="8.25" customWidth="1"/>
    <col min="15" max="15" width="4.875" customWidth="1"/>
    <col min="16" max="16" width="7.375" customWidth="1"/>
    <col min="17" max="17" width="7.125" customWidth="1"/>
    <col min="18" max="18" width="7.75" customWidth="1"/>
    <col min="19" max="19" width="5.25" customWidth="1"/>
    <col min="20" max="20" width="7.875" style="2" customWidth="1"/>
    <col min="21" max="21" width="6.75" customWidth="1"/>
    <col min="22" max="22" width="5.125" customWidth="1"/>
  </cols>
  <sheetData>
    <row r="1" ht="21" customHeight="1" spans="1:2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4"/>
      <c r="U1" s="4"/>
      <c r="V1" s="4"/>
    </row>
    <row r="2" ht="24" customHeight="1" spans="1:2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5"/>
      <c r="U2" s="5"/>
      <c r="V2" s="5"/>
    </row>
    <row r="3" ht="71.25" spans="1:22">
      <c r="A3" s="6" t="s">
        <v>2</v>
      </c>
      <c r="B3" s="6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9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/>
      <c r="T3" s="46" t="s">
        <v>20</v>
      </c>
      <c r="U3" s="47" t="s">
        <v>21</v>
      </c>
      <c r="V3" s="48" t="s">
        <v>22</v>
      </c>
    </row>
    <row r="4" ht="14.25" hidden="1" spans="1:22">
      <c r="A4" s="5" t="s">
        <v>23</v>
      </c>
      <c r="B4" s="10">
        <v>1673</v>
      </c>
      <c r="C4" s="10">
        <v>70</v>
      </c>
      <c r="D4" s="11">
        <f>C4/C11</f>
        <v>0.0968188105117566</v>
      </c>
      <c r="E4" s="12">
        <f>D4*C12</f>
        <v>2.12210526315789</v>
      </c>
      <c r="F4" s="11">
        <v>71</v>
      </c>
      <c r="G4" s="13">
        <v>14</v>
      </c>
      <c r="H4" s="13">
        <v>16</v>
      </c>
      <c r="I4" s="11">
        <v>5</v>
      </c>
      <c r="J4" s="11">
        <v>15</v>
      </c>
      <c r="K4" s="11">
        <v>10</v>
      </c>
      <c r="L4" s="11">
        <v>2</v>
      </c>
      <c r="M4" s="11"/>
      <c r="N4" s="11"/>
      <c r="O4" s="11"/>
      <c r="P4" s="11">
        <f t="shared" ref="P4:P10" si="0">B4-C4-F4-G4-H4-I4-J4-K4-L4</f>
        <v>1470</v>
      </c>
      <c r="Q4" s="11">
        <f>P4/B11</f>
        <v>0.123789473684211</v>
      </c>
      <c r="R4" s="11">
        <f>Q4*A13</f>
        <v>44.5642105263158</v>
      </c>
      <c r="S4" s="11">
        <v>53</v>
      </c>
      <c r="T4" s="19">
        <v>0.9811</v>
      </c>
      <c r="U4" s="23">
        <v>53</v>
      </c>
      <c r="V4" s="49"/>
    </row>
    <row r="5" hidden="1" customHeight="1" spans="1:22">
      <c r="A5" s="5" t="s">
        <v>24</v>
      </c>
      <c r="B5" s="10">
        <v>1940</v>
      </c>
      <c r="C5" s="10">
        <v>102</v>
      </c>
      <c r="D5" s="11">
        <f>C5/C11</f>
        <v>0.141078838174274</v>
      </c>
      <c r="E5" s="12">
        <f>D5*C12</f>
        <v>3.09221052631579</v>
      </c>
      <c r="F5" s="11">
        <v>79</v>
      </c>
      <c r="G5" s="13">
        <v>3</v>
      </c>
      <c r="H5" s="13">
        <v>18</v>
      </c>
      <c r="I5" s="11">
        <v>12</v>
      </c>
      <c r="J5" s="11">
        <v>12</v>
      </c>
      <c r="K5" s="11">
        <v>7</v>
      </c>
      <c r="L5" s="11">
        <v>5</v>
      </c>
      <c r="M5" s="11"/>
      <c r="N5" s="11"/>
      <c r="O5" s="11"/>
      <c r="P5" s="11">
        <f t="shared" si="0"/>
        <v>1702</v>
      </c>
      <c r="Q5" s="11">
        <f>P5/B11</f>
        <v>0.143326315789474</v>
      </c>
      <c r="R5" s="11">
        <f>Q5*A13</f>
        <v>51.5974736842105</v>
      </c>
      <c r="S5" s="11">
        <v>49</v>
      </c>
      <c r="T5" s="19">
        <v>0.9778</v>
      </c>
      <c r="U5" s="23">
        <v>49</v>
      </c>
      <c r="V5" s="49"/>
    </row>
    <row r="6" ht="14.25" hidden="1" spans="1:22">
      <c r="A6" s="5" t="s">
        <v>25</v>
      </c>
      <c r="B6" s="10">
        <v>2498</v>
      </c>
      <c r="C6" s="10">
        <v>118</v>
      </c>
      <c r="D6" s="11">
        <f>C6/C11</f>
        <v>0.163208852005533</v>
      </c>
      <c r="E6" s="12">
        <f>D6*C12</f>
        <v>3.57726315789474</v>
      </c>
      <c r="F6" s="11">
        <v>104</v>
      </c>
      <c r="G6" s="13">
        <v>4</v>
      </c>
      <c r="H6" s="13">
        <v>18</v>
      </c>
      <c r="I6" s="11">
        <v>9</v>
      </c>
      <c r="J6" s="11">
        <v>22</v>
      </c>
      <c r="K6" s="11">
        <v>19</v>
      </c>
      <c r="L6" s="11">
        <v>2</v>
      </c>
      <c r="M6" s="11"/>
      <c r="N6" s="11"/>
      <c r="O6" s="11"/>
      <c r="P6" s="11">
        <f t="shared" si="0"/>
        <v>2202</v>
      </c>
      <c r="Q6" s="11">
        <f>P6/B11</f>
        <v>0.185431578947368</v>
      </c>
      <c r="R6" s="11">
        <f>Q6*A13</f>
        <v>66.7553684210526</v>
      </c>
      <c r="S6" s="11">
        <v>72</v>
      </c>
      <c r="T6" s="19">
        <v>0.9861</v>
      </c>
      <c r="U6" s="23">
        <v>72</v>
      </c>
      <c r="V6" s="11"/>
    </row>
    <row r="7" ht="14.25" hidden="1" spans="1:22">
      <c r="A7" s="5" t="s">
        <v>26</v>
      </c>
      <c r="B7" s="10">
        <v>1979</v>
      </c>
      <c r="C7" s="10">
        <v>148</v>
      </c>
      <c r="D7" s="11">
        <f>C7/C11</f>
        <v>0.204702627939142</v>
      </c>
      <c r="E7" s="12">
        <f>D7*C12</f>
        <v>4.48673684210526</v>
      </c>
      <c r="F7" s="11">
        <v>222</v>
      </c>
      <c r="G7" s="13">
        <v>8</v>
      </c>
      <c r="H7" s="13">
        <v>25</v>
      </c>
      <c r="I7" s="11">
        <v>11</v>
      </c>
      <c r="J7" s="11">
        <v>24</v>
      </c>
      <c r="K7" s="11">
        <v>21</v>
      </c>
      <c r="L7" s="11">
        <v>11</v>
      </c>
      <c r="M7" s="11"/>
      <c r="N7" s="11"/>
      <c r="O7" s="11"/>
      <c r="P7" s="11">
        <f t="shared" si="0"/>
        <v>1509</v>
      </c>
      <c r="Q7" s="11">
        <f>P7/B11</f>
        <v>0.127073684210526</v>
      </c>
      <c r="R7" s="11">
        <f>Q7*A13</f>
        <v>45.7465263157895</v>
      </c>
      <c r="S7" s="11">
        <v>33</v>
      </c>
      <c r="T7" s="19">
        <v>0.9677</v>
      </c>
      <c r="U7" s="23">
        <v>33</v>
      </c>
      <c r="V7" s="11"/>
    </row>
    <row r="8" ht="14.25" hidden="1" spans="1:22">
      <c r="A8" s="14" t="s">
        <v>27</v>
      </c>
      <c r="B8" s="10">
        <v>1068</v>
      </c>
      <c r="C8" s="10">
        <v>80</v>
      </c>
      <c r="D8" s="11">
        <f>C8/C11</f>
        <v>0.110650069156293</v>
      </c>
      <c r="E8" s="12">
        <f>D8*C12</f>
        <v>2.42526315789474</v>
      </c>
      <c r="F8" s="11">
        <v>22</v>
      </c>
      <c r="G8" s="13">
        <v>3</v>
      </c>
      <c r="H8" s="13">
        <v>21</v>
      </c>
      <c r="I8" s="11">
        <v>0</v>
      </c>
      <c r="J8" s="11">
        <v>5</v>
      </c>
      <c r="K8" s="11">
        <v>4</v>
      </c>
      <c r="L8" s="11">
        <v>1</v>
      </c>
      <c r="M8" s="11"/>
      <c r="N8" s="11"/>
      <c r="O8" s="11"/>
      <c r="P8" s="11">
        <f t="shared" si="0"/>
        <v>932</v>
      </c>
      <c r="Q8" s="11">
        <f>P8/B11</f>
        <v>0.0784842105263158</v>
      </c>
      <c r="R8" s="11">
        <f>Q8*A13</f>
        <v>28.2543157894737</v>
      </c>
      <c r="S8" s="11">
        <v>30</v>
      </c>
      <c r="T8" s="19">
        <v>0.9</v>
      </c>
      <c r="U8" s="23">
        <f>S8*T8</f>
        <v>27</v>
      </c>
      <c r="V8" s="50"/>
    </row>
    <row r="9" ht="12.95" hidden="1" customHeight="1" spans="1:22">
      <c r="A9" s="14" t="s">
        <v>28</v>
      </c>
      <c r="B9" s="10">
        <v>1618</v>
      </c>
      <c r="C9" s="10">
        <v>120</v>
      </c>
      <c r="D9" s="11">
        <f>C9/C11</f>
        <v>0.16597510373444</v>
      </c>
      <c r="E9" s="12">
        <f>D9*C12</f>
        <v>3.63789473684211</v>
      </c>
      <c r="F9" s="11">
        <v>50</v>
      </c>
      <c r="G9" s="13">
        <v>6</v>
      </c>
      <c r="H9" s="13">
        <v>16</v>
      </c>
      <c r="I9" s="11">
        <v>13</v>
      </c>
      <c r="J9" s="11">
        <v>3</v>
      </c>
      <c r="K9" s="11">
        <v>18</v>
      </c>
      <c r="L9" s="11">
        <v>3</v>
      </c>
      <c r="M9" s="11"/>
      <c r="N9" s="11"/>
      <c r="O9" s="11"/>
      <c r="P9" s="11">
        <f t="shared" si="0"/>
        <v>1389</v>
      </c>
      <c r="Q9" s="11">
        <f>P9/B11</f>
        <v>0.116968421052632</v>
      </c>
      <c r="R9" s="11">
        <f>Q9*A13</f>
        <v>42.1086315789474</v>
      </c>
      <c r="S9" s="11">
        <v>40</v>
      </c>
      <c r="T9" s="19">
        <v>0.973</v>
      </c>
      <c r="U9" s="23">
        <v>40</v>
      </c>
      <c r="V9" s="50"/>
    </row>
    <row r="10" ht="14.25" spans="1:22">
      <c r="A10" s="5" t="s">
        <v>29</v>
      </c>
      <c r="B10" s="10">
        <v>1099</v>
      </c>
      <c r="C10" s="10">
        <v>85</v>
      </c>
      <c r="D10" s="11">
        <f>C10/C11</f>
        <v>0.117565698478562</v>
      </c>
      <c r="E10" s="12">
        <f>D10*C12</f>
        <v>2.57684210526316</v>
      </c>
      <c r="F10" s="11">
        <v>36</v>
      </c>
      <c r="G10" s="13">
        <v>2</v>
      </c>
      <c r="H10" s="13">
        <v>13</v>
      </c>
      <c r="I10" s="11">
        <v>0</v>
      </c>
      <c r="J10" s="11">
        <v>13</v>
      </c>
      <c r="K10" s="11">
        <v>13</v>
      </c>
      <c r="L10" s="11">
        <v>2</v>
      </c>
      <c r="M10" s="11"/>
      <c r="N10" s="11"/>
      <c r="O10" s="11"/>
      <c r="P10" s="11">
        <f t="shared" si="0"/>
        <v>935</v>
      </c>
      <c r="Q10" s="11">
        <f>P10/B11</f>
        <v>0.0787368421052632</v>
      </c>
      <c r="R10" s="11">
        <f>Q10*A13</f>
        <v>28.3452631578947</v>
      </c>
      <c r="S10" s="11">
        <v>31</v>
      </c>
      <c r="T10" s="19">
        <v>0.9655</v>
      </c>
      <c r="U10" s="23">
        <v>31</v>
      </c>
      <c r="V10" s="50"/>
    </row>
    <row r="11" hidden="1" spans="1:22">
      <c r="A11" s="11" t="s">
        <v>30</v>
      </c>
      <c r="B11" s="11">
        <f t="shared" ref="B11:F11" si="1">SUM(B4:B10)</f>
        <v>11875</v>
      </c>
      <c r="C11" s="10">
        <f t="shared" si="1"/>
        <v>723</v>
      </c>
      <c r="D11" s="11"/>
      <c r="E11" s="11"/>
      <c r="F11" s="11">
        <f t="shared" si="1"/>
        <v>584</v>
      </c>
      <c r="G11" s="11">
        <f t="shared" ref="G11:I11" si="2">SUM(G4:G10)</f>
        <v>40</v>
      </c>
      <c r="H11" s="11">
        <f t="shared" si="2"/>
        <v>127</v>
      </c>
      <c r="I11" s="11">
        <f t="shared" si="2"/>
        <v>50</v>
      </c>
      <c r="J11" s="11">
        <v>94</v>
      </c>
      <c r="K11" s="11">
        <f>SUM(K4:K10)</f>
        <v>92</v>
      </c>
      <c r="L11" s="11">
        <v>21</v>
      </c>
      <c r="M11" s="33"/>
      <c r="N11" s="11"/>
      <c r="O11" s="11"/>
      <c r="P11" s="11">
        <f>SUM(P4:P10)</f>
        <v>10139</v>
      </c>
      <c r="Q11" s="11"/>
      <c r="R11" s="11"/>
      <c r="S11" s="11"/>
      <c r="T11" s="19"/>
      <c r="U11" s="23">
        <f>SUM(U4:U10)</f>
        <v>305</v>
      </c>
      <c r="V11" s="11"/>
    </row>
    <row r="12" hidden="1" spans="1:22">
      <c r="A12" s="11"/>
      <c r="B12" s="11">
        <f>C11/B11</f>
        <v>0.0608842105263158</v>
      </c>
      <c r="C12" s="11">
        <f>B12*A13</f>
        <v>21.9183157894737</v>
      </c>
      <c r="D12" s="11"/>
      <c r="E12" s="11"/>
      <c r="F12" s="11">
        <f>F11/B11</f>
        <v>0.0491789473684211</v>
      </c>
      <c r="G12" s="11">
        <f>G11/B11</f>
        <v>0.00336842105263158</v>
      </c>
      <c r="H12" s="11">
        <f>H11/B11</f>
        <v>0.0106947368421053</v>
      </c>
      <c r="I12" s="11">
        <f>I11/B11</f>
        <v>0.00421052631578947</v>
      </c>
      <c r="J12" s="11">
        <f>J11/B11</f>
        <v>0.00791578947368421</v>
      </c>
      <c r="K12" s="11">
        <f>K11/B11</f>
        <v>0.00774736842105263</v>
      </c>
      <c r="L12" s="11">
        <f>L11/B11</f>
        <v>0.00176842105263158</v>
      </c>
      <c r="M12" s="11">
        <v>96</v>
      </c>
      <c r="N12" s="11"/>
      <c r="O12" s="11"/>
      <c r="P12" s="24"/>
      <c r="Q12" s="24"/>
      <c r="R12" s="24"/>
      <c r="S12" s="24"/>
      <c r="T12" s="36"/>
      <c r="U12" s="24"/>
      <c r="V12" s="24"/>
    </row>
    <row r="13" hidden="1" spans="1:22">
      <c r="A13" s="15">
        <v>360</v>
      </c>
      <c r="B13" s="11"/>
      <c r="C13" s="11"/>
      <c r="D13" s="11"/>
      <c r="E13" s="11"/>
      <c r="F13" s="11">
        <f>F12*A13</f>
        <v>17.7044210526316</v>
      </c>
      <c r="G13" s="11">
        <f>G12*A13</f>
        <v>1.21263157894737</v>
      </c>
      <c r="H13" s="11">
        <f>H12*A13</f>
        <v>3.85010526315789</v>
      </c>
      <c r="I13" s="11">
        <f>I12*A13</f>
        <v>1.51578947368421</v>
      </c>
      <c r="J13" s="11">
        <f>J12*A13</f>
        <v>2.84968421052632</v>
      </c>
      <c r="K13" s="11">
        <f>K12*A13</f>
        <v>2.78905263157895</v>
      </c>
      <c r="L13" s="11">
        <f>L12*A13</f>
        <v>0.636631578947368</v>
      </c>
      <c r="M13" s="11"/>
      <c r="N13" s="11"/>
      <c r="O13" s="11"/>
      <c r="P13" s="24"/>
      <c r="Q13" s="24"/>
      <c r="R13" s="24"/>
      <c r="S13" s="24"/>
      <c r="T13" s="36"/>
      <c r="U13" s="24"/>
      <c r="V13" s="24"/>
    </row>
    <row r="14" hidden="1" spans="1:22">
      <c r="A14" s="11"/>
      <c r="B14" s="11"/>
      <c r="C14" s="16"/>
      <c r="D14" s="16"/>
      <c r="E14" s="17"/>
      <c r="F14" s="11">
        <v>18</v>
      </c>
      <c r="G14" s="13">
        <v>1</v>
      </c>
      <c r="H14" s="13">
        <v>4</v>
      </c>
      <c r="I14" s="11">
        <v>2</v>
      </c>
      <c r="J14" s="34">
        <v>3</v>
      </c>
      <c r="K14" s="11">
        <v>3</v>
      </c>
      <c r="L14" s="11">
        <v>1</v>
      </c>
      <c r="M14" s="11"/>
      <c r="N14" s="11">
        <v>17</v>
      </c>
      <c r="O14" s="11"/>
      <c r="P14" s="35"/>
      <c r="Q14" s="24"/>
      <c r="R14" s="24"/>
      <c r="S14" s="24"/>
      <c r="T14" s="36"/>
      <c r="U14" s="24"/>
      <c r="V14" s="24"/>
    </row>
    <row r="15" hidden="1" spans="1:22">
      <c r="A15" s="18" t="s">
        <v>31</v>
      </c>
      <c r="B15" s="19"/>
      <c r="C15" s="19"/>
      <c r="D15" s="19"/>
      <c r="E15" s="19"/>
      <c r="F15" s="19">
        <v>1</v>
      </c>
      <c r="G15" s="20">
        <v>1</v>
      </c>
      <c r="H15" s="20">
        <v>1</v>
      </c>
      <c r="I15" s="19">
        <v>1</v>
      </c>
      <c r="J15" s="19">
        <v>1</v>
      </c>
      <c r="K15" s="19">
        <v>1</v>
      </c>
      <c r="L15" s="19" t="s">
        <v>32</v>
      </c>
      <c r="M15" s="19"/>
      <c r="N15" s="19">
        <v>1</v>
      </c>
      <c r="O15" s="19"/>
      <c r="P15" s="36"/>
      <c r="Q15" s="36"/>
      <c r="R15" s="36"/>
      <c r="S15" s="36"/>
      <c r="T15" s="36"/>
      <c r="U15" s="36"/>
      <c r="V15" s="36"/>
    </row>
    <row r="16" hidden="1" spans="1:22">
      <c r="A16" s="21"/>
      <c r="B16" s="21"/>
      <c r="C16" s="22"/>
      <c r="D16" s="22"/>
      <c r="E16" s="23">
        <v>22</v>
      </c>
      <c r="F16" s="23">
        <v>18</v>
      </c>
      <c r="G16" s="23">
        <v>1</v>
      </c>
      <c r="H16" s="23">
        <v>4</v>
      </c>
      <c r="I16" s="23">
        <v>2</v>
      </c>
      <c r="J16" s="23">
        <v>3</v>
      </c>
      <c r="K16" s="23">
        <v>3</v>
      </c>
      <c r="L16" s="23">
        <v>1</v>
      </c>
      <c r="M16" s="37">
        <v>3</v>
      </c>
      <c r="N16" s="37">
        <v>17</v>
      </c>
      <c r="O16" s="37">
        <v>1</v>
      </c>
      <c r="P16" s="38"/>
      <c r="Q16" s="21"/>
      <c r="R16" s="21"/>
      <c r="S16" s="21"/>
      <c r="T16" s="36"/>
      <c r="U16" s="21"/>
      <c r="V16" s="21"/>
    </row>
    <row r="17" hidden="1" spans="1:22">
      <c r="A17" s="24" t="s">
        <v>33</v>
      </c>
      <c r="B17" s="25" t="s">
        <v>34</v>
      </c>
      <c r="C17" s="25"/>
      <c r="D17" s="25"/>
      <c r="E17" s="25"/>
      <c r="F17" s="2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4"/>
      <c r="S17" s="24"/>
      <c r="T17" s="36"/>
      <c r="U17" s="24"/>
      <c r="V17" s="24"/>
    </row>
    <row r="18" ht="14.25" hidden="1" spans="1:22">
      <c r="A18" s="24"/>
      <c r="B18" s="25"/>
      <c r="C18" s="25"/>
      <c r="D18" s="25"/>
      <c r="E18" s="25"/>
      <c r="F18" s="2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4"/>
      <c r="S18" s="24"/>
      <c r="T18" s="51"/>
      <c r="U18" s="24"/>
      <c r="V18" s="24"/>
    </row>
    <row r="19" hidden="1" spans="1:22">
      <c r="A19" s="24"/>
      <c r="B19" s="25"/>
      <c r="C19" s="25"/>
      <c r="D19" s="25"/>
      <c r="E19" s="25"/>
      <c r="F19" s="2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4"/>
      <c r="S19" s="24"/>
      <c r="T19" s="36"/>
      <c r="U19" s="24"/>
      <c r="V19" s="24"/>
    </row>
    <row r="20" hidden="1" spans="1:22">
      <c r="A20" s="24"/>
      <c r="B20" s="25"/>
      <c r="C20" s="25"/>
      <c r="D20" s="25"/>
      <c r="E20" s="25"/>
      <c r="F20" s="2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4"/>
      <c r="S20" s="24"/>
      <c r="T20" s="36"/>
      <c r="U20" s="24"/>
      <c r="V20" s="24"/>
    </row>
    <row r="21" hidden="1" spans="1:22">
      <c r="A21" s="24"/>
      <c r="B21" s="25"/>
      <c r="C21" s="25"/>
      <c r="D21" s="25"/>
      <c r="E21" s="25"/>
      <c r="F21" s="26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4"/>
      <c r="S21" s="24"/>
      <c r="T21" s="36"/>
      <c r="U21" s="24"/>
      <c r="V21" s="24"/>
    </row>
    <row r="22" hidden="1" spans="1:22">
      <c r="A22" s="24"/>
      <c r="B22" s="24"/>
      <c r="C22" s="24"/>
      <c r="D22" s="24"/>
      <c r="E22" s="24"/>
      <c r="F22" s="24"/>
      <c r="G22" s="27"/>
      <c r="H22" s="27"/>
      <c r="I22" s="39" t="s">
        <v>35</v>
      </c>
      <c r="J22" s="15"/>
      <c r="K22" s="15"/>
      <c r="L22" s="15"/>
      <c r="M22" s="15"/>
      <c r="N22" s="15"/>
      <c r="O22" s="15"/>
      <c r="P22" s="15"/>
      <c r="Q22" s="24"/>
      <c r="R22" s="24"/>
      <c r="S22" s="24"/>
      <c r="T22" s="36"/>
      <c r="U22" s="24"/>
      <c r="V22" s="24"/>
    </row>
    <row r="24" ht="25.5" spans="5:11">
      <c r="E24" s="28" t="s">
        <v>36</v>
      </c>
      <c r="F24" s="28"/>
      <c r="G24" s="28"/>
      <c r="H24" s="28"/>
      <c r="I24" s="28"/>
      <c r="J24" s="28"/>
      <c r="K24" s="28"/>
    </row>
    <row r="25" s="1" customFormat="1" ht="14.25" spans="5:20">
      <c r="E25" s="29" t="s">
        <v>37</v>
      </c>
      <c r="F25" s="29" t="s">
        <v>38</v>
      </c>
      <c r="G25" s="29" t="s">
        <v>3</v>
      </c>
      <c r="H25" s="29" t="s">
        <v>39</v>
      </c>
      <c r="I25" s="29" t="s">
        <v>40</v>
      </c>
      <c r="J25" s="29" t="s">
        <v>41</v>
      </c>
      <c r="K25" s="29"/>
      <c r="T25" s="52"/>
    </row>
    <row r="26" s="1" customFormat="1" ht="14.25" spans="5:20">
      <c r="E26" s="29" t="s">
        <v>42</v>
      </c>
      <c r="F26" s="30">
        <v>376</v>
      </c>
      <c r="G26" s="30">
        <v>1065</v>
      </c>
      <c r="H26" s="30">
        <f>F26/$G$26</f>
        <v>0.353051643192488</v>
      </c>
      <c r="I26" s="40">
        <v>31</v>
      </c>
      <c r="J26" s="41">
        <f>H26*$I$26</f>
        <v>10.9446009389671</v>
      </c>
      <c r="K26" s="41"/>
      <c r="T26" s="52"/>
    </row>
    <row r="27" s="1" customFormat="1" ht="14.25" spans="5:20">
      <c r="E27" s="29" t="s">
        <v>43</v>
      </c>
      <c r="F27" s="30">
        <v>197</v>
      </c>
      <c r="G27" s="30"/>
      <c r="H27" s="30">
        <f>F27/$G$26</f>
        <v>0.184976525821596</v>
      </c>
      <c r="I27" s="42"/>
      <c r="J27" s="41">
        <f>H27*$I$26</f>
        <v>5.73427230046948</v>
      </c>
      <c r="K27" s="41"/>
      <c r="T27" s="52"/>
    </row>
    <row r="28" s="1" customFormat="1" ht="14.25" spans="5:20">
      <c r="E28" s="29" t="s">
        <v>44</v>
      </c>
      <c r="F28" s="30">
        <v>251</v>
      </c>
      <c r="G28" s="30"/>
      <c r="H28" s="30">
        <f>F28/$G$26</f>
        <v>0.235680751173709</v>
      </c>
      <c r="I28" s="42"/>
      <c r="J28" s="41">
        <f>H28*$I$26</f>
        <v>7.30610328638498</v>
      </c>
      <c r="K28" s="41"/>
      <c r="T28" s="52"/>
    </row>
    <row r="29" s="1" customFormat="1" ht="14.25" spans="5:20">
      <c r="E29" s="29" t="s">
        <v>45</v>
      </c>
      <c r="F29" s="30">
        <v>251</v>
      </c>
      <c r="G29" s="30"/>
      <c r="H29" s="30">
        <f>F29/$G$26</f>
        <v>0.235680751173709</v>
      </c>
      <c r="I29" s="43"/>
      <c r="J29" s="41">
        <f>H29*$I$26</f>
        <v>7.30610328638498</v>
      </c>
      <c r="K29" s="41"/>
      <c r="T29" s="52"/>
    </row>
    <row r="30" s="1" customFormat="1" ht="14.25" spans="5:20">
      <c r="E30" s="30"/>
      <c r="F30" s="30"/>
      <c r="G30" s="30"/>
      <c r="H30" s="29"/>
      <c r="I30" s="30"/>
      <c r="J30" s="30"/>
      <c r="K30" s="30"/>
      <c r="T30" s="52"/>
    </row>
    <row r="32" spans="5:11">
      <c r="E32" s="31" t="s">
        <v>46</v>
      </c>
      <c r="F32" s="32"/>
      <c r="G32" s="32"/>
      <c r="H32" s="32"/>
      <c r="I32" s="32"/>
      <c r="J32" s="32"/>
      <c r="K32" s="32"/>
    </row>
  </sheetData>
  <autoFilter ref="A1:V21">
    <extLst/>
  </autoFilter>
  <mergeCells count="10">
    <mergeCell ref="A1:V1"/>
    <mergeCell ref="A2:V2"/>
    <mergeCell ref="R3:S3"/>
    <mergeCell ref="A22:B22"/>
    <mergeCell ref="I22:P22"/>
    <mergeCell ref="E24:K24"/>
    <mergeCell ref="E32:K32"/>
    <mergeCell ref="G26:G29"/>
    <mergeCell ref="I26:I29"/>
    <mergeCell ref="B17:Q21"/>
  </mergeCells>
  <pageMargins left="0.747916666666667" right="0.747916666666667" top="0.984027777777778" bottom="0.984027777777778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2016-03-29T05:12:00Z</dcterms:created>
  <cp:lastPrinted>2016-10-28T07:18:00Z</cp:lastPrinted>
  <dcterms:modified xsi:type="dcterms:W3CDTF">2018-10-31T02:09:36Z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