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tabRatio="795" activeTab="4"/>
  </bookViews>
  <sheets>
    <sheet name="Race" sheetId="19" r:id="rId1"/>
    <sheet name="Skill" sheetId="20" r:id="rId2"/>
    <sheet name="Modifiers" sheetId="21" r:id="rId3"/>
    <sheet name="Ability" sheetId="22" r:id="rId4"/>
    <sheet name="BodyPart" sheetId="12" r:id="rId5"/>
    <sheet name="Material" sheetId="11" r:id="rId6"/>
    <sheet name="Model" sheetId="13" r:id="rId7"/>
    <sheet name="Variables" sheetId="6" r:id="rId8"/>
    <sheet name="Profession" sheetId="17" r:id="rId9"/>
    <sheet name="Production" sheetId="16" r:id="rId10"/>
  </sheets>
  <definedNames>
    <definedName name="Ability">Ability!$A$2:$A$6</definedName>
    <definedName name="AbilityVnum">Ability!$A$2:$B$6</definedName>
    <definedName name="BodyPart">BodyPart!$B$3:$B$100</definedName>
    <definedName name="BodyPartVnum">BodyPart!$A$3:$B$100</definedName>
    <definedName name="CombatModifier">Modifiers!$C$3:$C$100</definedName>
    <definedName name="CombatModifierVnum">Modifiers!$C$3:$D$100</definedName>
    <definedName name="Knowledge">Modifiers!$E$3:$E$100</definedName>
    <definedName name="KnowledgeVnum">Modifiers!$E$3:$F$100</definedName>
    <definedName name="Material">Material!$C$3:$C$100</definedName>
    <definedName name="MaterialVnum">Material!$A$3:$A$100,Material!$C$3:$C$100</definedName>
    <definedName name="Model">Model!$C$3:$C$100</definedName>
    <definedName name="ModelVnum">Model!$A$3:$A$100,Model!$C$3:$C$100</definedName>
    <definedName name="ProductionList">Production!$B$3:$B$50</definedName>
    <definedName name="ProductionListVnum">Production!$A$3:$B$50</definedName>
    <definedName name="ProfessionList">Profession!$B$2:$B$51</definedName>
    <definedName name="ProfessionListVnum">Profession!$A$2:$B$51</definedName>
    <definedName name="Race">Race!$A$3:$A$100</definedName>
    <definedName name="RaceVnum">Race!$A$3:$B$100</definedName>
    <definedName name="ResourceList">Variables!$K$2:$K$52</definedName>
    <definedName name="ResourceListVnum">Variables!$K$2:$L$52</definedName>
    <definedName name="Skill">Skill!$A$3:$A$100</definedName>
    <definedName name="SkillRank">Skill!$C$3:$C$17</definedName>
    <definedName name="SkillRankVnum">Skill!$C$3:$D$17</definedName>
    <definedName name="SkillVnum">Skill!$A$3:$B$100</definedName>
    <definedName name="StatusModifier">Modifiers!$A$3:$A$100</definedName>
    <definedName name="StatusModifierVnum">Modifiers!$A$2:$B$100</definedName>
    <definedName name="ToolTypeList">Variables!$I$2:$I$52</definedName>
    <definedName name="ToolTypeListVnum">Variables!$I$2:$J$52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7" i="12" l="1"/>
  <c r="AE8" i="12"/>
  <c r="AD8" i="12"/>
  <c r="AE6" i="12"/>
  <c r="AD6" i="12"/>
  <c r="AE3" i="12"/>
  <c r="AD3" i="12"/>
  <c r="AE20" i="12"/>
  <c r="AD20" i="12"/>
  <c r="AE21" i="12"/>
  <c r="AD21" i="12"/>
  <c r="AE22" i="12"/>
  <c r="AD22" i="12"/>
  <c r="AE23" i="12"/>
  <c r="AD23" i="12"/>
  <c r="AE24" i="12"/>
  <c r="AD24" i="12"/>
  <c r="AE25" i="12"/>
  <c r="AD25" i="12"/>
  <c r="AE26" i="12"/>
  <c r="AD26" i="12"/>
  <c r="AE27" i="12"/>
  <c r="AD27" i="12"/>
  <c r="AE28" i="12"/>
  <c r="AD28" i="12"/>
  <c r="AE29" i="12"/>
  <c r="AD29" i="12"/>
  <c r="AE30" i="12"/>
  <c r="AD30" i="12"/>
  <c r="AE5" i="12"/>
  <c r="AD5" i="12"/>
  <c r="AE9" i="12"/>
  <c r="AD9" i="12"/>
  <c r="AE10" i="12"/>
  <c r="AD10" i="12"/>
  <c r="AE11" i="12"/>
  <c r="AD11" i="12"/>
  <c r="AE12" i="12"/>
  <c r="AD12" i="12"/>
  <c r="AE13" i="12"/>
  <c r="AD13" i="12"/>
  <c r="AE14" i="12"/>
  <c r="AD14" i="12"/>
  <c r="AE15" i="12"/>
  <c r="AD15" i="12"/>
  <c r="AE16" i="12"/>
  <c r="AD16" i="12"/>
  <c r="AE17" i="12"/>
  <c r="AD17" i="12"/>
  <c r="AE18" i="12"/>
  <c r="AD18" i="12"/>
  <c r="AE19" i="12"/>
  <c r="AD19" i="12"/>
  <c r="AE4" i="12"/>
  <c r="AD4" i="12"/>
  <c r="AE64" i="12"/>
  <c r="AD64" i="12"/>
  <c r="AE65" i="12"/>
  <c r="AD65" i="12"/>
  <c r="AE66" i="12"/>
  <c r="AD66" i="12"/>
  <c r="AE67" i="12"/>
  <c r="AD67" i="12"/>
  <c r="AE68" i="12"/>
  <c r="AD68" i="12"/>
  <c r="AE69" i="12"/>
  <c r="AD69" i="12"/>
  <c r="AE70" i="12"/>
  <c r="AD70" i="12"/>
  <c r="AE71" i="12"/>
  <c r="AD71" i="12"/>
  <c r="AE72" i="12"/>
  <c r="AD72" i="12"/>
  <c r="AE73" i="12"/>
  <c r="AD73" i="12"/>
  <c r="AE74" i="12"/>
  <c r="AD74" i="12"/>
  <c r="AE53" i="12"/>
  <c r="AD53" i="12"/>
  <c r="AE54" i="12"/>
  <c r="AD54" i="12"/>
  <c r="AE55" i="12"/>
  <c r="AD55" i="12"/>
  <c r="AE56" i="12"/>
  <c r="AD56" i="12"/>
  <c r="AE57" i="12"/>
  <c r="AD57" i="12"/>
  <c r="AE58" i="12"/>
  <c r="AD58" i="12"/>
  <c r="AE59" i="12"/>
  <c r="AD59" i="12"/>
  <c r="AE60" i="12"/>
  <c r="AD60" i="12"/>
  <c r="AE61" i="12"/>
  <c r="AD61" i="12"/>
  <c r="AE62" i="12"/>
  <c r="AD62" i="12"/>
  <c r="AE63" i="12"/>
  <c r="AD63" i="12"/>
  <c r="AE31" i="12"/>
  <c r="AD31" i="12"/>
  <c r="AE32" i="12"/>
  <c r="AD32" i="12"/>
  <c r="AE33" i="12"/>
  <c r="AD33" i="12"/>
  <c r="AE34" i="12"/>
  <c r="AD34" i="12"/>
  <c r="AE35" i="12"/>
  <c r="AD35" i="12"/>
  <c r="AE36" i="12"/>
  <c r="AD36" i="12"/>
  <c r="AE37" i="12"/>
  <c r="AD37" i="12"/>
  <c r="AE38" i="12"/>
  <c r="AD38" i="12"/>
  <c r="AE39" i="12"/>
  <c r="AD39" i="12"/>
  <c r="AE40" i="12"/>
  <c r="AD40" i="12"/>
  <c r="AE41" i="12"/>
  <c r="AD41" i="12"/>
  <c r="AE42" i="12"/>
  <c r="AD42" i="12"/>
  <c r="AE43" i="12"/>
  <c r="AD43" i="12"/>
  <c r="AE44" i="12"/>
  <c r="AD44" i="12"/>
  <c r="AE45" i="12"/>
  <c r="AD45" i="12"/>
  <c r="AE46" i="12"/>
  <c r="AD46" i="12"/>
  <c r="AE47" i="12"/>
  <c r="AD47" i="12"/>
  <c r="AE48" i="12"/>
  <c r="AD48" i="12"/>
  <c r="AE49" i="12"/>
  <c r="AD49" i="12"/>
  <c r="AE50" i="12"/>
  <c r="AD50" i="12"/>
  <c r="AE51" i="12"/>
  <c r="AD51" i="12"/>
  <c r="AE52" i="12"/>
  <c r="AD52" i="12"/>
  <c r="AE75" i="12"/>
  <c r="AD75" i="12"/>
  <c r="AE76" i="12"/>
  <c r="AD76" i="12"/>
  <c r="AE77" i="12"/>
  <c r="AD77" i="12"/>
  <c r="AE78" i="12"/>
  <c r="AD78" i="12"/>
  <c r="AE79" i="12"/>
  <c r="AD79" i="12"/>
  <c r="AE80" i="12"/>
  <c r="AD80" i="12"/>
  <c r="AE81" i="12"/>
  <c r="AD81" i="12"/>
  <c r="AE82" i="12"/>
  <c r="AD82" i="12"/>
  <c r="AE83" i="12"/>
  <c r="AD83" i="12"/>
  <c r="AE84" i="12"/>
  <c r="AD84" i="12"/>
  <c r="AE85" i="12"/>
  <c r="AD85" i="12"/>
  <c r="AE86" i="12"/>
  <c r="AD86" i="12"/>
  <c r="AE87" i="12"/>
  <c r="AD87" i="12"/>
  <c r="AE88" i="12"/>
  <c r="AD88" i="12"/>
  <c r="AE89" i="12"/>
  <c r="AD89" i="12"/>
  <c r="AE90" i="12"/>
  <c r="AD90" i="12"/>
  <c r="AE91" i="12"/>
  <c r="AD91" i="12"/>
  <c r="AE92" i="12"/>
  <c r="AD92" i="12"/>
  <c r="AE93" i="12"/>
  <c r="AD93" i="12"/>
  <c r="AE94" i="12"/>
  <c r="AD94" i="12"/>
  <c r="AE95" i="12"/>
  <c r="AD95" i="12"/>
  <c r="AE96" i="12"/>
  <c r="AD96" i="12"/>
  <c r="AE97" i="12"/>
  <c r="AD97" i="12"/>
  <c r="AE98" i="12"/>
  <c r="AD98" i="12"/>
  <c r="AE99" i="12"/>
  <c r="AD99" i="12"/>
  <c r="AE100" i="12"/>
  <c r="AD100" i="12"/>
  <c r="AE7" i="12"/>
  <c r="T35" i="19"/>
  <c r="U35" i="19"/>
  <c r="T36" i="19"/>
  <c r="U36" i="19"/>
  <c r="T37" i="19"/>
  <c r="U37" i="19"/>
  <c r="T38" i="19"/>
  <c r="U38" i="19"/>
  <c r="T39" i="19"/>
  <c r="U39" i="19"/>
  <c r="T40" i="19"/>
  <c r="U40" i="19"/>
  <c r="T41" i="19"/>
  <c r="U41" i="19"/>
  <c r="T42" i="19"/>
  <c r="U42" i="19"/>
  <c r="T43" i="19"/>
  <c r="U43" i="19"/>
  <c r="T30" i="19"/>
  <c r="U30" i="19"/>
  <c r="T31" i="19"/>
  <c r="U31" i="19"/>
  <c r="T32" i="19"/>
  <c r="U32" i="19"/>
  <c r="T33" i="19"/>
  <c r="U33" i="19"/>
  <c r="T34" i="19"/>
  <c r="U34" i="19"/>
  <c r="T21" i="19"/>
  <c r="U21" i="19"/>
  <c r="T22" i="19"/>
  <c r="U22" i="19"/>
  <c r="T23" i="19"/>
  <c r="U23" i="19"/>
  <c r="T24" i="19"/>
  <c r="U24" i="19"/>
  <c r="T25" i="19"/>
  <c r="U25" i="19"/>
  <c r="T26" i="19"/>
  <c r="U26" i="19"/>
  <c r="T27" i="19"/>
  <c r="U27" i="19"/>
  <c r="T28" i="19"/>
  <c r="U28" i="19"/>
  <c r="T29" i="19"/>
  <c r="U29" i="19"/>
  <c r="T12" i="19"/>
  <c r="U12" i="19"/>
  <c r="T13" i="19"/>
  <c r="U13" i="19"/>
  <c r="T14" i="19"/>
  <c r="U14" i="19"/>
  <c r="T15" i="19"/>
  <c r="U15" i="19"/>
  <c r="T16" i="19"/>
  <c r="U16" i="19"/>
  <c r="T17" i="19"/>
  <c r="U17" i="19"/>
  <c r="T18" i="19"/>
  <c r="U18" i="19"/>
  <c r="T19" i="19"/>
  <c r="U19" i="19"/>
  <c r="T20" i="19"/>
  <c r="U20" i="19"/>
  <c r="T4" i="19"/>
  <c r="U4" i="19"/>
  <c r="T5" i="19"/>
  <c r="U5" i="19"/>
  <c r="T6" i="19"/>
  <c r="U6" i="19"/>
  <c r="T7" i="19"/>
  <c r="U7" i="19"/>
  <c r="T8" i="19"/>
  <c r="U8" i="19"/>
  <c r="T9" i="19"/>
  <c r="U9" i="19"/>
  <c r="T10" i="19"/>
  <c r="U10" i="19"/>
  <c r="T11" i="19"/>
  <c r="U11" i="19"/>
  <c r="T44" i="19"/>
  <c r="U44" i="19"/>
  <c r="T45" i="19"/>
  <c r="U45" i="19"/>
  <c r="T46" i="19"/>
  <c r="U46" i="19"/>
  <c r="T47" i="19"/>
  <c r="U47" i="19"/>
  <c r="T48" i="19"/>
  <c r="U48" i="19"/>
  <c r="T49" i="19"/>
  <c r="U49" i="19"/>
  <c r="T50" i="19"/>
  <c r="U50" i="19"/>
  <c r="T51" i="19"/>
  <c r="U51" i="19"/>
  <c r="T52" i="19"/>
  <c r="U52" i="19"/>
  <c r="T53" i="19"/>
  <c r="U53" i="19"/>
  <c r="T54" i="19"/>
  <c r="U54" i="19"/>
  <c r="T55" i="19"/>
  <c r="U55" i="19"/>
  <c r="T56" i="19"/>
  <c r="U56" i="19"/>
  <c r="T57" i="19"/>
  <c r="U57" i="19"/>
  <c r="T58" i="19"/>
  <c r="U58" i="19"/>
  <c r="T59" i="19"/>
  <c r="U59" i="19"/>
  <c r="T60" i="19"/>
  <c r="U60" i="19"/>
  <c r="T61" i="19"/>
  <c r="U61" i="19"/>
  <c r="T62" i="19"/>
  <c r="U62" i="19"/>
  <c r="T63" i="19"/>
  <c r="U63" i="19"/>
  <c r="T64" i="19"/>
  <c r="U64" i="19"/>
  <c r="T65" i="19"/>
  <c r="U65" i="19"/>
  <c r="T66" i="19"/>
  <c r="U66" i="19"/>
  <c r="T67" i="19"/>
  <c r="U67" i="19"/>
  <c r="T68" i="19"/>
  <c r="U68" i="19"/>
  <c r="T69" i="19"/>
  <c r="U69" i="19"/>
  <c r="T70" i="19"/>
  <c r="U70" i="19"/>
  <c r="T71" i="19"/>
  <c r="U71" i="19"/>
  <c r="T72" i="19"/>
  <c r="U72" i="19"/>
  <c r="T73" i="19"/>
  <c r="U73" i="19"/>
  <c r="T74" i="19"/>
  <c r="U74" i="19"/>
  <c r="T75" i="19"/>
  <c r="U75" i="19"/>
  <c r="T76" i="19"/>
  <c r="U76" i="19"/>
  <c r="T77" i="19"/>
  <c r="U77" i="19"/>
  <c r="T78" i="19"/>
  <c r="U78" i="19"/>
  <c r="T79" i="19"/>
  <c r="U79" i="19"/>
  <c r="T80" i="19"/>
  <c r="U80" i="19"/>
  <c r="T81" i="19"/>
  <c r="U81" i="19"/>
  <c r="T82" i="19"/>
  <c r="U82" i="19"/>
  <c r="T83" i="19"/>
  <c r="U83" i="19"/>
  <c r="T84" i="19"/>
  <c r="U84" i="19"/>
  <c r="T85" i="19"/>
  <c r="U85" i="19"/>
  <c r="T86" i="19"/>
  <c r="U86" i="19"/>
  <c r="T87" i="19"/>
  <c r="U87" i="19"/>
  <c r="T88" i="19"/>
  <c r="U88" i="19"/>
  <c r="T89" i="19"/>
  <c r="U89" i="19"/>
  <c r="T90" i="19"/>
  <c r="U90" i="19"/>
  <c r="T91" i="19"/>
  <c r="U91" i="19"/>
  <c r="T92" i="19"/>
  <c r="U92" i="19"/>
  <c r="T93" i="19"/>
  <c r="U93" i="19"/>
  <c r="T94" i="19"/>
  <c r="U94" i="19"/>
  <c r="T95" i="19"/>
  <c r="U95" i="19"/>
  <c r="T96" i="19"/>
  <c r="U96" i="19"/>
  <c r="T97" i="19"/>
  <c r="U97" i="19"/>
  <c r="T98" i="19"/>
  <c r="U98" i="19"/>
  <c r="T99" i="19"/>
  <c r="U99" i="19"/>
  <c r="T100" i="19"/>
  <c r="U100" i="19"/>
  <c r="U3" i="19"/>
  <c r="T3" i="19"/>
  <c r="U4" i="12"/>
  <c r="V4" i="12"/>
  <c r="W4" i="12"/>
  <c r="X4" i="12"/>
  <c r="Y4" i="12"/>
  <c r="Z4" i="12"/>
  <c r="U5" i="12"/>
  <c r="V5" i="12"/>
  <c r="W5" i="12"/>
  <c r="X5" i="12"/>
  <c r="Y5" i="12"/>
  <c r="Z5" i="12"/>
  <c r="U6" i="12"/>
  <c r="V6" i="12"/>
  <c r="W6" i="12"/>
  <c r="X6" i="12"/>
  <c r="Y6" i="12"/>
  <c r="Z6" i="12"/>
  <c r="U7" i="12"/>
  <c r="V7" i="12"/>
  <c r="W7" i="12"/>
  <c r="X7" i="12"/>
  <c r="Y7" i="12"/>
  <c r="Z7" i="12"/>
  <c r="U8" i="12"/>
  <c r="V8" i="12"/>
  <c r="W8" i="12"/>
  <c r="X8" i="12"/>
  <c r="Y8" i="12"/>
  <c r="Z8" i="12"/>
  <c r="U9" i="12"/>
  <c r="V9" i="12"/>
  <c r="W9" i="12"/>
  <c r="X9" i="12"/>
  <c r="Y9" i="12"/>
  <c r="Z9" i="12"/>
  <c r="U10" i="12"/>
  <c r="V10" i="12"/>
  <c r="W10" i="12"/>
  <c r="X10" i="12"/>
  <c r="Y10" i="12"/>
  <c r="Z10" i="12"/>
  <c r="U11" i="12"/>
  <c r="V11" i="12"/>
  <c r="W11" i="12"/>
  <c r="X11" i="12"/>
  <c r="Y11" i="12"/>
  <c r="Z11" i="12"/>
  <c r="U12" i="12"/>
  <c r="V12" i="12"/>
  <c r="W12" i="12"/>
  <c r="X12" i="12"/>
  <c r="Y12" i="12"/>
  <c r="Z12" i="12"/>
  <c r="U13" i="12"/>
  <c r="V13" i="12"/>
  <c r="W13" i="12"/>
  <c r="X13" i="12"/>
  <c r="Y13" i="12"/>
  <c r="Z13" i="12"/>
  <c r="U14" i="12"/>
  <c r="V14" i="12"/>
  <c r="W14" i="12"/>
  <c r="X14" i="12"/>
  <c r="Y14" i="12"/>
  <c r="Z14" i="12"/>
  <c r="U15" i="12"/>
  <c r="V15" i="12"/>
  <c r="W15" i="12"/>
  <c r="X15" i="12"/>
  <c r="Y15" i="12"/>
  <c r="Z15" i="12"/>
  <c r="U16" i="12"/>
  <c r="V16" i="12"/>
  <c r="W16" i="12"/>
  <c r="X16" i="12"/>
  <c r="Y16" i="12"/>
  <c r="Z16" i="12"/>
  <c r="U17" i="12"/>
  <c r="V17" i="12"/>
  <c r="W17" i="12"/>
  <c r="X17" i="12"/>
  <c r="Y17" i="12"/>
  <c r="Z17" i="12"/>
  <c r="U18" i="12"/>
  <c r="V18" i="12"/>
  <c r="W18" i="12"/>
  <c r="X18" i="12"/>
  <c r="Y18" i="12"/>
  <c r="Z18" i="12"/>
  <c r="U19" i="12"/>
  <c r="V19" i="12"/>
  <c r="W19" i="12"/>
  <c r="X19" i="12"/>
  <c r="Y19" i="12"/>
  <c r="Z19" i="12"/>
  <c r="U20" i="12"/>
  <c r="V20" i="12"/>
  <c r="W20" i="12"/>
  <c r="X20" i="12"/>
  <c r="Y20" i="12"/>
  <c r="Z20" i="12"/>
  <c r="U21" i="12"/>
  <c r="V21" i="12"/>
  <c r="W21" i="12"/>
  <c r="X21" i="12"/>
  <c r="Y21" i="12"/>
  <c r="Z21" i="12"/>
  <c r="U22" i="12"/>
  <c r="V22" i="12"/>
  <c r="W22" i="12"/>
  <c r="X22" i="12"/>
  <c r="Y22" i="12"/>
  <c r="Z22" i="12"/>
  <c r="U23" i="12"/>
  <c r="V23" i="12"/>
  <c r="W23" i="12"/>
  <c r="X23" i="12"/>
  <c r="Y23" i="12"/>
  <c r="Z23" i="12"/>
  <c r="U24" i="12"/>
  <c r="V24" i="12"/>
  <c r="W24" i="12"/>
  <c r="X24" i="12"/>
  <c r="Y24" i="12"/>
  <c r="Z24" i="12"/>
  <c r="U25" i="12"/>
  <c r="V25" i="12"/>
  <c r="W25" i="12"/>
  <c r="X25" i="12"/>
  <c r="Y25" i="12"/>
  <c r="Z25" i="12"/>
  <c r="U26" i="12"/>
  <c r="V26" i="12"/>
  <c r="W26" i="12"/>
  <c r="X26" i="12"/>
  <c r="Y26" i="12"/>
  <c r="Z26" i="12"/>
  <c r="U27" i="12"/>
  <c r="V27" i="12"/>
  <c r="W27" i="12"/>
  <c r="X27" i="12"/>
  <c r="Y27" i="12"/>
  <c r="Z27" i="12"/>
  <c r="U28" i="12"/>
  <c r="V28" i="12"/>
  <c r="W28" i="12"/>
  <c r="X28" i="12"/>
  <c r="Y28" i="12"/>
  <c r="Z28" i="12"/>
  <c r="U29" i="12"/>
  <c r="V29" i="12"/>
  <c r="W29" i="12"/>
  <c r="X29" i="12"/>
  <c r="Y29" i="12"/>
  <c r="Z29" i="12"/>
  <c r="U30" i="12"/>
  <c r="V30" i="12"/>
  <c r="W30" i="12"/>
  <c r="X30" i="12"/>
  <c r="Y30" i="12"/>
  <c r="Z30" i="12"/>
  <c r="U31" i="12"/>
  <c r="V31" i="12"/>
  <c r="W31" i="12"/>
  <c r="X31" i="12"/>
  <c r="Y31" i="12"/>
  <c r="Z31" i="12"/>
  <c r="U32" i="12"/>
  <c r="V32" i="12"/>
  <c r="W32" i="12"/>
  <c r="X32" i="12"/>
  <c r="Y32" i="12"/>
  <c r="Z32" i="12"/>
  <c r="U33" i="12"/>
  <c r="V33" i="12"/>
  <c r="W33" i="12"/>
  <c r="X33" i="12"/>
  <c r="Y33" i="12"/>
  <c r="Z33" i="12"/>
  <c r="U34" i="12"/>
  <c r="V34" i="12"/>
  <c r="W34" i="12"/>
  <c r="X34" i="12"/>
  <c r="Y34" i="12"/>
  <c r="Z34" i="12"/>
  <c r="U35" i="12"/>
  <c r="V35" i="12"/>
  <c r="W35" i="12"/>
  <c r="X35" i="12"/>
  <c r="Y35" i="12"/>
  <c r="Z35" i="12"/>
  <c r="U36" i="12"/>
  <c r="V36" i="12"/>
  <c r="W36" i="12"/>
  <c r="X36" i="12"/>
  <c r="Y36" i="12"/>
  <c r="Z36" i="12"/>
  <c r="U37" i="12"/>
  <c r="V37" i="12"/>
  <c r="W37" i="12"/>
  <c r="X37" i="12"/>
  <c r="Y37" i="12"/>
  <c r="Z37" i="12"/>
  <c r="U38" i="12"/>
  <c r="V38" i="12"/>
  <c r="W38" i="12"/>
  <c r="X38" i="12"/>
  <c r="Y38" i="12"/>
  <c r="Z38" i="12"/>
  <c r="U39" i="12"/>
  <c r="V39" i="12"/>
  <c r="W39" i="12"/>
  <c r="X39" i="12"/>
  <c r="Y39" i="12"/>
  <c r="Z39" i="12"/>
  <c r="U40" i="12"/>
  <c r="V40" i="12"/>
  <c r="W40" i="12"/>
  <c r="X40" i="12"/>
  <c r="Y40" i="12"/>
  <c r="Z40" i="12"/>
  <c r="U41" i="12"/>
  <c r="V41" i="12"/>
  <c r="W41" i="12"/>
  <c r="X41" i="12"/>
  <c r="Y41" i="12"/>
  <c r="Z41" i="12"/>
  <c r="U42" i="12"/>
  <c r="V42" i="12"/>
  <c r="W42" i="12"/>
  <c r="X42" i="12"/>
  <c r="Y42" i="12"/>
  <c r="Z42" i="12"/>
  <c r="U43" i="12"/>
  <c r="V43" i="12"/>
  <c r="W43" i="12"/>
  <c r="X43" i="12"/>
  <c r="Y43" i="12"/>
  <c r="Z43" i="12"/>
  <c r="U44" i="12"/>
  <c r="V44" i="12"/>
  <c r="W44" i="12"/>
  <c r="X44" i="12"/>
  <c r="Y44" i="12"/>
  <c r="Z44" i="12"/>
  <c r="U45" i="12"/>
  <c r="V45" i="12"/>
  <c r="W45" i="12"/>
  <c r="X45" i="12"/>
  <c r="Y45" i="12"/>
  <c r="Z45" i="12"/>
  <c r="U46" i="12"/>
  <c r="V46" i="12"/>
  <c r="W46" i="12"/>
  <c r="X46" i="12"/>
  <c r="Y46" i="12"/>
  <c r="Z46" i="12"/>
  <c r="U47" i="12"/>
  <c r="V47" i="12"/>
  <c r="W47" i="12"/>
  <c r="X47" i="12"/>
  <c r="Y47" i="12"/>
  <c r="Z47" i="12"/>
  <c r="U48" i="12"/>
  <c r="V48" i="12"/>
  <c r="W48" i="12"/>
  <c r="X48" i="12"/>
  <c r="Y48" i="12"/>
  <c r="Z48" i="12"/>
  <c r="U49" i="12"/>
  <c r="V49" i="12"/>
  <c r="W49" i="12"/>
  <c r="X49" i="12"/>
  <c r="Y49" i="12"/>
  <c r="Z49" i="12"/>
  <c r="U50" i="12"/>
  <c r="V50" i="12"/>
  <c r="W50" i="12"/>
  <c r="X50" i="12"/>
  <c r="Y50" i="12"/>
  <c r="Z50" i="12"/>
  <c r="U51" i="12"/>
  <c r="V51" i="12"/>
  <c r="W51" i="12"/>
  <c r="X51" i="12"/>
  <c r="Y51" i="12"/>
  <c r="Z51" i="12"/>
  <c r="U52" i="12"/>
  <c r="V52" i="12"/>
  <c r="W52" i="12"/>
  <c r="X52" i="12"/>
  <c r="Y52" i="12"/>
  <c r="Z52" i="12"/>
  <c r="U53" i="12"/>
  <c r="V53" i="12"/>
  <c r="W53" i="12"/>
  <c r="X53" i="12"/>
  <c r="Y53" i="12"/>
  <c r="Z53" i="12"/>
  <c r="U54" i="12"/>
  <c r="V54" i="12"/>
  <c r="W54" i="12"/>
  <c r="X54" i="12"/>
  <c r="Y54" i="12"/>
  <c r="Z54" i="12"/>
  <c r="U55" i="12"/>
  <c r="V55" i="12"/>
  <c r="W55" i="12"/>
  <c r="X55" i="12"/>
  <c r="Y55" i="12"/>
  <c r="Z55" i="12"/>
  <c r="U56" i="12"/>
  <c r="V56" i="12"/>
  <c r="W56" i="12"/>
  <c r="X56" i="12"/>
  <c r="Y56" i="12"/>
  <c r="Z56" i="12"/>
  <c r="U57" i="12"/>
  <c r="V57" i="12"/>
  <c r="W57" i="12"/>
  <c r="X57" i="12"/>
  <c r="Y57" i="12"/>
  <c r="Z57" i="12"/>
  <c r="U58" i="12"/>
  <c r="V58" i="12"/>
  <c r="W58" i="12"/>
  <c r="X58" i="12"/>
  <c r="Y58" i="12"/>
  <c r="Z58" i="12"/>
  <c r="U59" i="12"/>
  <c r="V59" i="12"/>
  <c r="W59" i="12"/>
  <c r="X59" i="12"/>
  <c r="Y59" i="12"/>
  <c r="Z59" i="12"/>
  <c r="U60" i="12"/>
  <c r="V60" i="12"/>
  <c r="W60" i="12"/>
  <c r="X60" i="12"/>
  <c r="Y60" i="12"/>
  <c r="Z60" i="12"/>
  <c r="U61" i="12"/>
  <c r="V61" i="12"/>
  <c r="W61" i="12"/>
  <c r="X61" i="12"/>
  <c r="Y61" i="12"/>
  <c r="Z61" i="12"/>
  <c r="U62" i="12"/>
  <c r="V62" i="12"/>
  <c r="W62" i="12"/>
  <c r="X62" i="12"/>
  <c r="Y62" i="12"/>
  <c r="Z62" i="12"/>
  <c r="U63" i="12"/>
  <c r="V63" i="12"/>
  <c r="W63" i="12"/>
  <c r="X63" i="12"/>
  <c r="Y63" i="12"/>
  <c r="Z63" i="12"/>
  <c r="U64" i="12"/>
  <c r="V64" i="12"/>
  <c r="W64" i="12"/>
  <c r="X64" i="12"/>
  <c r="Y64" i="12"/>
  <c r="Z64" i="12"/>
  <c r="U65" i="12"/>
  <c r="V65" i="12"/>
  <c r="W65" i="12"/>
  <c r="X65" i="12"/>
  <c r="Y65" i="12"/>
  <c r="Z65" i="12"/>
  <c r="U66" i="12"/>
  <c r="V66" i="12"/>
  <c r="W66" i="12"/>
  <c r="X66" i="12"/>
  <c r="Y66" i="12"/>
  <c r="Z66" i="12"/>
  <c r="U67" i="12"/>
  <c r="V67" i="12"/>
  <c r="W67" i="12"/>
  <c r="X67" i="12"/>
  <c r="Y67" i="12"/>
  <c r="Z67" i="12"/>
  <c r="U68" i="12"/>
  <c r="V68" i="12"/>
  <c r="W68" i="12"/>
  <c r="X68" i="12"/>
  <c r="Y68" i="12"/>
  <c r="Z68" i="12"/>
  <c r="U69" i="12"/>
  <c r="V69" i="12"/>
  <c r="W69" i="12"/>
  <c r="X69" i="12"/>
  <c r="Y69" i="12"/>
  <c r="Z69" i="12"/>
  <c r="U70" i="12"/>
  <c r="V70" i="12"/>
  <c r="W70" i="12"/>
  <c r="X70" i="12"/>
  <c r="Y70" i="12"/>
  <c r="Z70" i="12"/>
  <c r="U71" i="12"/>
  <c r="V71" i="12"/>
  <c r="W71" i="12"/>
  <c r="X71" i="12"/>
  <c r="Y71" i="12"/>
  <c r="Z71" i="12"/>
  <c r="U72" i="12"/>
  <c r="V72" i="12"/>
  <c r="W72" i="12"/>
  <c r="X72" i="12"/>
  <c r="Y72" i="12"/>
  <c r="Z72" i="12"/>
  <c r="U73" i="12"/>
  <c r="V73" i="12"/>
  <c r="W73" i="12"/>
  <c r="X73" i="12"/>
  <c r="Y73" i="12"/>
  <c r="Z73" i="12"/>
  <c r="U74" i="12"/>
  <c r="V74" i="12"/>
  <c r="W74" i="12"/>
  <c r="X74" i="12"/>
  <c r="Y74" i="12"/>
  <c r="Z74" i="12"/>
  <c r="U75" i="12"/>
  <c r="V75" i="12"/>
  <c r="W75" i="12"/>
  <c r="X75" i="12"/>
  <c r="Y75" i="12"/>
  <c r="Z75" i="12"/>
  <c r="U76" i="12"/>
  <c r="V76" i="12"/>
  <c r="W76" i="12"/>
  <c r="X76" i="12"/>
  <c r="Y76" i="12"/>
  <c r="Z76" i="12"/>
  <c r="U77" i="12"/>
  <c r="V77" i="12"/>
  <c r="W77" i="12"/>
  <c r="X77" i="12"/>
  <c r="Y77" i="12"/>
  <c r="Z77" i="12"/>
  <c r="U78" i="12"/>
  <c r="V78" i="12"/>
  <c r="W78" i="12"/>
  <c r="X78" i="12"/>
  <c r="Y78" i="12"/>
  <c r="Z78" i="12"/>
  <c r="U79" i="12"/>
  <c r="V79" i="12"/>
  <c r="W79" i="12"/>
  <c r="X79" i="12"/>
  <c r="Y79" i="12"/>
  <c r="Z79" i="12"/>
  <c r="U80" i="12"/>
  <c r="V80" i="12"/>
  <c r="W80" i="12"/>
  <c r="X80" i="12"/>
  <c r="Y80" i="12"/>
  <c r="Z80" i="12"/>
  <c r="U81" i="12"/>
  <c r="V81" i="12"/>
  <c r="W81" i="12"/>
  <c r="X81" i="12"/>
  <c r="Y81" i="12"/>
  <c r="Z81" i="12"/>
  <c r="U82" i="12"/>
  <c r="V82" i="12"/>
  <c r="W82" i="12"/>
  <c r="X82" i="12"/>
  <c r="Y82" i="12"/>
  <c r="Z82" i="12"/>
  <c r="U83" i="12"/>
  <c r="V83" i="12"/>
  <c r="W83" i="12"/>
  <c r="X83" i="12"/>
  <c r="Y83" i="12"/>
  <c r="Z83" i="12"/>
  <c r="U84" i="12"/>
  <c r="V84" i="12"/>
  <c r="W84" i="12"/>
  <c r="X84" i="12"/>
  <c r="Y84" i="12"/>
  <c r="Z84" i="12"/>
  <c r="U85" i="12"/>
  <c r="V85" i="12"/>
  <c r="W85" i="12"/>
  <c r="X85" i="12"/>
  <c r="Y85" i="12"/>
  <c r="Z85" i="12"/>
  <c r="U86" i="12"/>
  <c r="V86" i="12"/>
  <c r="W86" i="12"/>
  <c r="X86" i="12"/>
  <c r="Y86" i="12"/>
  <c r="Z86" i="12"/>
  <c r="U87" i="12"/>
  <c r="V87" i="12"/>
  <c r="W87" i="12"/>
  <c r="X87" i="12"/>
  <c r="Y87" i="12"/>
  <c r="Z87" i="12"/>
  <c r="U88" i="12"/>
  <c r="V88" i="12"/>
  <c r="W88" i="12"/>
  <c r="X88" i="12"/>
  <c r="Y88" i="12"/>
  <c r="Z88" i="12"/>
  <c r="U89" i="12"/>
  <c r="V89" i="12"/>
  <c r="W89" i="12"/>
  <c r="X89" i="12"/>
  <c r="Y89" i="12"/>
  <c r="Z89" i="12"/>
  <c r="U90" i="12"/>
  <c r="V90" i="12"/>
  <c r="W90" i="12"/>
  <c r="X90" i="12"/>
  <c r="Y90" i="12"/>
  <c r="Z90" i="12"/>
  <c r="U91" i="12"/>
  <c r="V91" i="12"/>
  <c r="W91" i="12"/>
  <c r="X91" i="12"/>
  <c r="Y91" i="12"/>
  <c r="Z91" i="12"/>
  <c r="U92" i="12"/>
  <c r="V92" i="12"/>
  <c r="W92" i="12"/>
  <c r="X92" i="12"/>
  <c r="Y92" i="12"/>
  <c r="Z92" i="12"/>
  <c r="U93" i="12"/>
  <c r="V93" i="12"/>
  <c r="W93" i="12"/>
  <c r="X93" i="12"/>
  <c r="Y93" i="12"/>
  <c r="Z93" i="12"/>
  <c r="U94" i="12"/>
  <c r="V94" i="12"/>
  <c r="W94" i="12"/>
  <c r="X94" i="12"/>
  <c r="Y94" i="12"/>
  <c r="Z94" i="12"/>
  <c r="U95" i="12"/>
  <c r="V95" i="12"/>
  <c r="W95" i="12"/>
  <c r="X95" i="12"/>
  <c r="Y95" i="12"/>
  <c r="Z95" i="12"/>
  <c r="U96" i="12"/>
  <c r="V96" i="12"/>
  <c r="W96" i="12"/>
  <c r="X96" i="12"/>
  <c r="Y96" i="12"/>
  <c r="Z96" i="12"/>
  <c r="U97" i="12"/>
  <c r="V97" i="12"/>
  <c r="W97" i="12"/>
  <c r="X97" i="12"/>
  <c r="Y97" i="12"/>
  <c r="Z97" i="12"/>
  <c r="U98" i="12"/>
  <c r="V98" i="12"/>
  <c r="W98" i="12"/>
  <c r="X98" i="12"/>
  <c r="Y98" i="12"/>
  <c r="Z98" i="12"/>
  <c r="U99" i="12"/>
  <c r="V99" i="12"/>
  <c r="W99" i="12"/>
  <c r="X99" i="12"/>
  <c r="Y99" i="12"/>
  <c r="Z99" i="12"/>
  <c r="U100" i="12"/>
  <c r="V100" i="12"/>
  <c r="W100" i="12"/>
  <c r="X100" i="12"/>
  <c r="Y100" i="12"/>
  <c r="Z100" i="12"/>
  <c r="Z3" i="12"/>
  <c r="W3" i="12"/>
  <c r="X3" i="12"/>
  <c r="Y3" i="12"/>
  <c r="V3" i="12"/>
  <c r="U3" i="12"/>
  <c r="J4" i="12"/>
  <c r="K4" i="12"/>
  <c r="L4" i="12"/>
  <c r="M4" i="12"/>
  <c r="J5" i="12"/>
  <c r="K5" i="12"/>
  <c r="L5" i="12"/>
  <c r="M5" i="12"/>
  <c r="J6" i="12"/>
  <c r="K6" i="12"/>
  <c r="L6" i="12"/>
  <c r="M6" i="12"/>
  <c r="J7" i="12"/>
  <c r="K7" i="12"/>
  <c r="L7" i="12"/>
  <c r="M7" i="12"/>
  <c r="J8" i="12"/>
  <c r="K8" i="12"/>
  <c r="L8" i="12"/>
  <c r="M8" i="12"/>
  <c r="J9" i="12"/>
  <c r="K9" i="12"/>
  <c r="L9" i="12"/>
  <c r="M9" i="12"/>
  <c r="J10" i="12"/>
  <c r="K10" i="12"/>
  <c r="L10" i="12"/>
  <c r="M10" i="12"/>
  <c r="J11" i="12"/>
  <c r="K11" i="12"/>
  <c r="L11" i="12"/>
  <c r="M11" i="12"/>
  <c r="J12" i="12"/>
  <c r="K12" i="12"/>
  <c r="L12" i="12"/>
  <c r="M12" i="12"/>
  <c r="J13" i="12"/>
  <c r="K13" i="12"/>
  <c r="L13" i="12"/>
  <c r="M13" i="12"/>
  <c r="J14" i="12"/>
  <c r="K14" i="12"/>
  <c r="L14" i="12"/>
  <c r="M14" i="12"/>
  <c r="J15" i="12"/>
  <c r="K15" i="12"/>
  <c r="L15" i="12"/>
  <c r="M15" i="12"/>
  <c r="J16" i="12"/>
  <c r="K16" i="12"/>
  <c r="L16" i="12"/>
  <c r="M16" i="12"/>
  <c r="J17" i="12"/>
  <c r="K17" i="12"/>
  <c r="L17" i="12"/>
  <c r="M17" i="12"/>
  <c r="J18" i="12"/>
  <c r="K18" i="12"/>
  <c r="L18" i="12"/>
  <c r="M18" i="12"/>
  <c r="J19" i="12"/>
  <c r="K19" i="12"/>
  <c r="L19" i="12"/>
  <c r="M19" i="12"/>
  <c r="J20" i="12"/>
  <c r="K20" i="12"/>
  <c r="L20" i="12"/>
  <c r="M20" i="12"/>
  <c r="J21" i="12"/>
  <c r="K21" i="12"/>
  <c r="L21" i="12"/>
  <c r="M21" i="12"/>
  <c r="J22" i="12"/>
  <c r="K22" i="12"/>
  <c r="L22" i="12"/>
  <c r="M22" i="12"/>
  <c r="J23" i="12"/>
  <c r="K23" i="12"/>
  <c r="L23" i="12"/>
  <c r="M23" i="12"/>
  <c r="J24" i="12"/>
  <c r="K24" i="12"/>
  <c r="L24" i="12"/>
  <c r="M24" i="12"/>
  <c r="J25" i="12"/>
  <c r="K25" i="12"/>
  <c r="L25" i="12"/>
  <c r="M25" i="12"/>
  <c r="J26" i="12"/>
  <c r="K26" i="12"/>
  <c r="L26" i="12"/>
  <c r="M26" i="12"/>
  <c r="J27" i="12"/>
  <c r="K27" i="12"/>
  <c r="L27" i="12"/>
  <c r="M27" i="12"/>
  <c r="J28" i="12"/>
  <c r="K28" i="12"/>
  <c r="L28" i="12"/>
  <c r="M28" i="12"/>
  <c r="J29" i="12"/>
  <c r="K29" i="12"/>
  <c r="L29" i="12"/>
  <c r="M29" i="12"/>
  <c r="J30" i="12"/>
  <c r="K30" i="12"/>
  <c r="L30" i="12"/>
  <c r="M30" i="12"/>
  <c r="J31" i="12"/>
  <c r="K31" i="12"/>
  <c r="L31" i="12"/>
  <c r="M31" i="12"/>
  <c r="J32" i="12"/>
  <c r="K32" i="12"/>
  <c r="L32" i="12"/>
  <c r="M32" i="12"/>
  <c r="J33" i="12"/>
  <c r="K33" i="12"/>
  <c r="L33" i="12"/>
  <c r="M33" i="12"/>
  <c r="J34" i="12"/>
  <c r="K34" i="12"/>
  <c r="L34" i="12"/>
  <c r="M34" i="12"/>
  <c r="J35" i="12"/>
  <c r="K35" i="12"/>
  <c r="L35" i="12"/>
  <c r="M35" i="12"/>
  <c r="J36" i="12"/>
  <c r="K36" i="12"/>
  <c r="L36" i="12"/>
  <c r="M36" i="12"/>
  <c r="J37" i="12"/>
  <c r="K37" i="12"/>
  <c r="L37" i="12"/>
  <c r="M37" i="12"/>
  <c r="J38" i="12"/>
  <c r="K38" i="12"/>
  <c r="L38" i="12"/>
  <c r="M38" i="12"/>
  <c r="J39" i="12"/>
  <c r="K39" i="12"/>
  <c r="L39" i="12"/>
  <c r="M39" i="12"/>
  <c r="J40" i="12"/>
  <c r="K40" i="12"/>
  <c r="L40" i="12"/>
  <c r="M40" i="12"/>
  <c r="J41" i="12"/>
  <c r="K41" i="12"/>
  <c r="L41" i="12"/>
  <c r="M41" i="12"/>
  <c r="J42" i="12"/>
  <c r="K42" i="12"/>
  <c r="L42" i="12"/>
  <c r="M42" i="12"/>
  <c r="J43" i="12"/>
  <c r="K43" i="12"/>
  <c r="L43" i="12"/>
  <c r="M43" i="12"/>
  <c r="J44" i="12"/>
  <c r="K44" i="12"/>
  <c r="L44" i="12"/>
  <c r="M44" i="12"/>
  <c r="J45" i="12"/>
  <c r="K45" i="12"/>
  <c r="L45" i="12"/>
  <c r="M45" i="12"/>
  <c r="J46" i="12"/>
  <c r="K46" i="12"/>
  <c r="L46" i="12"/>
  <c r="M46" i="12"/>
  <c r="J47" i="12"/>
  <c r="K47" i="12"/>
  <c r="L47" i="12"/>
  <c r="M47" i="12"/>
  <c r="J48" i="12"/>
  <c r="K48" i="12"/>
  <c r="L48" i="12"/>
  <c r="M48" i="12"/>
  <c r="J49" i="12"/>
  <c r="K49" i="12"/>
  <c r="L49" i="12"/>
  <c r="M49" i="12"/>
  <c r="J50" i="12"/>
  <c r="K50" i="12"/>
  <c r="L50" i="12"/>
  <c r="M50" i="12"/>
  <c r="J51" i="12"/>
  <c r="K51" i="12"/>
  <c r="L51" i="12"/>
  <c r="M51" i="12"/>
  <c r="J52" i="12"/>
  <c r="K52" i="12"/>
  <c r="L52" i="12"/>
  <c r="M52" i="12"/>
  <c r="J53" i="12"/>
  <c r="K53" i="12"/>
  <c r="L53" i="12"/>
  <c r="M53" i="12"/>
  <c r="J54" i="12"/>
  <c r="K54" i="12"/>
  <c r="L54" i="12"/>
  <c r="M54" i="12"/>
  <c r="J55" i="12"/>
  <c r="K55" i="12"/>
  <c r="L55" i="12"/>
  <c r="M55" i="12"/>
  <c r="J56" i="12"/>
  <c r="K56" i="12"/>
  <c r="L56" i="12"/>
  <c r="M56" i="12"/>
  <c r="J57" i="12"/>
  <c r="K57" i="12"/>
  <c r="L57" i="12"/>
  <c r="M57" i="12"/>
  <c r="J58" i="12"/>
  <c r="K58" i="12"/>
  <c r="L58" i="12"/>
  <c r="M58" i="12"/>
  <c r="J59" i="12"/>
  <c r="K59" i="12"/>
  <c r="L59" i="12"/>
  <c r="M59" i="12"/>
  <c r="J60" i="12"/>
  <c r="K60" i="12"/>
  <c r="L60" i="12"/>
  <c r="M60" i="12"/>
  <c r="J61" i="12"/>
  <c r="K61" i="12"/>
  <c r="L61" i="12"/>
  <c r="M61" i="12"/>
  <c r="J62" i="12"/>
  <c r="K62" i="12"/>
  <c r="L62" i="12"/>
  <c r="M62" i="12"/>
  <c r="J63" i="12"/>
  <c r="K63" i="12"/>
  <c r="L63" i="12"/>
  <c r="M63" i="12"/>
  <c r="J64" i="12"/>
  <c r="K64" i="12"/>
  <c r="L64" i="12"/>
  <c r="M64" i="12"/>
  <c r="J65" i="12"/>
  <c r="K65" i="12"/>
  <c r="L65" i="12"/>
  <c r="M65" i="12"/>
  <c r="J66" i="12"/>
  <c r="K66" i="12"/>
  <c r="L66" i="12"/>
  <c r="M66" i="12"/>
  <c r="J67" i="12"/>
  <c r="K67" i="12"/>
  <c r="L67" i="12"/>
  <c r="M67" i="12"/>
  <c r="J68" i="12"/>
  <c r="K68" i="12"/>
  <c r="L68" i="12"/>
  <c r="M68" i="12"/>
  <c r="J69" i="12"/>
  <c r="K69" i="12"/>
  <c r="L69" i="12"/>
  <c r="M69" i="12"/>
  <c r="J70" i="12"/>
  <c r="K70" i="12"/>
  <c r="L70" i="12"/>
  <c r="M70" i="12"/>
  <c r="J71" i="12"/>
  <c r="K71" i="12"/>
  <c r="L71" i="12"/>
  <c r="M71" i="12"/>
  <c r="J72" i="12"/>
  <c r="K72" i="12"/>
  <c r="L72" i="12"/>
  <c r="M72" i="12"/>
  <c r="J73" i="12"/>
  <c r="K73" i="12"/>
  <c r="L73" i="12"/>
  <c r="M73" i="12"/>
  <c r="J74" i="12"/>
  <c r="K74" i="12"/>
  <c r="L74" i="12"/>
  <c r="M74" i="12"/>
  <c r="J75" i="12"/>
  <c r="K75" i="12"/>
  <c r="L75" i="12"/>
  <c r="M75" i="12"/>
  <c r="J76" i="12"/>
  <c r="K76" i="12"/>
  <c r="L76" i="12"/>
  <c r="M76" i="12"/>
  <c r="J77" i="12"/>
  <c r="K77" i="12"/>
  <c r="L77" i="12"/>
  <c r="M77" i="12"/>
  <c r="J78" i="12"/>
  <c r="K78" i="12"/>
  <c r="L78" i="12"/>
  <c r="M78" i="12"/>
  <c r="J79" i="12"/>
  <c r="K79" i="12"/>
  <c r="L79" i="12"/>
  <c r="M79" i="12"/>
  <c r="J80" i="12"/>
  <c r="K80" i="12"/>
  <c r="L80" i="12"/>
  <c r="M80" i="12"/>
  <c r="J81" i="12"/>
  <c r="K81" i="12"/>
  <c r="L81" i="12"/>
  <c r="M81" i="12"/>
  <c r="J82" i="12"/>
  <c r="K82" i="12"/>
  <c r="L82" i="12"/>
  <c r="M82" i="12"/>
  <c r="J83" i="12"/>
  <c r="K83" i="12"/>
  <c r="L83" i="12"/>
  <c r="M83" i="12"/>
  <c r="J84" i="12"/>
  <c r="K84" i="12"/>
  <c r="L84" i="12"/>
  <c r="M84" i="12"/>
  <c r="J85" i="12"/>
  <c r="K85" i="12"/>
  <c r="L85" i="12"/>
  <c r="M85" i="12"/>
  <c r="J86" i="12"/>
  <c r="K86" i="12"/>
  <c r="L86" i="12"/>
  <c r="M86" i="12"/>
  <c r="J87" i="12"/>
  <c r="K87" i="12"/>
  <c r="L87" i="12"/>
  <c r="M87" i="12"/>
  <c r="J88" i="12"/>
  <c r="K88" i="12"/>
  <c r="L88" i="12"/>
  <c r="M88" i="12"/>
  <c r="J89" i="12"/>
  <c r="K89" i="12"/>
  <c r="L89" i="12"/>
  <c r="M89" i="12"/>
  <c r="J90" i="12"/>
  <c r="K90" i="12"/>
  <c r="L90" i="12"/>
  <c r="M90" i="12"/>
  <c r="J91" i="12"/>
  <c r="K91" i="12"/>
  <c r="L91" i="12"/>
  <c r="M91" i="12"/>
  <c r="J92" i="12"/>
  <c r="K92" i="12"/>
  <c r="L92" i="12"/>
  <c r="M92" i="12"/>
  <c r="J93" i="12"/>
  <c r="K93" i="12"/>
  <c r="L93" i="12"/>
  <c r="M93" i="12"/>
  <c r="J94" i="12"/>
  <c r="K94" i="12"/>
  <c r="L94" i="12"/>
  <c r="M94" i="12"/>
  <c r="J95" i="12"/>
  <c r="K95" i="12"/>
  <c r="L95" i="12"/>
  <c r="M95" i="12"/>
  <c r="J96" i="12"/>
  <c r="K96" i="12"/>
  <c r="L96" i="12"/>
  <c r="M96" i="12"/>
  <c r="J97" i="12"/>
  <c r="K97" i="12"/>
  <c r="L97" i="12"/>
  <c r="M97" i="12"/>
  <c r="J98" i="12"/>
  <c r="K98" i="12"/>
  <c r="L98" i="12"/>
  <c r="M98" i="12"/>
  <c r="J99" i="12"/>
  <c r="K99" i="12"/>
  <c r="L99" i="12"/>
  <c r="M99" i="12"/>
  <c r="J100" i="12"/>
  <c r="K100" i="12"/>
  <c r="L100" i="12"/>
  <c r="M100" i="12"/>
  <c r="L3" i="12"/>
  <c r="K3" i="12"/>
  <c r="J3" i="12"/>
  <c r="M3" i="12"/>
  <c r="AH4" i="20"/>
  <c r="AI4" i="20"/>
  <c r="AH5" i="20"/>
  <c r="AI5" i="20"/>
  <c r="AH6" i="20"/>
  <c r="AI6" i="20"/>
  <c r="AH7" i="20"/>
  <c r="AI7" i="20"/>
  <c r="AH8" i="20"/>
  <c r="AI8" i="20"/>
  <c r="AH9" i="20"/>
  <c r="AI9" i="20"/>
  <c r="AH10" i="20"/>
  <c r="AI10" i="20"/>
  <c r="AH11" i="20"/>
  <c r="AI11" i="20"/>
  <c r="AH12" i="20"/>
  <c r="AI12" i="20"/>
  <c r="AH13" i="20"/>
  <c r="AI13" i="20"/>
  <c r="AH14" i="20"/>
  <c r="AI14" i="20"/>
  <c r="AH15" i="20"/>
  <c r="AI15" i="20"/>
  <c r="AH16" i="20"/>
  <c r="AI16" i="20"/>
  <c r="AH17" i="20"/>
  <c r="AI17" i="20"/>
  <c r="AH18" i="20"/>
  <c r="AI18" i="20"/>
  <c r="AH19" i="20"/>
  <c r="AI19" i="20"/>
  <c r="AH20" i="20"/>
  <c r="AI20" i="20"/>
  <c r="AH21" i="20"/>
  <c r="AI21" i="20"/>
  <c r="AH22" i="20"/>
  <c r="AI22" i="20"/>
  <c r="AH23" i="20"/>
  <c r="AI23" i="20"/>
  <c r="AH24" i="20"/>
  <c r="AI24" i="20"/>
  <c r="AH25" i="20"/>
  <c r="AI25" i="20"/>
  <c r="AH26" i="20"/>
  <c r="AI26" i="20"/>
  <c r="AH27" i="20"/>
  <c r="AI27" i="20"/>
  <c r="AH28" i="20"/>
  <c r="AI28" i="20"/>
  <c r="AH29" i="20"/>
  <c r="AI29" i="20"/>
  <c r="AH30" i="20"/>
  <c r="AI30" i="20"/>
  <c r="AH31" i="20"/>
  <c r="AI31" i="20"/>
  <c r="AH32" i="20"/>
  <c r="AI32" i="20"/>
  <c r="AH33" i="20"/>
  <c r="AI33" i="20"/>
  <c r="AH34" i="20"/>
  <c r="AI34" i="20"/>
  <c r="AH35" i="20"/>
  <c r="AI35" i="20"/>
  <c r="AH36" i="20"/>
  <c r="AI36" i="20"/>
  <c r="AH37" i="20"/>
  <c r="AI37" i="20"/>
  <c r="AH38" i="20"/>
  <c r="AI38" i="20"/>
  <c r="AH39" i="20"/>
  <c r="AI39" i="20"/>
  <c r="AH40" i="20"/>
  <c r="AI40" i="20"/>
  <c r="AH41" i="20"/>
  <c r="AI41" i="20"/>
  <c r="AH42" i="20"/>
  <c r="AI42" i="20"/>
  <c r="AH43" i="20"/>
  <c r="AI43" i="20"/>
  <c r="AH44" i="20"/>
  <c r="AI44" i="20"/>
  <c r="AH45" i="20"/>
  <c r="AI45" i="20"/>
  <c r="AH46" i="20"/>
  <c r="AI46" i="20"/>
  <c r="AH47" i="20"/>
  <c r="AI47" i="20"/>
  <c r="AH48" i="20"/>
  <c r="AI48" i="20"/>
  <c r="AH49" i="20"/>
  <c r="AI49" i="20"/>
  <c r="AH50" i="20"/>
  <c r="AI50" i="20"/>
  <c r="AH51" i="20"/>
  <c r="AI51" i="20"/>
  <c r="AH52" i="20"/>
  <c r="AI52" i="20"/>
  <c r="AH53" i="20"/>
  <c r="AI53" i="20"/>
  <c r="AH54" i="20"/>
  <c r="AI54" i="20"/>
  <c r="AH55" i="20"/>
  <c r="AI55" i="20"/>
  <c r="AH56" i="20"/>
  <c r="AI56" i="20"/>
  <c r="AH57" i="20"/>
  <c r="AI57" i="20"/>
  <c r="AH58" i="20"/>
  <c r="AI58" i="20"/>
  <c r="AH59" i="20"/>
  <c r="AI59" i="20"/>
  <c r="AH60" i="20"/>
  <c r="AI60" i="20"/>
  <c r="AH61" i="20"/>
  <c r="AI61" i="20"/>
  <c r="AH62" i="20"/>
  <c r="AI62" i="20"/>
  <c r="AH63" i="20"/>
  <c r="AI63" i="20"/>
  <c r="AH64" i="20"/>
  <c r="AI64" i="20"/>
  <c r="AH65" i="20"/>
  <c r="AI65" i="20"/>
  <c r="AH66" i="20"/>
  <c r="AI66" i="20"/>
  <c r="AH67" i="20"/>
  <c r="AI67" i="20"/>
  <c r="AH68" i="20"/>
  <c r="AI68" i="20"/>
  <c r="AH69" i="20"/>
  <c r="AI69" i="20"/>
  <c r="AH70" i="20"/>
  <c r="AI70" i="20"/>
  <c r="AH71" i="20"/>
  <c r="AI71" i="20"/>
  <c r="AH72" i="20"/>
  <c r="AI72" i="20"/>
  <c r="AH73" i="20"/>
  <c r="AI73" i="20"/>
  <c r="AH74" i="20"/>
  <c r="AI74" i="20"/>
  <c r="AH75" i="20"/>
  <c r="AI75" i="20"/>
  <c r="AH76" i="20"/>
  <c r="AI76" i="20"/>
  <c r="AH77" i="20"/>
  <c r="AI77" i="20"/>
  <c r="AH78" i="20"/>
  <c r="AI78" i="20"/>
  <c r="AH79" i="20"/>
  <c r="AI79" i="20"/>
  <c r="AH80" i="20"/>
  <c r="AI80" i="20"/>
  <c r="AH81" i="20"/>
  <c r="AI81" i="20"/>
  <c r="AH82" i="20"/>
  <c r="AI82" i="20"/>
  <c r="AH83" i="20"/>
  <c r="AI83" i="20"/>
  <c r="AH84" i="20"/>
  <c r="AI84" i="20"/>
  <c r="AH85" i="20"/>
  <c r="AI85" i="20"/>
  <c r="AH86" i="20"/>
  <c r="AI86" i="20"/>
  <c r="AH87" i="20"/>
  <c r="AI87" i="20"/>
  <c r="AH88" i="20"/>
  <c r="AI88" i="20"/>
  <c r="AH89" i="20"/>
  <c r="AI89" i="20"/>
  <c r="AH90" i="20"/>
  <c r="AI90" i="20"/>
  <c r="AH91" i="20"/>
  <c r="AI91" i="20"/>
  <c r="AH92" i="20"/>
  <c r="AI92" i="20"/>
  <c r="AH93" i="20"/>
  <c r="AI93" i="20"/>
  <c r="AH94" i="20"/>
  <c r="AI94" i="20"/>
  <c r="AH95" i="20"/>
  <c r="AI95" i="20"/>
  <c r="AH96" i="20"/>
  <c r="AI96" i="20"/>
  <c r="AH97" i="20"/>
  <c r="AI97" i="20"/>
  <c r="AH98" i="20"/>
  <c r="AI98" i="20"/>
  <c r="AH99" i="20"/>
  <c r="AI99" i="20"/>
  <c r="AH100" i="20"/>
  <c r="AI100" i="20"/>
  <c r="AI3" i="20"/>
  <c r="AB4" i="20"/>
  <c r="AC4" i="20"/>
  <c r="AD4" i="20"/>
  <c r="AB5" i="20"/>
  <c r="AC5" i="20"/>
  <c r="AD5" i="20"/>
  <c r="AB6" i="20"/>
  <c r="AC6" i="20"/>
  <c r="AD6" i="20"/>
  <c r="AB7" i="20"/>
  <c r="AC7" i="20"/>
  <c r="AD7" i="20"/>
  <c r="AB8" i="20"/>
  <c r="AC8" i="20"/>
  <c r="AD8" i="20"/>
  <c r="AB9" i="20"/>
  <c r="AC9" i="20"/>
  <c r="AD9" i="20"/>
  <c r="AB10" i="20"/>
  <c r="AC10" i="20"/>
  <c r="AD10" i="20"/>
  <c r="AB11" i="20"/>
  <c r="AC11" i="20"/>
  <c r="AD11" i="20"/>
  <c r="AB12" i="20"/>
  <c r="AC12" i="20"/>
  <c r="AD12" i="20"/>
  <c r="AB13" i="20"/>
  <c r="AC13" i="20"/>
  <c r="AD13" i="20"/>
  <c r="AB14" i="20"/>
  <c r="AC14" i="20"/>
  <c r="AD14" i="20"/>
  <c r="AB15" i="20"/>
  <c r="AC15" i="20"/>
  <c r="AD15" i="20"/>
  <c r="AB16" i="20"/>
  <c r="AC16" i="20"/>
  <c r="AD16" i="20"/>
  <c r="AB17" i="20"/>
  <c r="AC17" i="20"/>
  <c r="AD17" i="20"/>
  <c r="AB18" i="20"/>
  <c r="AC18" i="20"/>
  <c r="AD18" i="20"/>
  <c r="AB19" i="20"/>
  <c r="AC19" i="20"/>
  <c r="AD19" i="20"/>
  <c r="AB20" i="20"/>
  <c r="AC20" i="20"/>
  <c r="AD20" i="20"/>
  <c r="AB21" i="20"/>
  <c r="AC21" i="20"/>
  <c r="AD21" i="20"/>
  <c r="AB22" i="20"/>
  <c r="AC22" i="20"/>
  <c r="AD22" i="20"/>
  <c r="AB23" i="20"/>
  <c r="AC23" i="20"/>
  <c r="AD23" i="20"/>
  <c r="AB24" i="20"/>
  <c r="AC24" i="20"/>
  <c r="AD24" i="20"/>
  <c r="AB25" i="20"/>
  <c r="AC25" i="20"/>
  <c r="AD25" i="20"/>
  <c r="AB26" i="20"/>
  <c r="AC26" i="20"/>
  <c r="AD26" i="20"/>
  <c r="AB27" i="20"/>
  <c r="AC27" i="20"/>
  <c r="AD27" i="20"/>
  <c r="AB28" i="20"/>
  <c r="AC28" i="20"/>
  <c r="AD28" i="20"/>
  <c r="AB29" i="20"/>
  <c r="AC29" i="20"/>
  <c r="AD29" i="20"/>
  <c r="AB30" i="20"/>
  <c r="AC30" i="20"/>
  <c r="AD30" i="20"/>
  <c r="AB31" i="20"/>
  <c r="AC31" i="20"/>
  <c r="AD31" i="20"/>
  <c r="AB32" i="20"/>
  <c r="AC32" i="20"/>
  <c r="AD32" i="20"/>
  <c r="AB33" i="20"/>
  <c r="AC33" i="20"/>
  <c r="AD33" i="20"/>
  <c r="AB34" i="20"/>
  <c r="AC34" i="20"/>
  <c r="AD34" i="20"/>
  <c r="AB35" i="20"/>
  <c r="AC35" i="20"/>
  <c r="AD35" i="20"/>
  <c r="AB36" i="20"/>
  <c r="AC36" i="20"/>
  <c r="AD36" i="20"/>
  <c r="AB37" i="20"/>
  <c r="AC37" i="20"/>
  <c r="AD37" i="20"/>
  <c r="AB38" i="20"/>
  <c r="AC38" i="20"/>
  <c r="AD38" i="20"/>
  <c r="AB39" i="20"/>
  <c r="AC39" i="20"/>
  <c r="AD39" i="20"/>
  <c r="AB40" i="20"/>
  <c r="AC40" i="20"/>
  <c r="AD40" i="20"/>
  <c r="AB41" i="20"/>
  <c r="AC41" i="20"/>
  <c r="AD41" i="20"/>
  <c r="AB42" i="20"/>
  <c r="AC42" i="20"/>
  <c r="AD42" i="20"/>
  <c r="AB43" i="20"/>
  <c r="AC43" i="20"/>
  <c r="AD43" i="20"/>
  <c r="AB44" i="20"/>
  <c r="AC44" i="20"/>
  <c r="AD44" i="20"/>
  <c r="AB45" i="20"/>
  <c r="AC45" i="20"/>
  <c r="AD45" i="20"/>
  <c r="AB46" i="20"/>
  <c r="AC46" i="20"/>
  <c r="AD46" i="20"/>
  <c r="AB47" i="20"/>
  <c r="AC47" i="20"/>
  <c r="AD47" i="20"/>
  <c r="AB48" i="20"/>
  <c r="AC48" i="20"/>
  <c r="AD48" i="20"/>
  <c r="AB49" i="20"/>
  <c r="AC49" i="20"/>
  <c r="AD49" i="20"/>
  <c r="AB50" i="20"/>
  <c r="AC50" i="20"/>
  <c r="AD50" i="20"/>
  <c r="AB51" i="20"/>
  <c r="AC51" i="20"/>
  <c r="AD51" i="20"/>
  <c r="AB52" i="20"/>
  <c r="AC52" i="20"/>
  <c r="AD52" i="20"/>
  <c r="AB53" i="20"/>
  <c r="AC53" i="20"/>
  <c r="AD53" i="20"/>
  <c r="AB54" i="20"/>
  <c r="AC54" i="20"/>
  <c r="AD54" i="20"/>
  <c r="AB55" i="20"/>
  <c r="AC55" i="20"/>
  <c r="AD55" i="20"/>
  <c r="AB56" i="20"/>
  <c r="AC56" i="20"/>
  <c r="AD56" i="20"/>
  <c r="AB57" i="20"/>
  <c r="AC57" i="20"/>
  <c r="AD57" i="20"/>
  <c r="AB58" i="20"/>
  <c r="AC58" i="20"/>
  <c r="AD58" i="20"/>
  <c r="AB59" i="20"/>
  <c r="AC59" i="20"/>
  <c r="AD59" i="20"/>
  <c r="AB60" i="20"/>
  <c r="AC60" i="20"/>
  <c r="AD60" i="20"/>
  <c r="AB61" i="20"/>
  <c r="AC61" i="20"/>
  <c r="AD61" i="20"/>
  <c r="AB62" i="20"/>
  <c r="AC62" i="20"/>
  <c r="AD62" i="20"/>
  <c r="AB63" i="20"/>
  <c r="AC63" i="20"/>
  <c r="AD63" i="20"/>
  <c r="AB64" i="20"/>
  <c r="AC64" i="20"/>
  <c r="AD64" i="20"/>
  <c r="AB65" i="20"/>
  <c r="AC65" i="20"/>
  <c r="AD65" i="20"/>
  <c r="AB66" i="20"/>
  <c r="AC66" i="20"/>
  <c r="AD66" i="20"/>
  <c r="AB67" i="20"/>
  <c r="AC67" i="20"/>
  <c r="AD67" i="20"/>
  <c r="AB68" i="20"/>
  <c r="AC68" i="20"/>
  <c r="AD68" i="20"/>
  <c r="AB69" i="20"/>
  <c r="AC69" i="20"/>
  <c r="AD69" i="20"/>
  <c r="AB70" i="20"/>
  <c r="AC70" i="20"/>
  <c r="AD70" i="20"/>
  <c r="AB71" i="20"/>
  <c r="AC71" i="20"/>
  <c r="AD71" i="20"/>
  <c r="AB72" i="20"/>
  <c r="AC72" i="20"/>
  <c r="AD72" i="20"/>
  <c r="AB73" i="20"/>
  <c r="AC73" i="20"/>
  <c r="AD73" i="20"/>
  <c r="AB74" i="20"/>
  <c r="AC74" i="20"/>
  <c r="AD74" i="20"/>
  <c r="AB75" i="20"/>
  <c r="AC75" i="20"/>
  <c r="AD75" i="20"/>
  <c r="AB76" i="20"/>
  <c r="AC76" i="20"/>
  <c r="AD76" i="20"/>
  <c r="AB77" i="20"/>
  <c r="AC77" i="20"/>
  <c r="AD77" i="20"/>
  <c r="AB78" i="20"/>
  <c r="AC78" i="20"/>
  <c r="AD78" i="20"/>
  <c r="AB79" i="20"/>
  <c r="AC79" i="20"/>
  <c r="AD79" i="20"/>
  <c r="AB80" i="20"/>
  <c r="AC80" i="20"/>
  <c r="AD80" i="20"/>
  <c r="AB81" i="20"/>
  <c r="AC81" i="20"/>
  <c r="AD81" i="20"/>
  <c r="AB82" i="20"/>
  <c r="AC82" i="20"/>
  <c r="AD82" i="20"/>
  <c r="AB83" i="20"/>
  <c r="AC83" i="20"/>
  <c r="AD83" i="20"/>
  <c r="AB84" i="20"/>
  <c r="AC84" i="20"/>
  <c r="AD84" i="20"/>
  <c r="AB85" i="20"/>
  <c r="AC85" i="20"/>
  <c r="AD85" i="20"/>
  <c r="AB86" i="20"/>
  <c r="AC86" i="20"/>
  <c r="AD86" i="20"/>
  <c r="AB87" i="20"/>
  <c r="AC87" i="20"/>
  <c r="AD87" i="20"/>
  <c r="AB88" i="20"/>
  <c r="AC88" i="20"/>
  <c r="AD88" i="20"/>
  <c r="AB89" i="20"/>
  <c r="AC89" i="20"/>
  <c r="AD89" i="20"/>
  <c r="AB90" i="20"/>
  <c r="AC90" i="20"/>
  <c r="AD90" i="20"/>
  <c r="AB91" i="20"/>
  <c r="AC91" i="20"/>
  <c r="AD91" i="20"/>
  <c r="AB92" i="20"/>
  <c r="AC92" i="20"/>
  <c r="AD92" i="20"/>
  <c r="AB93" i="20"/>
  <c r="AC93" i="20"/>
  <c r="AD93" i="20"/>
  <c r="AB94" i="20"/>
  <c r="AC94" i="20"/>
  <c r="AD94" i="20"/>
  <c r="AB95" i="20"/>
  <c r="AC95" i="20"/>
  <c r="AD95" i="20"/>
  <c r="AB96" i="20"/>
  <c r="AC96" i="20"/>
  <c r="AD96" i="20"/>
  <c r="AB97" i="20"/>
  <c r="AC97" i="20"/>
  <c r="AD97" i="20"/>
  <c r="AB98" i="20"/>
  <c r="AC98" i="20"/>
  <c r="AD98" i="20"/>
  <c r="AB99" i="20"/>
  <c r="AC99" i="20"/>
  <c r="AD99" i="20"/>
  <c r="AB100" i="20"/>
  <c r="AC100" i="20"/>
  <c r="AD100" i="20"/>
  <c r="AC3" i="20"/>
  <c r="U100" i="20"/>
  <c r="V100" i="20"/>
  <c r="W100" i="20"/>
  <c r="U4" i="20"/>
  <c r="V4" i="20"/>
  <c r="W4" i="20"/>
  <c r="U5" i="20"/>
  <c r="V5" i="20"/>
  <c r="W5" i="20"/>
  <c r="U6" i="20"/>
  <c r="V6" i="20"/>
  <c r="W6" i="20"/>
  <c r="U7" i="20"/>
  <c r="V7" i="20"/>
  <c r="W7" i="20"/>
  <c r="U8" i="20"/>
  <c r="V8" i="20"/>
  <c r="W8" i="20"/>
  <c r="U9" i="20"/>
  <c r="V9" i="20"/>
  <c r="W9" i="20"/>
  <c r="U10" i="20"/>
  <c r="V10" i="20"/>
  <c r="W10" i="20"/>
  <c r="U11" i="20"/>
  <c r="V11" i="20"/>
  <c r="W11" i="20"/>
  <c r="U12" i="20"/>
  <c r="V12" i="20"/>
  <c r="W12" i="20"/>
  <c r="U13" i="20"/>
  <c r="V13" i="20"/>
  <c r="W13" i="20"/>
  <c r="U14" i="20"/>
  <c r="V14" i="20"/>
  <c r="W14" i="20"/>
  <c r="U15" i="20"/>
  <c r="V15" i="20"/>
  <c r="W15" i="20"/>
  <c r="U16" i="20"/>
  <c r="V16" i="20"/>
  <c r="W16" i="20"/>
  <c r="U17" i="20"/>
  <c r="V17" i="20"/>
  <c r="W17" i="20"/>
  <c r="U18" i="20"/>
  <c r="V18" i="20"/>
  <c r="W18" i="20"/>
  <c r="U19" i="20"/>
  <c r="V19" i="20"/>
  <c r="W19" i="20"/>
  <c r="U20" i="20"/>
  <c r="V20" i="20"/>
  <c r="W20" i="20"/>
  <c r="U21" i="20"/>
  <c r="V21" i="20"/>
  <c r="W21" i="20"/>
  <c r="U22" i="20"/>
  <c r="V22" i="20"/>
  <c r="W22" i="20"/>
  <c r="U23" i="20"/>
  <c r="V23" i="20"/>
  <c r="W23" i="20"/>
  <c r="U24" i="20"/>
  <c r="V24" i="20"/>
  <c r="W24" i="20"/>
  <c r="U25" i="20"/>
  <c r="V25" i="20"/>
  <c r="W25" i="20"/>
  <c r="U26" i="20"/>
  <c r="V26" i="20"/>
  <c r="W26" i="20"/>
  <c r="U27" i="20"/>
  <c r="V27" i="20"/>
  <c r="W27" i="20"/>
  <c r="U28" i="20"/>
  <c r="V28" i="20"/>
  <c r="W28" i="20"/>
  <c r="U29" i="20"/>
  <c r="V29" i="20"/>
  <c r="W29" i="20"/>
  <c r="U30" i="20"/>
  <c r="V30" i="20"/>
  <c r="W30" i="20"/>
  <c r="U31" i="20"/>
  <c r="V31" i="20"/>
  <c r="W31" i="20"/>
  <c r="U32" i="20"/>
  <c r="V32" i="20"/>
  <c r="W32" i="20"/>
  <c r="U33" i="20"/>
  <c r="V33" i="20"/>
  <c r="W33" i="20"/>
  <c r="U34" i="20"/>
  <c r="V34" i="20"/>
  <c r="W34" i="20"/>
  <c r="U35" i="20"/>
  <c r="V35" i="20"/>
  <c r="W35" i="20"/>
  <c r="U36" i="20"/>
  <c r="V36" i="20"/>
  <c r="W36" i="20"/>
  <c r="U37" i="20"/>
  <c r="V37" i="20"/>
  <c r="W37" i="20"/>
  <c r="U38" i="20"/>
  <c r="V38" i="20"/>
  <c r="W38" i="20"/>
  <c r="U39" i="20"/>
  <c r="V39" i="20"/>
  <c r="W39" i="20"/>
  <c r="U40" i="20"/>
  <c r="V40" i="20"/>
  <c r="W40" i="20"/>
  <c r="U41" i="20"/>
  <c r="V41" i="20"/>
  <c r="W41" i="20"/>
  <c r="U42" i="20"/>
  <c r="V42" i="20"/>
  <c r="W42" i="20"/>
  <c r="U43" i="20"/>
  <c r="V43" i="20"/>
  <c r="W43" i="20"/>
  <c r="U44" i="20"/>
  <c r="V44" i="20"/>
  <c r="W44" i="20"/>
  <c r="U45" i="20"/>
  <c r="V45" i="20"/>
  <c r="W45" i="20"/>
  <c r="U46" i="20"/>
  <c r="V46" i="20"/>
  <c r="W46" i="20"/>
  <c r="U47" i="20"/>
  <c r="V47" i="20"/>
  <c r="W47" i="20"/>
  <c r="U48" i="20"/>
  <c r="V48" i="20"/>
  <c r="W48" i="20"/>
  <c r="U49" i="20"/>
  <c r="V49" i="20"/>
  <c r="W49" i="20"/>
  <c r="U50" i="20"/>
  <c r="V50" i="20"/>
  <c r="W50" i="20"/>
  <c r="U51" i="20"/>
  <c r="V51" i="20"/>
  <c r="W51" i="20"/>
  <c r="U52" i="20"/>
  <c r="V52" i="20"/>
  <c r="W52" i="20"/>
  <c r="U53" i="20"/>
  <c r="V53" i="20"/>
  <c r="W53" i="20"/>
  <c r="U54" i="20"/>
  <c r="V54" i="20"/>
  <c r="W54" i="20"/>
  <c r="U55" i="20"/>
  <c r="V55" i="20"/>
  <c r="W55" i="20"/>
  <c r="U56" i="20"/>
  <c r="V56" i="20"/>
  <c r="W56" i="20"/>
  <c r="U57" i="20"/>
  <c r="V57" i="20"/>
  <c r="W57" i="20"/>
  <c r="U58" i="20"/>
  <c r="V58" i="20"/>
  <c r="W58" i="20"/>
  <c r="U59" i="20"/>
  <c r="V59" i="20"/>
  <c r="W59" i="20"/>
  <c r="U60" i="20"/>
  <c r="V60" i="20"/>
  <c r="W60" i="20"/>
  <c r="U61" i="20"/>
  <c r="V61" i="20"/>
  <c r="W61" i="20"/>
  <c r="U62" i="20"/>
  <c r="V62" i="20"/>
  <c r="W62" i="20"/>
  <c r="U63" i="20"/>
  <c r="V63" i="20"/>
  <c r="W63" i="20"/>
  <c r="U64" i="20"/>
  <c r="V64" i="20"/>
  <c r="W64" i="20"/>
  <c r="U65" i="20"/>
  <c r="V65" i="20"/>
  <c r="W65" i="20"/>
  <c r="U66" i="20"/>
  <c r="V66" i="20"/>
  <c r="W66" i="20"/>
  <c r="U67" i="20"/>
  <c r="V67" i="20"/>
  <c r="W67" i="20"/>
  <c r="U68" i="20"/>
  <c r="V68" i="20"/>
  <c r="W68" i="20"/>
  <c r="U69" i="20"/>
  <c r="V69" i="20"/>
  <c r="W69" i="20"/>
  <c r="U70" i="20"/>
  <c r="V70" i="20"/>
  <c r="W70" i="20"/>
  <c r="U71" i="20"/>
  <c r="V71" i="20"/>
  <c r="W71" i="20"/>
  <c r="U72" i="20"/>
  <c r="V72" i="20"/>
  <c r="W72" i="20"/>
  <c r="U73" i="20"/>
  <c r="V73" i="20"/>
  <c r="W73" i="20"/>
  <c r="U74" i="20"/>
  <c r="V74" i="20"/>
  <c r="W74" i="20"/>
  <c r="U75" i="20"/>
  <c r="V75" i="20"/>
  <c r="W75" i="20"/>
  <c r="U76" i="20"/>
  <c r="V76" i="20"/>
  <c r="W76" i="20"/>
  <c r="U77" i="20"/>
  <c r="V77" i="20"/>
  <c r="W77" i="20"/>
  <c r="U78" i="20"/>
  <c r="V78" i="20"/>
  <c r="W78" i="20"/>
  <c r="U79" i="20"/>
  <c r="V79" i="20"/>
  <c r="W79" i="20"/>
  <c r="U80" i="20"/>
  <c r="V80" i="20"/>
  <c r="W80" i="20"/>
  <c r="U81" i="20"/>
  <c r="V81" i="20"/>
  <c r="W81" i="20"/>
  <c r="U82" i="20"/>
  <c r="V82" i="20"/>
  <c r="W82" i="20"/>
  <c r="U83" i="20"/>
  <c r="V83" i="20"/>
  <c r="W83" i="20"/>
  <c r="U84" i="20"/>
  <c r="V84" i="20"/>
  <c r="W84" i="20"/>
  <c r="U85" i="20"/>
  <c r="V85" i="20"/>
  <c r="W85" i="20"/>
  <c r="U86" i="20"/>
  <c r="V86" i="20"/>
  <c r="W86" i="20"/>
  <c r="U87" i="20"/>
  <c r="V87" i="20"/>
  <c r="W87" i="20"/>
  <c r="U88" i="20"/>
  <c r="V88" i="20"/>
  <c r="W88" i="20"/>
  <c r="U89" i="20"/>
  <c r="V89" i="20"/>
  <c r="W89" i="20"/>
  <c r="U90" i="20"/>
  <c r="V90" i="20"/>
  <c r="W90" i="20"/>
  <c r="U91" i="20"/>
  <c r="V91" i="20"/>
  <c r="W91" i="20"/>
  <c r="U92" i="20"/>
  <c r="V92" i="20"/>
  <c r="W92" i="20"/>
  <c r="U93" i="20"/>
  <c r="V93" i="20"/>
  <c r="W93" i="20"/>
  <c r="U94" i="20"/>
  <c r="V94" i="20"/>
  <c r="W94" i="20"/>
  <c r="U95" i="20"/>
  <c r="V95" i="20"/>
  <c r="W95" i="20"/>
  <c r="U96" i="20"/>
  <c r="V96" i="20"/>
  <c r="W96" i="20"/>
  <c r="U97" i="20"/>
  <c r="V97" i="20"/>
  <c r="W97" i="20"/>
  <c r="U98" i="20"/>
  <c r="V98" i="20"/>
  <c r="W98" i="20"/>
  <c r="U99" i="20"/>
  <c r="V99" i="20"/>
  <c r="W99" i="20"/>
  <c r="V3" i="20"/>
  <c r="AH3" i="20"/>
  <c r="AB3" i="20"/>
  <c r="U3" i="20"/>
  <c r="N4" i="20"/>
  <c r="O4" i="20"/>
  <c r="P4" i="20"/>
  <c r="N5" i="20"/>
  <c r="O5" i="20"/>
  <c r="P5" i="20"/>
  <c r="N6" i="20"/>
  <c r="O6" i="20"/>
  <c r="P6" i="20"/>
  <c r="N7" i="20"/>
  <c r="O7" i="20"/>
  <c r="P7" i="20"/>
  <c r="N8" i="20"/>
  <c r="O8" i="20"/>
  <c r="P8" i="20"/>
  <c r="N9" i="20"/>
  <c r="O9" i="20"/>
  <c r="P9" i="20"/>
  <c r="N10" i="20"/>
  <c r="O10" i="20"/>
  <c r="P10" i="20"/>
  <c r="N11" i="20"/>
  <c r="O11" i="20"/>
  <c r="P11" i="20"/>
  <c r="N12" i="20"/>
  <c r="O12" i="20"/>
  <c r="P12" i="20"/>
  <c r="N13" i="20"/>
  <c r="O13" i="20"/>
  <c r="P13" i="20"/>
  <c r="N14" i="20"/>
  <c r="O14" i="20"/>
  <c r="P14" i="20"/>
  <c r="N15" i="20"/>
  <c r="O15" i="20"/>
  <c r="P15" i="20"/>
  <c r="N16" i="20"/>
  <c r="O16" i="20"/>
  <c r="P16" i="20"/>
  <c r="N17" i="20"/>
  <c r="O17" i="20"/>
  <c r="P17" i="20"/>
  <c r="N18" i="20"/>
  <c r="O18" i="20"/>
  <c r="P18" i="20"/>
  <c r="N19" i="20"/>
  <c r="O19" i="20"/>
  <c r="P19" i="20"/>
  <c r="N20" i="20"/>
  <c r="O20" i="20"/>
  <c r="P20" i="20"/>
  <c r="N21" i="20"/>
  <c r="O21" i="20"/>
  <c r="P21" i="20"/>
  <c r="N22" i="20"/>
  <c r="O22" i="20"/>
  <c r="P22" i="20"/>
  <c r="N23" i="20"/>
  <c r="O23" i="20"/>
  <c r="P23" i="20"/>
  <c r="N24" i="20"/>
  <c r="O24" i="20"/>
  <c r="P24" i="20"/>
  <c r="N25" i="20"/>
  <c r="O25" i="20"/>
  <c r="P25" i="20"/>
  <c r="N26" i="20"/>
  <c r="O26" i="20"/>
  <c r="P26" i="20"/>
  <c r="N27" i="20"/>
  <c r="O27" i="20"/>
  <c r="P27" i="20"/>
  <c r="N28" i="20"/>
  <c r="O28" i="20"/>
  <c r="P28" i="20"/>
  <c r="N29" i="20"/>
  <c r="O29" i="20"/>
  <c r="P29" i="20"/>
  <c r="N30" i="20"/>
  <c r="O30" i="20"/>
  <c r="P30" i="20"/>
  <c r="N31" i="20"/>
  <c r="O31" i="20"/>
  <c r="P31" i="20"/>
  <c r="N32" i="20"/>
  <c r="O32" i="20"/>
  <c r="P32" i="20"/>
  <c r="N33" i="20"/>
  <c r="O33" i="20"/>
  <c r="P33" i="20"/>
  <c r="N34" i="20"/>
  <c r="O34" i="20"/>
  <c r="P34" i="20"/>
  <c r="N35" i="20"/>
  <c r="O35" i="20"/>
  <c r="P35" i="20"/>
  <c r="N36" i="20"/>
  <c r="O36" i="20"/>
  <c r="P36" i="20"/>
  <c r="N37" i="20"/>
  <c r="O37" i="20"/>
  <c r="P37" i="20"/>
  <c r="N38" i="20"/>
  <c r="O38" i="20"/>
  <c r="P38" i="20"/>
  <c r="N39" i="20"/>
  <c r="O39" i="20"/>
  <c r="P39" i="20"/>
  <c r="N40" i="20"/>
  <c r="O40" i="20"/>
  <c r="P40" i="20"/>
  <c r="N41" i="20"/>
  <c r="O41" i="20"/>
  <c r="P41" i="20"/>
  <c r="N42" i="20"/>
  <c r="O42" i="20"/>
  <c r="P42" i="20"/>
  <c r="N43" i="20"/>
  <c r="O43" i="20"/>
  <c r="P43" i="20"/>
  <c r="N44" i="20"/>
  <c r="O44" i="20"/>
  <c r="P44" i="20"/>
  <c r="N45" i="20"/>
  <c r="O45" i="20"/>
  <c r="P45" i="20"/>
  <c r="N46" i="20"/>
  <c r="O46" i="20"/>
  <c r="P46" i="20"/>
  <c r="N47" i="20"/>
  <c r="O47" i="20"/>
  <c r="P47" i="20"/>
  <c r="N48" i="20"/>
  <c r="O48" i="20"/>
  <c r="P48" i="20"/>
  <c r="N49" i="20"/>
  <c r="O49" i="20"/>
  <c r="P49" i="20"/>
  <c r="N50" i="20"/>
  <c r="O50" i="20"/>
  <c r="P50" i="20"/>
  <c r="N51" i="20"/>
  <c r="O51" i="20"/>
  <c r="P51" i="20"/>
  <c r="N52" i="20"/>
  <c r="O52" i="20"/>
  <c r="P52" i="20"/>
  <c r="N53" i="20"/>
  <c r="O53" i="20"/>
  <c r="P53" i="20"/>
  <c r="N54" i="20"/>
  <c r="O54" i="20"/>
  <c r="P54" i="20"/>
  <c r="N55" i="20"/>
  <c r="O55" i="20"/>
  <c r="P55" i="20"/>
  <c r="N56" i="20"/>
  <c r="O56" i="20"/>
  <c r="P56" i="20"/>
  <c r="N57" i="20"/>
  <c r="O57" i="20"/>
  <c r="P57" i="20"/>
  <c r="N58" i="20"/>
  <c r="O58" i="20"/>
  <c r="P58" i="20"/>
  <c r="N59" i="20"/>
  <c r="O59" i="20"/>
  <c r="P59" i="20"/>
  <c r="N60" i="20"/>
  <c r="O60" i="20"/>
  <c r="P60" i="20"/>
  <c r="N61" i="20"/>
  <c r="O61" i="20"/>
  <c r="P61" i="20"/>
  <c r="N62" i="20"/>
  <c r="O62" i="20"/>
  <c r="P62" i="20"/>
  <c r="N63" i="20"/>
  <c r="O63" i="20"/>
  <c r="P63" i="20"/>
  <c r="N64" i="20"/>
  <c r="O64" i="20"/>
  <c r="P64" i="20"/>
  <c r="N65" i="20"/>
  <c r="O65" i="20"/>
  <c r="P65" i="20"/>
  <c r="N66" i="20"/>
  <c r="O66" i="20"/>
  <c r="P66" i="20"/>
  <c r="N67" i="20"/>
  <c r="O67" i="20"/>
  <c r="P67" i="20"/>
  <c r="N68" i="20"/>
  <c r="O68" i="20"/>
  <c r="P68" i="20"/>
  <c r="N69" i="20"/>
  <c r="O69" i="20"/>
  <c r="P69" i="20"/>
  <c r="N70" i="20"/>
  <c r="O70" i="20"/>
  <c r="P70" i="20"/>
  <c r="N71" i="20"/>
  <c r="O71" i="20"/>
  <c r="P71" i="20"/>
  <c r="N72" i="20"/>
  <c r="O72" i="20"/>
  <c r="P72" i="20"/>
  <c r="N73" i="20"/>
  <c r="O73" i="20"/>
  <c r="P73" i="20"/>
  <c r="N74" i="20"/>
  <c r="O74" i="20"/>
  <c r="P74" i="20"/>
  <c r="N75" i="20"/>
  <c r="O75" i="20"/>
  <c r="P75" i="20"/>
  <c r="N76" i="20"/>
  <c r="O76" i="20"/>
  <c r="P76" i="20"/>
  <c r="N77" i="20"/>
  <c r="O77" i="20"/>
  <c r="P77" i="20"/>
  <c r="N78" i="20"/>
  <c r="O78" i="20"/>
  <c r="P78" i="20"/>
  <c r="N79" i="20"/>
  <c r="O79" i="20"/>
  <c r="P79" i="20"/>
  <c r="N80" i="20"/>
  <c r="O80" i="20"/>
  <c r="P80" i="20"/>
  <c r="N81" i="20"/>
  <c r="O81" i="20"/>
  <c r="P81" i="20"/>
  <c r="N82" i="20"/>
  <c r="O82" i="20"/>
  <c r="P82" i="20"/>
  <c r="N83" i="20"/>
  <c r="O83" i="20"/>
  <c r="P83" i="20"/>
  <c r="N84" i="20"/>
  <c r="O84" i="20"/>
  <c r="P84" i="20"/>
  <c r="N85" i="20"/>
  <c r="O85" i="20"/>
  <c r="P85" i="20"/>
  <c r="N86" i="20"/>
  <c r="O86" i="20"/>
  <c r="P86" i="20"/>
  <c r="N87" i="20"/>
  <c r="O87" i="20"/>
  <c r="P87" i="20"/>
  <c r="N88" i="20"/>
  <c r="O88" i="20"/>
  <c r="P88" i="20"/>
  <c r="N89" i="20"/>
  <c r="O89" i="20"/>
  <c r="P89" i="20"/>
  <c r="N90" i="20"/>
  <c r="O90" i="20"/>
  <c r="P90" i="20"/>
  <c r="N91" i="20"/>
  <c r="O91" i="20"/>
  <c r="P91" i="20"/>
  <c r="N92" i="20"/>
  <c r="O92" i="20"/>
  <c r="P92" i="20"/>
  <c r="N93" i="20"/>
  <c r="O93" i="20"/>
  <c r="P93" i="20"/>
  <c r="N94" i="20"/>
  <c r="O94" i="20"/>
  <c r="P94" i="20"/>
  <c r="N95" i="20"/>
  <c r="O95" i="20"/>
  <c r="P95" i="20"/>
  <c r="N96" i="20"/>
  <c r="O96" i="20"/>
  <c r="P96" i="20"/>
  <c r="N97" i="20"/>
  <c r="O97" i="20"/>
  <c r="P97" i="20"/>
  <c r="N98" i="20"/>
  <c r="O98" i="20"/>
  <c r="P98" i="20"/>
  <c r="N99" i="20"/>
  <c r="O99" i="20"/>
  <c r="P99" i="20"/>
  <c r="N100" i="20"/>
  <c r="O100" i="20"/>
  <c r="P100" i="20"/>
  <c r="O3" i="20"/>
  <c r="N3" i="20"/>
  <c r="H4" i="20"/>
  <c r="I4" i="20"/>
  <c r="H5" i="20"/>
  <c r="I5" i="20"/>
  <c r="H6" i="20"/>
  <c r="I6" i="20"/>
  <c r="H7" i="20"/>
  <c r="I7" i="20"/>
  <c r="H8" i="20"/>
  <c r="I8" i="20"/>
  <c r="H9" i="20"/>
  <c r="I9" i="20"/>
  <c r="H10" i="20"/>
  <c r="I10" i="20"/>
  <c r="H11" i="20"/>
  <c r="I11" i="20"/>
  <c r="H12" i="20"/>
  <c r="I12" i="20"/>
  <c r="H13" i="20"/>
  <c r="I13" i="20"/>
  <c r="H14" i="20"/>
  <c r="I14" i="20"/>
  <c r="H15" i="20"/>
  <c r="I15" i="20"/>
  <c r="H16" i="20"/>
  <c r="I16" i="20"/>
  <c r="H17" i="20"/>
  <c r="I17" i="20"/>
  <c r="H18" i="20"/>
  <c r="I18" i="20"/>
  <c r="H19" i="20"/>
  <c r="I19" i="20"/>
  <c r="H20" i="20"/>
  <c r="I20" i="20"/>
  <c r="H21" i="20"/>
  <c r="I21" i="20"/>
  <c r="H22" i="20"/>
  <c r="I22" i="20"/>
  <c r="H23" i="20"/>
  <c r="I23" i="20"/>
  <c r="H24" i="20"/>
  <c r="I24" i="20"/>
  <c r="H25" i="20"/>
  <c r="I25" i="20"/>
  <c r="H26" i="20"/>
  <c r="I26" i="20"/>
  <c r="H27" i="20"/>
  <c r="I27" i="20"/>
  <c r="H28" i="20"/>
  <c r="I28" i="20"/>
  <c r="H29" i="20"/>
  <c r="I29" i="20"/>
  <c r="H30" i="20"/>
  <c r="I30" i="20"/>
  <c r="H31" i="20"/>
  <c r="I31" i="20"/>
  <c r="H32" i="20"/>
  <c r="I32" i="20"/>
  <c r="H33" i="20"/>
  <c r="I33" i="20"/>
  <c r="H34" i="20"/>
  <c r="I34" i="20"/>
  <c r="H35" i="20"/>
  <c r="I35" i="20"/>
  <c r="H36" i="20"/>
  <c r="I36" i="20"/>
  <c r="H37" i="20"/>
  <c r="I37" i="20"/>
  <c r="H38" i="20"/>
  <c r="I38" i="20"/>
  <c r="H39" i="20"/>
  <c r="I39" i="20"/>
  <c r="H40" i="20"/>
  <c r="I40" i="20"/>
  <c r="H41" i="20"/>
  <c r="I41" i="20"/>
  <c r="H42" i="20"/>
  <c r="I42" i="20"/>
  <c r="H43" i="20"/>
  <c r="I43" i="20"/>
  <c r="H44" i="20"/>
  <c r="I44" i="20"/>
  <c r="H45" i="20"/>
  <c r="I45" i="20"/>
  <c r="H46" i="20"/>
  <c r="I46" i="20"/>
  <c r="H47" i="20"/>
  <c r="I47" i="20"/>
  <c r="H48" i="20"/>
  <c r="I48" i="20"/>
  <c r="H49" i="20"/>
  <c r="I49" i="20"/>
  <c r="H50" i="20"/>
  <c r="I50" i="20"/>
  <c r="H51" i="20"/>
  <c r="I51" i="20"/>
  <c r="H52" i="20"/>
  <c r="I52" i="20"/>
  <c r="H53" i="20"/>
  <c r="I53" i="20"/>
  <c r="H54" i="20"/>
  <c r="I54" i="20"/>
  <c r="H55" i="20"/>
  <c r="I55" i="20"/>
  <c r="H56" i="20"/>
  <c r="I56" i="20"/>
  <c r="H57" i="20"/>
  <c r="I57" i="20"/>
  <c r="H58" i="20"/>
  <c r="I58" i="20"/>
  <c r="H59" i="20"/>
  <c r="I59" i="20"/>
  <c r="H60" i="20"/>
  <c r="I60" i="20"/>
  <c r="H61" i="20"/>
  <c r="I61" i="20"/>
  <c r="H62" i="20"/>
  <c r="I62" i="20"/>
  <c r="H63" i="20"/>
  <c r="I63" i="20"/>
  <c r="H64" i="20"/>
  <c r="I64" i="20"/>
  <c r="H65" i="20"/>
  <c r="I65" i="20"/>
  <c r="H66" i="20"/>
  <c r="I66" i="20"/>
  <c r="H67" i="20"/>
  <c r="I67" i="20"/>
  <c r="H68" i="20"/>
  <c r="I68" i="20"/>
  <c r="H69" i="20"/>
  <c r="I69" i="20"/>
  <c r="H70" i="20"/>
  <c r="I70" i="20"/>
  <c r="H71" i="20"/>
  <c r="I71" i="20"/>
  <c r="H72" i="20"/>
  <c r="I72" i="20"/>
  <c r="H73" i="20"/>
  <c r="I73" i="20"/>
  <c r="H74" i="20"/>
  <c r="I74" i="20"/>
  <c r="H75" i="20"/>
  <c r="I75" i="20"/>
  <c r="H76" i="20"/>
  <c r="I76" i="20"/>
  <c r="H77" i="20"/>
  <c r="I77" i="20"/>
  <c r="H78" i="20"/>
  <c r="I78" i="20"/>
  <c r="H79" i="20"/>
  <c r="I79" i="20"/>
  <c r="H80" i="20"/>
  <c r="I80" i="20"/>
  <c r="H81" i="20"/>
  <c r="I81" i="20"/>
  <c r="H82" i="20"/>
  <c r="I82" i="20"/>
  <c r="H83" i="20"/>
  <c r="I83" i="20"/>
  <c r="H84" i="20"/>
  <c r="I84" i="20"/>
  <c r="H85" i="20"/>
  <c r="I85" i="20"/>
  <c r="H86" i="20"/>
  <c r="I86" i="20"/>
  <c r="H87" i="20"/>
  <c r="I87" i="20"/>
  <c r="H88" i="20"/>
  <c r="I88" i="20"/>
  <c r="H89" i="20"/>
  <c r="I89" i="20"/>
  <c r="H90" i="20"/>
  <c r="I90" i="20"/>
  <c r="H91" i="20"/>
  <c r="I91" i="20"/>
  <c r="H92" i="20"/>
  <c r="I92" i="20"/>
  <c r="H93" i="20"/>
  <c r="I93" i="20"/>
  <c r="H94" i="20"/>
  <c r="I94" i="20"/>
  <c r="H95" i="20"/>
  <c r="I95" i="20"/>
  <c r="H96" i="20"/>
  <c r="I96" i="20"/>
  <c r="H97" i="20"/>
  <c r="I97" i="20"/>
  <c r="H98" i="20"/>
  <c r="I98" i="20"/>
  <c r="H99" i="20"/>
  <c r="I99" i="20"/>
  <c r="H100" i="20"/>
  <c r="I100" i="20"/>
  <c r="I3" i="20"/>
  <c r="H3" i="20"/>
  <c r="P3" i="20"/>
  <c r="W3" i="20"/>
  <c r="AD3" i="20"/>
  <c r="N54" i="19"/>
  <c r="O54" i="19"/>
  <c r="P54" i="19"/>
  <c r="N55" i="19"/>
  <c r="O55" i="19"/>
  <c r="P55" i="19"/>
  <c r="N56" i="19"/>
  <c r="O56" i="19"/>
  <c r="P56" i="19"/>
  <c r="N57" i="19"/>
  <c r="O57" i="19"/>
  <c r="P57" i="19"/>
  <c r="N58" i="19"/>
  <c r="O58" i="19"/>
  <c r="P58" i="19"/>
  <c r="N59" i="19"/>
  <c r="O59" i="19"/>
  <c r="P59" i="19"/>
  <c r="N60" i="19"/>
  <c r="O60" i="19"/>
  <c r="P60" i="19"/>
  <c r="N61" i="19"/>
  <c r="O61" i="19"/>
  <c r="P61" i="19"/>
  <c r="N62" i="19"/>
  <c r="O62" i="19"/>
  <c r="P62" i="19"/>
  <c r="N63" i="19"/>
  <c r="O63" i="19"/>
  <c r="P63" i="19"/>
  <c r="N64" i="19"/>
  <c r="O64" i="19"/>
  <c r="P64" i="19"/>
  <c r="N65" i="19"/>
  <c r="O65" i="19"/>
  <c r="P65" i="19"/>
  <c r="N66" i="19"/>
  <c r="O66" i="19"/>
  <c r="P66" i="19"/>
  <c r="N67" i="19"/>
  <c r="O67" i="19"/>
  <c r="P67" i="19"/>
  <c r="N68" i="19"/>
  <c r="O68" i="19"/>
  <c r="P68" i="19"/>
  <c r="N69" i="19"/>
  <c r="O69" i="19"/>
  <c r="P69" i="19"/>
  <c r="N70" i="19"/>
  <c r="O70" i="19"/>
  <c r="P70" i="19"/>
  <c r="N71" i="19"/>
  <c r="O71" i="19"/>
  <c r="P71" i="19"/>
  <c r="N72" i="19"/>
  <c r="O72" i="19"/>
  <c r="P72" i="19"/>
  <c r="N73" i="19"/>
  <c r="O73" i="19"/>
  <c r="P73" i="19"/>
  <c r="N74" i="19"/>
  <c r="O74" i="19"/>
  <c r="P74" i="19"/>
  <c r="N75" i="19"/>
  <c r="O75" i="19"/>
  <c r="P75" i="19"/>
  <c r="N76" i="19"/>
  <c r="O76" i="19"/>
  <c r="P76" i="19"/>
  <c r="N77" i="19"/>
  <c r="O77" i="19"/>
  <c r="P77" i="19"/>
  <c r="N78" i="19"/>
  <c r="O78" i="19"/>
  <c r="P78" i="19"/>
  <c r="N79" i="19"/>
  <c r="O79" i="19"/>
  <c r="P79" i="19"/>
  <c r="N80" i="19"/>
  <c r="O80" i="19"/>
  <c r="P80" i="19"/>
  <c r="N81" i="19"/>
  <c r="O81" i="19"/>
  <c r="P81" i="19"/>
  <c r="N82" i="19"/>
  <c r="O82" i="19"/>
  <c r="P82" i="19"/>
  <c r="N83" i="19"/>
  <c r="O83" i="19"/>
  <c r="P83" i="19"/>
  <c r="N84" i="19"/>
  <c r="O84" i="19"/>
  <c r="P84" i="19"/>
  <c r="N85" i="19"/>
  <c r="O85" i="19"/>
  <c r="P85" i="19"/>
  <c r="N86" i="19"/>
  <c r="O86" i="19"/>
  <c r="P86" i="19"/>
  <c r="N87" i="19"/>
  <c r="O87" i="19"/>
  <c r="P87" i="19"/>
  <c r="N88" i="19"/>
  <c r="O88" i="19"/>
  <c r="P88" i="19"/>
  <c r="N89" i="19"/>
  <c r="O89" i="19"/>
  <c r="P89" i="19"/>
  <c r="N90" i="19"/>
  <c r="O90" i="19"/>
  <c r="P90" i="19"/>
  <c r="N91" i="19"/>
  <c r="O91" i="19"/>
  <c r="P91" i="19"/>
  <c r="N92" i="19"/>
  <c r="O92" i="19"/>
  <c r="P92" i="19"/>
  <c r="N93" i="19"/>
  <c r="O93" i="19"/>
  <c r="P93" i="19"/>
  <c r="N94" i="19"/>
  <c r="O94" i="19"/>
  <c r="P94" i="19"/>
  <c r="N95" i="19"/>
  <c r="O95" i="19"/>
  <c r="P95" i="19"/>
  <c r="N96" i="19"/>
  <c r="O96" i="19"/>
  <c r="P96" i="19"/>
  <c r="N97" i="19"/>
  <c r="O97" i="19"/>
  <c r="P97" i="19"/>
  <c r="N98" i="19"/>
  <c r="O98" i="19"/>
  <c r="P98" i="19"/>
  <c r="N99" i="19"/>
  <c r="O99" i="19"/>
  <c r="P99" i="19"/>
  <c r="N100" i="19"/>
  <c r="O100" i="19"/>
  <c r="P100" i="19"/>
  <c r="N4" i="19"/>
  <c r="O4" i="19"/>
  <c r="P4" i="19"/>
  <c r="N5" i="19"/>
  <c r="O5" i="19"/>
  <c r="P5" i="19"/>
  <c r="N6" i="19"/>
  <c r="O6" i="19"/>
  <c r="P6" i="19"/>
  <c r="N7" i="19"/>
  <c r="O7" i="19"/>
  <c r="P7" i="19"/>
  <c r="N8" i="19"/>
  <c r="O8" i="19"/>
  <c r="P8" i="19"/>
  <c r="N9" i="19"/>
  <c r="O9" i="19"/>
  <c r="P9" i="19"/>
  <c r="N10" i="19"/>
  <c r="O10" i="19"/>
  <c r="P10" i="19"/>
  <c r="N11" i="19"/>
  <c r="O11" i="19"/>
  <c r="P11" i="19"/>
  <c r="N12" i="19"/>
  <c r="O12" i="19"/>
  <c r="P12" i="19"/>
  <c r="N13" i="19"/>
  <c r="O13" i="19"/>
  <c r="P13" i="19"/>
  <c r="N14" i="19"/>
  <c r="O14" i="19"/>
  <c r="P14" i="19"/>
  <c r="N15" i="19"/>
  <c r="O15" i="19"/>
  <c r="P15" i="19"/>
  <c r="N16" i="19"/>
  <c r="O16" i="19"/>
  <c r="P16" i="19"/>
  <c r="N17" i="19"/>
  <c r="O17" i="19"/>
  <c r="P17" i="19"/>
  <c r="N18" i="19"/>
  <c r="O18" i="19"/>
  <c r="P18" i="19"/>
  <c r="N19" i="19"/>
  <c r="O19" i="19"/>
  <c r="P19" i="19"/>
  <c r="N20" i="19"/>
  <c r="O20" i="19"/>
  <c r="P20" i="19"/>
  <c r="N21" i="19"/>
  <c r="O21" i="19"/>
  <c r="P21" i="19"/>
  <c r="N22" i="19"/>
  <c r="O22" i="19"/>
  <c r="P22" i="19"/>
  <c r="N23" i="19"/>
  <c r="O23" i="19"/>
  <c r="P23" i="19"/>
  <c r="N24" i="19"/>
  <c r="O24" i="19"/>
  <c r="P24" i="19"/>
  <c r="N25" i="19"/>
  <c r="O25" i="19"/>
  <c r="P25" i="19"/>
  <c r="N26" i="19"/>
  <c r="O26" i="19"/>
  <c r="P26" i="19"/>
  <c r="N27" i="19"/>
  <c r="O27" i="19"/>
  <c r="P27" i="19"/>
  <c r="N28" i="19"/>
  <c r="O28" i="19"/>
  <c r="P28" i="19"/>
  <c r="N29" i="19"/>
  <c r="O29" i="19"/>
  <c r="P29" i="19"/>
  <c r="N30" i="19"/>
  <c r="O30" i="19"/>
  <c r="P30" i="19"/>
  <c r="N31" i="19"/>
  <c r="O31" i="19"/>
  <c r="P31" i="19"/>
  <c r="N32" i="19"/>
  <c r="O32" i="19"/>
  <c r="P32" i="19"/>
  <c r="N33" i="19"/>
  <c r="O33" i="19"/>
  <c r="P33" i="19"/>
  <c r="N34" i="19"/>
  <c r="O34" i="19"/>
  <c r="P34" i="19"/>
  <c r="N35" i="19"/>
  <c r="O35" i="19"/>
  <c r="P35" i="19"/>
  <c r="N36" i="19"/>
  <c r="O36" i="19"/>
  <c r="P36" i="19"/>
  <c r="N37" i="19"/>
  <c r="O37" i="19"/>
  <c r="P37" i="19"/>
  <c r="N38" i="19"/>
  <c r="O38" i="19"/>
  <c r="P38" i="19"/>
  <c r="N39" i="19"/>
  <c r="O39" i="19"/>
  <c r="P39" i="19"/>
  <c r="N40" i="19"/>
  <c r="O40" i="19"/>
  <c r="P40" i="19"/>
  <c r="N41" i="19"/>
  <c r="O41" i="19"/>
  <c r="P41" i="19"/>
  <c r="N42" i="19"/>
  <c r="O42" i="19"/>
  <c r="P42" i="19"/>
  <c r="N43" i="19"/>
  <c r="O43" i="19"/>
  <c r="P43" i="19"/>
  <c r="N44" i="19"/>
  <c r="O44" i="19"/>
  <c r="P44" i="19"/>
  <c r="N45" i="19"/>
  <c r="O45" i="19"/>
  <c r="P45" i="19"/>
  <c r="N46" i="19"/>
  <c r="O46" i="19"/>
  <c r="P46" i="19"/>
  <c r="N47" i="19"/>
  <c r="O47" i="19"/>
  <c r="P47" i="19"/>
  <c r="N48" i="19"/>
  <c r="O48" i="19"/>
  <c r="P48" i="19"/>
  <c r="N49" i="19"/>
  <c r="O49" i="19"/>
  <c r="P49" i="19"/>
  <c r="N50" i="19"/>
  <c r="O50" i="19"/>
  <c r="P50" i="19"/>
  <c r="N51" i="19"/>
  <c r="O51" i="19"/>
  <c r="P51" i="19"/>
  <c r="N52" i="19"/>
  <c r="O52" i="19"/>
  <c r="P52" i="19"/>
  <c r="N53" i="19"/>
  <c r="O53" i="19"/>
  <c r="P53" i="19"/>
  <c r="P3" i="19"/>
  <c r="O3" i="19"/>
  <c r="G35" i="19"/>
  <c r="H35" i="19"/>
  <c r="I35" i="19"/>
  <c r="G36" i="19"/>
  <c r="H36" i="19"/>
  <c r="I36" i="19"/>
  <c r="G37" i="19"/>
  <c r="H37" i="19"/>
  <c r="I37" i="19"/>
  <c r="G38" i="19"/>
  <c r="H38" i="19"/>
  <c r="I38" i="19"/>
  <c r="G39" i="19"/>
  <c r="H39" i="19"/>
  <c r="I39" i="19"/>
  <c r="G40" i="19"/>
  <c r="H40" i="19"/>
  <c r="I40" i="19"/>
  <c r="G41" i="19"/>
  <c r="H41" i="19"/>
  <c r="I41" i="19"/>
  <c r="G42" i="19"/>
  <c r="H42" i="19"/>
  <c r="I42" i="19"/>
  <c r="G43" i="19"/>
  <c r="H43" i="19"/>
  <c r="I43" i="19"/>
  <c r="G44" i="19"/>
  <c r="H44" i="19"/>
  <c r="I44" i="19"/>
  <c r="G45" i="19"/>
  <c r="H45" i="19"/>
  <c r="I45" i="19"/>
  <c r="G46" i="19"/>
  <c r="H46" i="19"/>
  <c r="I46" i="19"/>
  <c r="G47" i="19"/>
  <c r="H47" i="19"/>
  <c r="I47" i="19"/>
  <c r="G48" i="19"/>
  <c r="H48" i="19"/>
  <c r="I48" i="19"/>
  <c r="G49" i="19"/>
  <c r="H49" i="19"/>
  <c r="I49" i="19"/>
  <c r="G50" i="19"/>
  <c r="H50" i="19"/>
  <c r="I50" i="19"/>
  <c r="G51" i="19"/>
  <c r="H51" i="19"/>
  <c r="I51" i="19"/>
  <c r="G52" i="19"/>
  <c r="H52" i="19"/>
  <c r="I52" i="19"/>
  <c r="G53" i="19"/>
  <c r="H53" i="19"/>
  <c r="I53" i="19"/>
  <c r="G54" i="19"/>
  <c r="H54" i="19"/>
  <c r="I54" i="19"/>
  <c r="G55" i="19"/>
  <c r="H55" i="19"/>
  <c r="I55" i="19"/>
  <c r="G56" i="19"/>
  <c r="H56" i="19"/>
  <c r="I56" i="19"/>
  <c r="G57" i="19"/>
  <c r="H57" i="19"/>
  <c r="I57" i="19"/>
  <c r="G58" i="19"/>
  <c r="H58" i="19"/>
  <c r="I58" i="19"/>
  <c r="G59" i="19"/>
  <c r="H59" i="19"/>
  <c r="I59" i="19"/>
  <c r="G60" i="19"/>
  <c r="H60" i="19"/>
  <c r="I60" i="19"/>
  <c r="G61" i="19"/>
  <c r="H61" i="19"/>
  <c r="I61" i="19"/>
  <c r="G62" i="19"/>
  <c r="H62" i="19"/>
  <c r="I62" i="19"/>
  <c r="G63" i="19"/>
  <c r="H63" i="19"/>
  <c r="I63" i="19"/>
  <c r="G64" i="19"/>
  <c r="H64" i="19"/>
  <c r="I64" i="19"/>
  <c r="G65" i="19"/>
  <c r="H65" i="19"/>
  <c r="I65" i="19"/>
  <c r="G66" i="19"/>
  <c r="H66" i="19"/>
  <c r="I66" i="19"/>
  <c r="G67" i="19"/>
  <c r="H67" i="19"/>
  <c r="I67" i="19"/>
  <c r="G68" i="19"/>
  <c r="H68" i="19"/>
  <c r="I68" i="19"/>
  <c r="G69" i="19"/>
  <c r="H69" i="19"/>
  <c r="I69" i="19"/>
  <c r="G70" i="19"/>
  <c r="H70" i="19"/>
  <c r="I70" i="19"/>
  <c r="G71" i="19"/>
  <c r="H71" i="19"/>
  <c r="I71" i="19"/>
  <c r="G72" i="19"/>
  <c r="H72" i="19"/>
  <c r="I72" i="19"/>
  <c r="G73" i="19"/>
  <c r="H73" i="19"/>
  <c r="I73" i="19"/>
  <c r="G74" i="19"/>
  <c r="H74" i="19"/>
  <c r="I74" i="19"/>
  <c r="G75" i="19"/>
  <c r="H75" i="19"/>
  <c r="I75" i="19"/>
  <c r="G76" i="19"/>
  <c r="H76" i="19"/>
  <c r="I76" i="19"/>
  <c r="G77" i="19"/>
  <c r="H77" i="19"/>
  <c r="I77" i="19"/>
  <c r="G78" i="19"/>
  <c r="H78" i="19"/>
  <c r="I78" i="19"/>
  <c r="G79" i="19"/>
  <c r="H79" i="19"/>
  <c r="I79" i="19"/>
  <c r="G80" i="19"/>
  <c r="H80" i="19"/>
  <c r="I80" i="19"/>
  <c r="G81" i="19"/>
  <c r="H81" i="19"/>
  <c r="I81" i="19"/>
  <c r="G82" i="19"/>
  <c r="H82" i="19"/>
  <c r="I82" i="19"/>
  <c r="G83" i="19"/>
  <c r="H83" i="19"/>
  <c r="I83" i="19"/>
  <c r="G84" i="19"/>
  <c r="H84" i="19"/>
  <c r="I84" i="19"/>
  <c r="G85" i="19"/>
  <c r="H85" i="19"/>
  <c r="I85" i="19"/>
  <c r="G86" i="19"/>
  <c r="H86" i="19"/>
  <c r="I86" i="19"/>
  <c r="G87" i="19"/>
  <c r="H87" i="19"/>
  <c r="I87" i="19"/>
  <c r="G88" i="19"/>
  <c r="H88" i="19"/>
  <c r="I88" i="19"/>
  <c r="G89" i="19"/>
  <c r="H89" i="19"/>
  <c r="I89" i="19"/>
  <c r="G90" i="19"/>
  <c r="H90" i="19"/>
  <c r="I90" i="19"/>
  <c r="G91" i="19"/>
  <c r="H91" i="19"/>
  <c r="I91" i="19"/>
  <c r="G92" i="19"/>
  <c r="H92" i="19"/>
  <c r="I92" i="19"/>
  <c r="G93" i="19"/>
  <c r="H93" i="19"/>
  <c r="I93" i="19"/>
  <c r="G94" i="19"/>
  <c r="H94" i="19"/>
  <c r="I94" i="19"/>
  <c r="G95" i="19"/>
  <c r="H95" i="19"/>
  <c r="I95" i="19"/>
  <c r="G96" i="19"/>
  <c r="H96" i="19"/>
  <c r="I96" i="19"/>
  <c r="G97" i="19"/>
  <c r="H97" i="19"/>
  <c r="I97" i="19"/>
  <c r="G98" i="19"/>
  <c r="H98" i="19"/>
  <c r="I98" i="19"/>
  <c r="G99" i="19"/>
  <c r="H99" i="19"/>
  <c r="I99" i="19"/>
  <c r="G100" i="19"/>
  <c r="H100" i="19"/>
  <c r="I100" i="19"/>
  <c r="G4" i="19"/>
  <c r="H4" i="19"/>
  <c r="I4" i="19"/>
  <c r="G5" i="19"/>
  <c r="H5" i="19"/>
  <c r="I5" i="19"/>
  <c r="G6" i="19"/>
  <c r="H6" i="19"/>
  <c r="I6" i="19"/>
  <c r="G7" i="19"/>
  <c r="H7" i="19"/>
  <c r="I7" i="19"/>
  <c r="G8" i="19"/>
  <c r="H8" i="19"/>
  <c r="I8" i="19"/>
  <c r="G9" i="19"/>
  <c r="H9" i="19"/>
  <c r="I9" i="19"/>
  <c r="G10" i="19"/>
  <c r="H10" i="19"/>
  <c r="I10" i="19"/>
  <c r="G11" i="19"/>
  <c r="H11" i="19"/>
  <c r="I11" i="19"/>
  <c r="G12" i="19"/>
  <c r="H12" i="19"/>
  <c r="I12" i="19"/>
  <c r="G13" i="19"/>
  <c r="H13" i="19"/>
  <c r="I13" i="19"/>
  <c r="G14" i="19"/>
  <c r="H14" i="19"/>
  <c r="I14" i="19"/>
  <c r="G15" i="19"/>
  <c r="H15" i="19"/>
  <c r="I15" i="19"/>
  <c r="G16" i="19"/>
  <c r="H16" i="19"/>
  <c r="I16" i="19"/>
  <c r="G17" i="19"/>
  <c r="H17" i="19"/>
  <c r="I17" i="19"/>
  <c r="G18" i="19"/>
  <c r="H18" i="19"/>
  <c r="I18" i="19"/>
  <c r="G19" i="19"/>
  <c r="H19" i="19"/>
  <c r="I19" i="19"/>
  <c r="G20" i="19"/>
  <c r="H20" i="19"/>
  <c r="I20" i="19"/>
  <c r="G21" i="19"/>
  <c r="H21" i="19"/>
  <c r="I21" i="19"/>
  <c r="G22" i="19"/>
  <c r="H22" i="19"/>
  <c r="I22" i="19"/>
  <c r="G23" i="19"/>
  <c r="H23" i="19"/>
  <c r="I23" i="19"/>
  <c r="G24" i="19"/>
  <c r="H24" i="19"/>
  <c r="I24" i="19"/>
  <c r="G25" i="19"/>
  <c r="H25" i="19"/>
  <c r="I25" i="19"/>
  <c r="G26" i="19"/>
  <c r="H26" i="19"/>
  <c r="I26" i="19"/>
  <c r="G27" i="19"/>
  <c r="H27" i="19"/>
  <c r="I27" i="19"/>
  <c r="G28" i="19"/>
  <c r="H28" i="19"/>
  <c r="I28" i="19"/>
  <c r="G29" i="19"/>
  <c r="H29" i="19"/>
  <c r="I29" i="19"/>
  <c r="G30" i="19"/>
  <c r="H30" i="19"/>
  <c r="I30" i="19"/>
  <c r="G31" i="19"/>
  <c r="H31" i="19"/>
  <c r="I31" i="19"/>
  <c r="G32" i="19"/>
  <c r="H32" i="19"/>
  <c r="I32" i="19"/>
  <c r="G33" i="19"/>
  <c r="H33" i="19"/>
  <c r="I33" i="19"/>
  <c r="G34" i="19"/>
  <c r="H34" i="19"/>
  <c r="I34" i="19"/>
  <c r="H3" i="19"/>
  <c r="N3" i="19"/>
  <c r="G3" i="19"/>
  <c r="I3" i="19"/>
  <c r="AG27" i="16" l="1"/>
  <c r="AH27" i="16"/>
  <c r="AG28" i="16"/>
  <c r="AH28" i="16"/>
  <c r="AG29" i="16"/>
  <c r="AH29" i="16"/>
  <c r="AG30" i="16"/>
  <c r="AH30" i="16"/>
  <c r="AG31" i="16"/>
  <c r="AH31" i="16"/>
  <c r="AG32" i="16"/>
  <c r="AH32" i="16"/>
  <c r="AG33" i="16"/>
  <c r="AH33" i="16"/>
  <c r="AG34" i="16"/>
  <c r="AH34" i="16"/>
  <c r="AG35" i="16"/>
  <c r="AH35" i="16"/>
  <c r="AG36" i="16"/>
  <c r="AH36" i="16"/>
  <c r="AG37" i="16"/>
  <c r="AH37" i="16"/>
  <c r="AG38" i="16"/>
  <c r="AH38" i="16"/>
  <c r="AG39" i="16"/>
  <c r="AH39" i="16"/>
  <c r="AG40" i="16"/>
  <c r="AH40" i="16"/>
  <c r="AG41" i="16"/>
  <c r="AH41" i="16"/>
  <c r="AG42" i="16"/>
  <c r="AH42" i="16"/>
  <c r="AG43" i="16"/>
  <c r="AH43" i="16"/>
  <c r="AG44" i="16"/>
  <c r="AH44" i="16"/>
  <c r="AG45" i="16"/>
  <c r="AH45" i="16"/>
  <c r="AG46" i="16"/>
  <c r="AH46" i="16"/>
  <c r="AG47" i="16"/>
  <c r="AH47" i="16"/>
  <c r="AG48" i="16"/>
  <c r="AH48" i="16"/>
  <c r="AG49" i="16"/>
  <c r="AH49" i="16"/>
  <c r="AG50" i="16"/>
  <c r="AH50" i="16"/>
  <c r="AG4" i="16"/>
  <c r="AH4" i="16"/>
  <c r="AG5" i="16"/>
  <c r="AH5" i="16"/>
  <c r="AG6" i="16"/>
  <c r="AH6" i="16"/>
  <c r="AG7" i="16"/>
  <c r="AH7" i="16"/>
  <c r="AG8" i="16"/>
  <c r="AH8" i="16"/>
  <c r="AG9" i="16"/>
  <c r="AH9" i="16"/>
  <c r="AG10" i="16"/>
  <c r="AH10" i="16"/>
  <c r="AG11" i="16"/>
  <c r="AH11" i="16"/>
  <c r="AG12" i="16"/>
  <c r="AH12" i="16"/>
  <c r="AG13" i="16"/>
  <c r="AH13" i="16"/>
  <c r="AG14" i="16"/>
  <c r="AH14" i="16"/>
  <c r="AG15" i="16"/>
  <c r="AH15" i="16"/>
  <c r="AG16" i="16"/>
  <c r="AH16" i="16"/>
  <c r="AG17" i="16"/>
  <c r="AH17" i="16"/>
  <c r="AG18" i="16"/>
  <c r="AH18" i="16"/>
  <c r="AG19" i="16"/>
  <c r="AH19" i="16"/>
  <c r="AG20" i="16"/>
  <c r="AH20" i="16"/>
  <c r="AG21" i="16"/>
  <c r="AH21" i="16"/>
  <c r="AG22" i="16"/>
  <c r="AH22" i="16"/>
  <c r="AG23" i="16"/>
  <c r="AH23" i="16"/>
  <c r="AG24" i="16"/>
  <c r="AH24" i="16"/>
  <c r="AG25" i="16"/>
  <c r="AH25" i="16"/>
  <c r="AG26" i="16"/>
  <c r="AH26" i="16"/>
  <c r="AH3" i="16"/>
  <c r="AG3" i="16"/>
  <c r="N4" i="16" l="1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3" i="16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3" i="16"/>
  <c r="AB50" i="16" l="1"/>
  <c r="AB49" i="16"/>
  <c r="AB48" i="16"/>
  <c r="AB47" i="16"/>
  <c r="AB46" i="16"/>
  <c r="AB45" i="16"/>
  <c r="AB44" i="16"/>
  <c r="AB43" i="16"/>
  <c r="AB42" i="16"/>
  <c r="AB41" i="16"/>
  <c r="AB40" i="16"/>
  <c r="AB39" i="16"/>
  <c r="AB38" i="16"/>
  <c r="AB37" i="16"/>
  <c r="AB36" i="16"/>
  <c r="AB35" i="16"/>
  <c r="AB34" i="16"/>
  <c r="AB33" i="16"/>
  <c r="AB32" i="16"/>
  <c r="AB31" i="16"/>
  <c r="AB30" i="16"/>
  <c r="AB29" i="16"/>
  <c r="AB28" i="16"/>
  <c r="AB27" i="16"/>
  <c r="AB26" i="16"/>
  <c r="AB25" i="16"/>
  <c r="AB24" i="16"/>
  <c r="AB23" i="16"/>
  <c r="AB22" i="16"/>
  <c r="AB21" i="16"/>
  <c r="AB20" i="16"/>
  <c r="AB19" i="16"/>
  <c r="AB18" i="16"/>
  <c r="AB17" i="16"/>
  <c r="AB16" i="16"/>
  <c r="AB15" i="16"/>
  <c r="AB14" i="16"/>
  <c r="AB13" i="16"/>
  <c r="AB12" i="16"/>
  <c r="AB11" i="16"/>
  <c r="AB10" i="16"/>
  <c r="AB9" i="16"/>
  <c r="AB8" i="16"/>
  <c r="AB7" i="16"/>
  <c r="AB6" i="16"/>
  <c r="AB5" i="16"/>
  <c r="AB4" i="16"/>
  <c r="AB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3" i="16"/>
  <c r="W50" i="16"/>
  <c r="W49" i="16"/>
  <c r="W48" i="16"/>
  <c r="W47" i="16"/>
  <c r="W46" i="16"/>
  <c r="W45" i="16"/>
  <c r="W44" i="16"/>
  <c r="W43" i="16"/>
  <c r="W42" i="16"/>
  <c r="W41" i="16"/>
  <c r="W40" i="16"/>
  <c r="W39" i="16"/>
  <c r="W38" i="16"/>
  <c r="W37" i="16"/>
  <c r="W36" i="16"/>
  <c r="W35" i="16"/>
  <c r="W34" i="16"/>
  <c r="W33" i="16"/>
  <c r="W32" i="16"/>
  <c r="W31" i="16"/>
  <c r="W30" i="16"/>
  <c r="W29" i="16"/>
  <c r="W28" i="16"/>
  <c r="W27" i="16"/>
  <c r="W26" i="16"/>
  <c r="W25" i="16"/>
  <c r="W24" i="16"/>
  <c r="W23" i="16"/>
  <c r="W22" i="16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6" i="16"/>
  <c r="W5" i="16"/>
  <c r="W4" i="16"/>
  <c r="W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3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3" i="16"/>
</calcChain>
</file>

<file path=xl/sharedStrings.xml><?xml version="1.0" encoding="utf-8"?>
<sst xmlns="http://schemas.openxmlformats.org/spreadsheetml/2006/main" count="1562" uniqueCount="596">
  <si>
    <t>Athletics</t>
  </si>
  <si>
    <t>Read</t>
  </si>
  <si>
    <t>Driver</t>
  </si>
  <si>
    <t>Ballistic</t>
  </si>
  <si>
    <t>Disassemble</t>
  </si>
  <si>
    <t>Mixing</t>
  </si>
  <si>
    <t>Tinkering</t>
  </si>
  <si>
    <t>Medic</t>
  </si>
  <si>
    <t>Traveler</t>
  </si>
  <si>
    <t>Medicine</t>
  </si>
  <si>
    <t>Ranger</t>
  </si>
  <si>
    <t>GatherPlant</t>
  </si>
  <si>
    <t>SkinAnimal</t>
  </si>
  <si>
    <t>TanHide</t>
  </si>
  <si>
    <t>Unarmed Combat</t>
  </si>
  <si>
    <t>White Weapons</t>
  </si>
  <si>
    <t>Fast Aim</t>
  </si>
  <si>
    <t>Basic Armour Training</t>
  </si>
  <si>
    <t>Basic Crafting</t>
  </si>
  <si>
    <t>Herbs Gathering</t>
  </si>
  <si>
    <t>Anatomy Knowledge</t>
  </si>
  <si>
    <t>Sharp Shooting</t>
  </si>
  <si>
    <t>Breath Control</t>
  </si>
  <si>
    <t>Terrain Expert</t>
  </si>
  <si>
    <t>Advanced Armour Training</t>
  </si>
  <si>
    <t>Survival Crafting</t>
  </si>
  <si>
    <t>Material Knowledge</t>
  </si>
  <si>
    <t>Eagle Eye</t>
  </si>
  <si>
    <t>Though Guy</t>
  </si>
  <si>
    <t>Reverse Engineering</t>
  </si>
  <si>
    <t>Master Crafting</t>
  </si>
  <si>
    <t>Elite Sniper</t>
  </si>
  <si>
    <t>Robotic Engineering</t>
  </si>
  <si>
    <t>Vehicle Crafting</t>
  </si>
  <si>
    <t>Implants Crafting</t>
  </si>
  <si>
    <t>Skill</t>
  </si>
  <si>
    <t>VNUM</t>
  </si>
  <si>
    <t>SKILL</t>
  </si>
  <si>
    <t>Knowledge</t>
  </si>
  <si>
    <t>None</t>
  </si>
  <si>
    <t>VALUE</t>
  </si>
  <si>
    <t>STATUS MODIFIER</t>
  </si>
  <si>
    <t>COMBAT MODIFIER</t>
  </si>
  <si>
    <t>KNOWLEDGE</t>
  </si>
  <si>
    <t>RACE</t>
  </si>
  <si>
    <t>Human</t>
  </si>
  <si>
    <t>Ghoul</t>
  </si>
  <si>
    <t>Mutant</t>
  </si>
  <si>
    <t>Rat</t>
  </si>
  <si>
    <t>Iron Robot</t>
  </si>
  <si>
    <t>BASE VALUE</t>
  </si>
  <si>
    <t>ABILITY</t>
  </si>
  <si>
    <t>Strength</t>
  </si>
  <si>
    <t>Agility</t>
  </si>
  <si>
    <t>Perception</t>
  </si>
  <si>
    <t>Constitution</t>
  </si>
  <si>
    <t>Intelligence</t>
  </si>
  <si>
    <t>Brawler</t>
  </si>
  <si>
    <t>Weak Spots</t>
  </si>
  <si>
    <t>Newbie</t>
  </si>
  <si>
    <t>Novide</t>
  </si>
  <si>
    <t>Rookie</t>
  </si>
  <si>
    <t>Beginner</t>
  </si>
  <si>
    <t>Talented</t>
  </si>
  <si>
    <t>Skilled</t>
  </si>
  <si>
    <t>Intermediate</t>
  </si>
  <si>
    <t>Seasoned</t>
  </si>
  <si>
    <t>Proficient</t>
  </si>
  <si>
    <t>Experienced</t>
  </si>
  <si>
    <t>Advanced</t>
  </si>
  <si>
    <t>Expert</t>
  </si>
  <si>
    <t>Specialist</t>
  </si>
  <si>
    <t>Master</t>
  </si>
  <si>
    <t>SKILL RANK</t>
  </si>
  <si>
    <t>Health</t>
  </si>
  <si>
    <t>HealthRegeneration</t>
  </si>
  <si>
    <t>Stamina</t>
  </si>
  <si>
    <t>StaminaRegeneration</t>
  </si>
  <si>
    <t>UnarmedHitRoll</t>
  </si>
  <si>
    <t>UnarmedDamage</t>
  </si>
  <si>
    <t>MeleeWeaponHitRoll</t>
  </si>
  <si>
    <t>MeleeWeaponDamage</t>
  </si>
  <si>
    <t>RangedWeaponHitRoll</t>
  </si>
  <si>
    <t>RangedWeaponDamage</t>
  </si>
  <si>
    <t>Skill Ability Modifier</t>
  </si>
  <si>
    <t>Ability</t>
  </si>
  <si>
    <t>Modifier</t>
  </si>
  <si>
    <t>Skill Status Modifier</t>
  </si>
  <si>
    <t>Status</t>
  </si>
  <si>
    <t>Skill Combat Modifier</t>
  </si>
  <si>
    <t>Combat Modifier</t>
  </si>
  <si>
    <t>Skill Knowledge</t>
  </si>
  <si>
    <t>GatherHerbs</t>
  </si>
  <si>
    <t>ReadBook</t>
  </si>
  <si>
    <t>RangedAimSpeed</t>
  </si>
  <si>
    <t>BasicArmorProficiency</t>
  </si>
  <si>
    <t>CraftSurvivalTool</t>
  </si>
  <si>
    <t>ArmorClass</t>
  </si>
  <si>
    <t>Climb</t>
  </si>
  <si>
    <t>Run</t>
  </si>
  <si>
    <t>Dash</t>
  </si>
  <si>
    <t>Smelting</t>
  </si>
  <si>
    <t>Blacksmithing</t>
  </si>
  <si>
    <t>Blacksmith</t>
  </si>
  <si>
    <t>MetalWeaponCrafting</t>
  </si>
  <si>
    <t xml:space="preserve">MetalArmorCrafting </t>
  </si>
  <si>
    <t>Metal Refining</t>
  </si>
  <si>
    <t>Armourer</t>
  </si>
  <si>
    <t>Prerequisite</t>
  </si>
  <si>
    <t>Carpentry</t>
  </si>
  <si>
    <t>Woodcarving</t>
  </si>
  <si>
    <t>Woodcutting</t>
  </si>
  <si>
    <t>Mining</t>
  </si>
  <si>
    <t>Carpenter</t>
  </si>
  <si>
    <t>Woodcutter</t>
  </si>
  <si>
    <t>Woodcarver</t>
  </si>
  <si>
    <t>Scavenge</t>
  </si>
  <si>
    <t>Scavenger</t>
  </si>
  <si>
    <t>Miner</t>
  </si>
  <si>
    <t>Butchery</t>
  </si>
  <si>
    <t>Charcoal</t>
  </si>
  <si>
    <t>a</t>
  </si>
  <si>
    <t>Coal</t>
  </si>
  <si>
    <t>Papyrus</t>
  </si>
  <si>
    <t>Paper</t>
  </si>
  <si>
    <t>Glass</t>
  </si>
  <si>
    <t>Meat</t>
  </si>
  <si>
    <t>Aconitum</t>
  </si>
  <si>
    <t>an</t>
  </si>
  <si>
    <t>Daisy</t>
  </si>
  <si>
    <t>Brier</t>
  </si>
  <si>
    <t>Bitterweed</t>
  </si>
  <si>
    <t>Aloe</t>
  </si>
  <si>
    <t>Chamomile</t>
  </si>
  <si>
    <t>Angelica</t>
  </si>
  <si>
    <t>Plant</t>
  </si>
  <si>
    <t>Cotton</t>
  </si>
  <si>
    <t>Linen</t>
  </si>
  <si>
    <t>Silk</t>
  </si>
  <si>
    <t>Wool</t>
  </si>
  <si>
    <t>Bone</t>
  </si>
  <si>
    <t>Unknown</t>
  </si>
  <si>
    <t>Feather</t>
  </si>
  <si>
    <t>Bearskin</t>
  </si>
  <si>
    <t>Leather</t>
  </si>
  <si>
    <t>Fur</t>
  </si>
  <si>
    <t>Ebony</t>
  </si>
  <si>
    <t>Mahogany</t>
  </si>
  <si>
    <t>Chestnut</t>
  </si>
  <si>
    <t>Ash</t>
  </si>
  <si>
    <t>Birch</t>
  </si>
  <si>
    <t>Maple</t>
  </si>
  <si>
    <t>Pine</t>
  </si>
  <si>
    <t>Oak</t>
  </si>
  <si>
    <t>Diamond</t>
  </si>
  <si>
    <t>Emerald</t>
  </si>
  <si>
    <t>Ruby</t>
  </si>
  <si>
    <t>Sapphire</t>
  </si>
  <si>
    <t>Quartz</t>
  </si>
  <si>
    <t>Obsidian</t>
  </si>
  <si>
    <t>Basalt</t>
  </si>
  <si>
    <t>Granite</t>
  </si>
  <si>
    <t>Marble</t>
  </si>
  <si>
    <t>Clay</t>
  </si>
  <si>
    <t>Steel</t>
  </si>
  <si>
    <t>Bronze</t>
  </si>
  <si>
    <t>Platinum</t>
  </si>
  <si>
    <t>Gold</t>
  </si>
  <si>
    <t>Silver</t>
  </si>
  <si>
    <t>Titanium</t>
  </si>
  <si>
    <t>Lead</t>
  </si>
  <si>
    <t>Iron</t>
  </si>
  <si>
    <t>Malachite</t>
  </si>
  <si>
    <t>Copper</t>
  </si>
  <si>
    <t>Tin</t>
  </si>
  <si>
    <t>TYPE</t>
  </si>
  <si>
    <t>NAME</t>
  </si>
  <si>
    <t>ARTICLE</t>
  </si>
  <si>
    <t>WORTH</t>
  </si>
  <si>
    <t>HARDNESS</t>
  </si>
  <si>
    <t>LIGHTNESS</t>
  </si>
  <si>
    <t>Materials</t>
  </si>
  <si>
    <t>Robot Left Hand</t>
  </si>
  <si>
    <t>left hand</t>
  </si>
  <si>
    <t>Robot Right Hand</t>
  </si>
  <si>
    <t>right hand</t>
  </si>
  <si>
    <t>Robot Back</t>
  </si>
  <si>
    <t>back</t>
  </si>
  <si>
    <t>Robot Feet</t>
  </si>
  <si>
    <t>feet</t>
  </si>
  <si>
    <t>Robot Legs</t>
  </si>
  <si>
    <t>legs</t>
  </si>
  <si>
    <t>Robot Torso</t>
  </si>
  <si>
    <t>torso</t>
  </si>
  <si>
    <t>Robot Power Source</t>
  </si>
  <si>
    <t>power source</t>
  </si>
  <si>
    <t>Robot Combat Sensor</t>
  </si>
  <si>
    <t>combat sensor</t>
  </si>
  <si>
    <t>Robot Head</t>
  </si>
  <si>
    <t>head</t>
  </si>
  <si>
    <t>Rat Skull</t>
  </si>
  <si>
    <t>rat skull</t>
  </si>
  <si>
    <t>Rat Skeleton</t>
  </si>
  <si>
    <t>rat skeleton</t>
  </si>
  <si>
    <t>Rat Tail</t>
  </si>
  <si>
    <t>tail</t>
  </si>
  <si>
    <t>Rat Torso</t>
  </si>
  <si>
    <t>Rat Head</t>
  </si>
  <si>
    <t>Humanoid Skull</t>
  </si>
  <si>
    <t>humanoid skull</t>
  </si>
  <si>
    <t>Humanoid Skeleton</t>
  </si>
  <si>
    <t>humanoid skeleton</t>
  </si>
  <si>
    <t>Humanoid Left Hand</t>
  </si>
  <si>
    <t>Humanoid Right Hand</t>
  </si>
  <si>
    <t>Humanoid Back</t>
  </si>
  <si>
    <t>Humanoid Feet</t>
  </si>
  <si>
    <t>Humanoid Legs</t>
  </si>
  <si>
    <t>Humanoid Torso</t>
  </si>
  <si>
    <t>Humanoid Head</t>
  </si>
  <si>
    <t>DESCRIPTION</t>
  </si>
  <si>
    <t>FLAGS</t>
  </si>
  <si>
    <t>Body Part</t>
  </si>
  <si>
    <t>skull</t>
  </si>
  <si>
    <t>a skull</t>
  </si>
  <si>
    <t>A white, clean skull.</t>
  </si>
  <si>
    <t>1.0</t>
  </si>
  <si>
    <t>100.0</t>
  </si>
  <si>
    <t>bone</t>
  </si>
  <si>
    <t>a bone</t>
  </si>
  <si>
    <t>A clean and simple bone.</t>
  </si>
  <si>
    <t>tinderbox</t>
  </si>
  <si>
    <t>&amp;M tinderbox</t>
  </si>
  <si>
    <t>&amp;m tinderbox</t>
  </si>
  <si>
    <t>A container made of &amp;m containing flint and tinder, used together to help kindle a fire.</t>
  </si>
  <si>
    <t>campfire</t>
  </si>
  <si>
    <t>a campfire</t>
  </si>
  <si>
    <t>It's a pile of wood. it can provide light and warmth, and heat for cooking.</t>
  </si>
  <si>
    <t>15.0</t>
  </si>
  <si>
    <t>0 6 0 6</t>
  </si>
  <si>
    <t>perpetual light bulb</t>
  </si>
  <si>
    <t>&amp;M perpetual light bulb</t>
  </si>
  <si>
    <t>&amp;m perpetual bulb</t>
  </si>
  <si>
    <t>It is &amp;M perpetual light bulb.</t>
  </si>
  <si>
    <t>7.0</t>
  </si>
  <si>
    <t>0 5 0 1</t>
  </si>
  <si>
    <t>lantern</t>
  </si>
  <si>
    <t>&amp;M lantern</t>
  </si>
  <si>
    <t>&amp;m lantern</t>
  </si>
  <si>
    <t>It is &amp;M lantern.</t>
  </si>
  <si>
    <t>13.0</t>
  </si>
  <si>
    <t>1 2 14 4</t>
  </si>
  <si>
    <t>torch</t>
  </si>
  <si>
    <t>&amp;M torch</t>
  </si>
  <si>
    <t>&amp;m torch</t>
  </si>
  <si>
    <t>It is a wooden torch with a bad-smelling cloth wrapped on top.</t>
  </si>
  <si>
    <t>0 2 0 4</t>
  </si>
  <si>
    <t>10mm piercing round</t>
  </si>
  <si>
    <t>&amp;M 10mm piercing round</t>
  </si>
  <si>
    <t>An advanced version of the common 10mm round able to pierce through most of the known armors.</t>
  </si>
  <si>
    <t>0.15</t>
  </si>
  <si>
    <t>1 4 4</t>
  </si>
  <si>
    <t>extended 10mm pistol magazine</t>
  </si>
  <si>
    <t>&amp;M extended 10mm pistol magazine</t>
  </si>
  <si>
    <t>&amp;m magazine extended</t>
  </si>
  <si>
    <t>An extended &amp;M magazine for 10mm pistols.</t>
  </si>
  <si>
    <t>0.6</t>
  </si>
  <si>
    <t>1 18</t>
  </si>
  <si>
    <t>10mm pistol magazine</t>
  </si>
  <si>
    <t>&amp;M 10mm pistol magazine</t>
  </si>
  <si>
    <t>&amp;m magazine</t>
  </si>
  <si>
    <t>A &amp;M magazine for 10mm pistols.</t>
  </si>
  <si>
    <t>0.3</t>
  </si>
  <si>
    <t>1 9</t>
  </si>
  <si>
    <t>10mm round</t>
  </si>
  <si>
    <t>&amp;M 10mm round</t>
  </si>
  <si>
    <t>The 10mm round is one of the most common types of pistol ammunition.</t>
  </si>
  <si>
    <t>0.1</t>
  </si>
  <si>
    <t>1 1 4</t>
  </si>
  <si>
    <t>stall</t>
  </si>
  <si>
    <t>&amp;M market stall</t>
  </si>
  <si>
    <t>&amp;m stall</t>
  </si>
  <si>
    <t>A large market stall.</t>
  </si>
  <si>
    <t>block</t>
  </si>
  <si>
    <t>&amp;M block</t>
  </si>
  <si>
    <t>&amp;m block</t>
  </si>
  <si>
    <t>A heavy block of &amp;m.</t>
  </si>
  <si>
    <t>25.0</t>
  </si>
  <si>
    <t>500.0</t>
  </si>
  <si>
    <t>anvil</t>
  </si>
  <si>
    <t>&amp;M anvil</t>
  </si>
  <si>
    <t>&amp;m anvil</t>
  </si>
  <si>
    <t>&amp;M anvil, smith can use this to forge metal into useful items.</t>
  </si>
  <si>
    <t>150.0</t>
  </si>
  <si>
    <t>bolt</t>
  </si>
  <si>
    <t>bolt of &amp;m cloth</t>
  </si>
  <si>
    <t>&amp;m bolt cloth</t>
  </si>
  <si>
    <t>A precious bolt of &amp;m cloth.</t>
  </si>
  <si>
    <t>6.0</t>
  </si>
  <si>
    <t>skin</t>
  </si>
  <si>
    <t>&amp;M skin</t>
  </si>
  <si>
    <t>&amp;m skin</t>
  </si>
  <si>
    <t>A piece of &amp;m skin.</t>
  </si>
  <si>
    <t>4.0</t>
  </si>
  <si>
    <t>fastener</t>
  </si>
  <si>
    <t>bunch of &amp;m fastener</t>
  </si>
  <si>
    <t>&amp;m fastener</t>
  </si>
  <si>
    <t>A strong &amp;m fastener.</t>
  </si>
  <si>
    <t>hammer</t>
  </si>
  <si>
    <t>&amp;M hammer</t>
  </si>
  <si>
    <t>&amp;m hammer</t>
  </si>
  <si>
    <t>It's a common hammer.</t>
  </si>
  <si>
    <t>10.0</t>
  </si>
  <si>
    <t>forge</t>
  </si>
  <si>
    <t>&amp;M forge</t>
  </si>
  <si>
    <t>&amp;m forge</t>
  </si>
  <si>
    <t>It's a stony forge, usually used to smelt ore into bars.</t>
  </si>
  <si>
    <t>300.0</t>
  </si>
  <si>
    <t>crucible</t>
  </si>
  <si>
    <t>&amp;M crucible</t>
  </si>
  <si>
    <t>&amp;m crucible</t>
  </si>
  <si>
    <t>A container in which metals or other substances may be melted or subjected to very high temperatures.</t>
  </si>
  <si>
    <t>30.0</t>
  </si>
  <si>
    <t>bellows</t>
  </si>
  <si>
    <t>&amp;M bellows</t>
  </si>
  <si>
    <t>&amp;m bellows</t>
  </si>
  <si>
    <t>Is a device constructed to furnish a strong blast of air.</t>
  </si>
  <si>
    <t>bucket</t>
  </si>
  <si>
    <t>&amp;M bucket</t>
  </si>
  <si>
    <t>&amp;m bucket</t>
  </si>
  <si>
    <t>It's a solid bucket made of &amp;m, it could contain a large amount of liquids.</t>
  </si>
  <si>
    <t>15 0</t>
  </si>
  <si>
    <t>spring</t>
  </si>
  <si>
    <t>a spring of water</t>
  </si>
  <si>
    <t>spring water</t>
  </si>
  <si>
    <t>The source of water emerges from the bowels of the earth and creates a small pool of crystal clear water.</t>
  </si>
  <si>
    <t>100 1</t>
  </si>
  <si>
    <t>canteen</t>
  </si>
  <si>
    <t>a canteen</t>
  </si>
  <si>
    <t>It's a simple canteen with a leather string.</t>
  </si>
  <si>
    <t>2.0</t>
  </si>
  <si>
    <t>saw</t>
  </si>
  <si>
    <t>&amp;M saw</t>
  </si>
  <si>
    <t>&amp;m saw</t>
  </si>
  <si>
    <t>It's a&amp;q saw made of &amp;m, used in woodworking.</t>
  </si>
  <si>
    <t>5.0</t>
  </si>
  <si>
    <t>book</t>
  </si>
  <si>
    <t>a book</t>
  </si>
  <si>
    <t>It's a common book.</t>
  </si>
  <si>
    <t>lever</t>
  </si>
  <si>
    <t>a lever</t>
  </si>
  <si>
    <t>It's a common lever.</t>
  </si>
  <si>
    <t>4 2 0 0 0 0</t>
  </si>
  <si>
    <t>backpack</t>
  </si>
  <si>
    <t>&amp;M backpack</t>
  </si>
  <si>
    <t>&amp;m backpack</t>
  </si>
  <si>
    <t>It's a&amp;q backpack made of &amp;m.</t>
  </si>
  <si>
    <t>75 1 0 0</t>
  </si>
  <si>
    <t>door</t>
  </si>
  <si>
    <t>&amp;M door</t>
  </si>
  <si>
    <t>You can see a&amp;q &amp;m door.</t>
  </si>
  <si>
    <t>50.0</t>
  </si>
  <si>
    <t>1 0 1 0 0 0</t>
  </si>
  <si>
    <t>bar</t>
  </si>
  <si>
    <t>&amp;M bar</t>
  </si>
  <si>
    <t>&amp;m bar</t>
  </si>
  <si>
    <t>A piece of metal that has been refined from ore, but which has not yet been shaped.</t>
  </si>
  <si>
    <t>heap</t>
  </si>
  <si>
    <t>&amp;m heap</t>
  </si>
  <si>
    <t>You are looking at a heap of $m.</t>
  </si>
  <si>
    <t>ore</t>
  </si>
  <si>
    <t>some &amp;m ore</t>
  </si>
  <si>
    <t>&amp;m ore</t>
  </si>
  <si>
    <t>It's a raw mineral of &amp;m, it can be used to make tools and armor.</t>
  </si>
  <si>
    <t>plank</t>
  </si>
  <si>
    <t>&amp;M plank</t>
  </si>
  <si>
    <t>&amp;m plank</t>
  </si>
  <si>
    <t>A long and heavy plank of &amp;m.</t>
  </si>
  <si>
    <t>log</t>
  </si>
  <si>
    <t>&amp;M log</t>
  </si>
  <si>
    <t>&amp;m log</t>
  </si>
  <si>
    <t>It's a portion of the trunk of a felled tree.</t>
  </si>
  <si>
    <t>20.0</t>
  </si>
  <si>
    <t>60.0</t>
  </si>
  <si>
    <t>monolith</t>
  </si>
  <si>
    <t>&amp;M monolith</t>
  </si>
  <si>
    <t>&amp;m monolith</t>
  </si>
  <si>
    <t>&amp;M monolith, with the right tool you can gather some useful rock.</t>
  </si>
  <si>
    <t>tree</t>
  </si>
  <si>
    <t>&amp;M tree</t>
  </si>
  <si>
    <t>&amp;m tree</t>
  </si>
  <si>
    <t>It's &amp;M tree! A wide and high evergreen!</t>
  </si>
  <si>
    <t>120.0</t>
  </si>
  <si>
    <t>vein</t>
  </si>
  <si>
    <t>a vein</t>
  </si>
  <si>
    <t>Looking closely you can see that under the first layer of stone there are some &amp;m residues, maybe you can extract it with a pickaxe.</t>
  </si>
  <si>
    <t>shield</t>
  </si>
  <si>
    <t>&amp;M shield</t>
  </si>
  <si>
    <t>&amp;m shield</t>
  </si>
  <si>
    <t>A&amp;q &amp;m shield.</t>
  </si>
  <si>
    <t>1 4</t>
  </si>
  <si>
    <t>broadsword</t>
  </si>
  <si>
    <t>&amp;M broadsword</t>
  </si>
  <si>
    <t>&amp;m broadsword</t>
  </si>
  <si>
    <t>A giant &amp;m broadsword.</t>
  </si>
  <si>
    <t>18.0</t>
  </si>
  <si>
    <t>2 2 20</t>
  </si>
  <si>
    <t>10mm pistol</t>
  </si>
  <si>
    <t>&amp;M 10mm pistol</t>
  </si>
  <si>
    <t>&amp;m pistol</t>
  </si>
  <si>
    <t>A 10mm semi-automatic&amp;q &amp;m pistol.</t>
  </si>
  <si>
    <t>1 3 12 4</t>
  </si>
  <si>
    <t>handaxe</t>
  </si>
  <si>
    <t>&amp;M handaxe</t>
  </si>
  <si>
    <t>&amp;m handaxe</t>
  </si>
  <si>
    <t>It a handaxe with a wooden handle and a &amp;m axe blade.</t>
  </si>
  <si>
    <t>2 1 6</t>
  </si>
  <si>
    <t>knife</t>
  </si>
  <si>
    <t>&amp;M knife</t>
  </si>
  <si>
    <t>&amp;m knife</t>
  </si>
  <si>
    <t>A&amp;q &amp;m knife.</t>
  </si>
  <si>
    <t>3.2</t>
  </si>
  <si>
    <t>2 1 3</t>
  </si>
  <si>
    <t>boots</t>
  </si>
  <si>
    <t>&amp;M boots</t>
  </si>
  <si>
    <t>&amp;m boots</t>
  </si>
  <si>
    <t>It's a&amp;q pair of &amp;m boots.</t>
  </si>
  <si>
    <t>1 1 0</t>
  </si>
  <si>
    <t>greave</t>
  </si>
  <si>
    <t>&amp;M greave</t>
  </si>
  <si>
    <t>&amp;m greave</t>
  </si>
  <si>
    <t>It's a&amp;q pair of &amp;m greave.</t>
  </si>
  <si>
    <t>8.0</t>
  </si>
  <si>
    <t>1 2 0</t>
  </si>
  <si>
    <t>cuirass</t>
  </si>
  <si>
    <t>&amp;M cuirass</t>
  </si>
  <si>
    <t>&amp;m cuirass</t>
  </si>
  <si>
    <t>It's a&amp;q &amp;m cuirass.</t>
  </si>
  <si>
    <t>1 4 0</t>
  </si>
  <si>
    <t>helm</t>
  </si>
  <si>
    <t>&amp;M helm</t>
  </si>
  <si>
    <t>&amp;m helm</t>
  </si>
  <si>
    <t>It's a&amp;q &amp;m helm.</t>
  </si>
  <si>
    <t>axe</t>
  </si>
  <si>
    <t>&amp;M axe</t>
  </si>
  <si>
    <t>&amp;m axe</t>
  </si>
  <si>
    <t>It's an&amp;q axe made of &amp;m, useful if you want to chop down a tree, but too small to be used as a weapon.</t>
  </si>
  <si>
    <t>pickaxe</t>
  </si>
  <si>
    <t>&amp;M pickaxe</t>
  </si>
  <si>
    <t>&amp;m pickaxe</t>
  </si>
  <si>
    <t>It's a&amp;q pickaxe made of &amp;m, the head is a spike ending in a sharp point.</t>
  </si>
  <si>
    <t>coin</t>
  </si>
  <si>
    <t>&amp;M coin</t>
  </si>
  <si>
    <t>&amp;m coin</t>
  </si>
  <si>
    <t>It's a small round coin of &amp;m.</t>
  </si>
  <si>
    <t>stele</t>
  </si>
  <si>
    <t>a stele</t>
  </si>
  <si>
    <t>On the stele has written:%r"Properties of Galfurian the Mighty."</t>
  </si>
  <si>
    <t>1000.0</t>
  </si>
  <si>
    <t>SHORTDESC</t>
  </si>
  <si>
    <t>KEYS</t>
  </si>
  <si>
    <t>FLAG</t>
  </si>
  <si>
    <t>WEIGHT</t>
  </si>
  <si>
    <t>PRICE</t>
  </si>
  <si>
    <t>CONDITION</t>
  </si>
  <si>
    <t>MATERIAL</t>
  </si>
  <si>
    <t>TILESET</t>
  </si>
  <si>
    <t>TILEID</t>
  </si>
  <si>
    <t>FUNCTION</t>
  </si>
  <si>
    <t>BODY PART</t>
  </si>
  <si>
    <t>RESOURCE MODEL</t>
  </si>
  <si>
    <t>QUANTITY</t>
  </si>
  <si>
    <t>mine</t>
  </si>
  <si>
    <t>smelt</t>
  </si>
  <si>
    <t>cut</t>
  </si>
  <si>
    <t>craft</t>
  </si>
  <si>
    <t>PROFESSION</t>
  </si>
  <si>
    <t>DIFFICULTY</t>
  </si>
  <si>
    <t>TIME</t>
  </si>
  <si>
    <t>ASSISTED</t>
  </si>
  <si>
    <t>OUTCOME</t>
  </si>
  <si>
    <t>TOOL</t>
  </si>
  <si>
    <t>WORKBENCH</t>
  </si>
  <si>
    <t>TOOL TYPE</t>
  </si>
  <si>
    <t>Pickaxe</t>
  </si>
  <si>
    <t>WoodcutterAxe</t>
  </si>
  <si>
    <t>Saw</t>
  </si>
  <si>
    <t>PrecisionChisel</t>
  </si>
  <si>
    <t>Hammer</t>
  </si>
  <si>
    <t>PlaneChisel</t>
  </si>
  <si>
    <t>Forge</t>
  </si>
  <si>
    <t>Anvil</t>
  </si>
  <si>
    <t>BlacksmithHammer</t>
  </si>
  <si>
    <t>Bellows</t>
  </si>
  <si>
    <t>Crucible</t>
  </si>
  <si>
    <t>Firelighter</t>
  </si>
  <si>
    <t>Allows players to craft items from raw materials.</t>
  </si>
  <si>
    <t>crafting</t>
  </si>
  <si>
    <t>You start crafting</t>
  </si>
  <si>
    <t>You finish crafting</t>
  </si>
  <si>
    <t>You have successfully craft</t>
  </si>
  <si>
    <t>You have faild to craft</t>
  </si>
  <si>
    <t>You stop crafting</t>
  </si>
  <si>
    <t>You don't know how to craft</t>
  </si>
  <si>
    <t>Obtained ores can be refined into metal bars at any furnace.</t>
  </si>
  <si>
    <t>smelting</t>
  </si>
  <si>
    <t>You start smelting</t>
  </si>
  <si>
    <t>You finish smelting</t>
  </si>
  <si>
    <t>You have successfully smelted</t>
  </si>
  <si>
    <t>You have faild to smelt</t>
  </si>
  <si>
    <t>You stop smelting</t>
  </si>
  <si>
    <t>You don't know how to smelt</t>
  </si>
  <si>
    <t>The bars created from smelting ores can be taken to any of the many anvils, and with a hammer, worked into a variety of items.</t>
  </si>
  <si>
    <t>forging</t>
  </si>
  <si>
    <t>You start forging</t>
  </si>
  <si>
    <t>You finish forging</t>
  </si>
  <si>
    <t>You have successfully forged</t>
  </si>
  <si>
    <t>You have faild to forge</t>
  </si>
  <si>
    <t>You stop forging</t>
  </si>
  <si>
    <t>You don't know how to forge</t>
  </si>
  <si>
    <t>Woodcutting is a skill that involves chopping down different types of trees and vegetation.</t>
  </si>
  <si>
    <t>cutting</t>
  </si>
  <si>
    <t>You start cutting</t>
  </si>
  <si>
    <t>You finish cutting</t>
  </si>
  <si>
    <t>You have successfully cutted</t>
  </si>
  <si>
    <t>You have faild to cut</t>
  </si>
  <si>
    <t>You stop cutting</t>
  </si>
  <si>
    <t>You don't know how to cut</t>
  </si>
  <si>
    <t>Building allows players to build things and therefore modify the playground.</t>
  </si>
  <si>
    <t>build</t>
  </si>
  <si>
    <t>building</t>
  </si>
  <si>
    <t>You start building</t>
  </si>
  <si>
    <t>You finish building</t>
  </si>
  <si>
    <t>You have successfully built</t>
  </si>
  <si>
    <t>You have faild to build</t>
  </si>
  <si>
    <t>You stop building</t>
  </si>
  <si>
    <t>You don't know how to build</t>
  </si>
  <si>
    <t>Expert miner can extract a lot of useful stuff from the rocks which can be found around the world.</t>
  </si>
  <si>
    <t>mining</t>
  </si>
  <si>
    <t>You start mining</t>
  </si>
  <si>
    <t>You finish extracting</t>
  </si>
  <si>
    <t>You finish extracted</t>
  </si>
  <si>
    <t>You have faild to extract</t>
  </si>
  <si>
    <t>You stop extracting</t>
  </si>
  <si>
    <t>You don't know how to mine</t>
  </si>
  <si>
    <t>Allows to cook items.</t>
  </si>
  <si>
    <t>cook</t>
  </si>
  <si>
    <t>cooking</t>
  </si>
  <si>
    <t>You start cooking</t>
  </si>
  <si>
    <t>You finish cooking</t>
  </si>
  <si>
    <t>You have successfully cooked</t>
  </si>
  <si>
    <t>You have faild to cook</t>
  </si>
  <si>
    <t>You stop cooking</t>
  </si>
  <si>
    <t>You don't know how to cook</t>
  </si>
  <si>
    <t>COMMAND</t>
  </si>
  <si>
    <t>ACTION</t>
  </si>
  <si>
    <t>Production</t>
  </si>
  <si>
    <t>Outcome</t>
  </si>
  <si>
    <t>Tool</t>
  </si>
  <si>
    <t>Ingredient</t>
  </si>
  <si>
    <t>RESOURCE TYPE</t>
  </si>
  <si>
    <t>Ore</t>
  </si>
  <si>
    <t>Bar</t>
  </si>
  <si>
    <t>Log</t>
  </si>
  <si>
    <t>Plank</t>
  </si>
  <si>
    <t>Tree</t>
  </si>
  <si>
    <t>Fastener</t>
  </si>
  <si>
    <t>Learther</t>
  </si>
  <si>
    <t>Cloth</t>
  </si>
  <si>
    <t>StoneBlock</t>
  </si>
  <si>
    <t>MetalVein</t>
  </si>
  <si>
    <t>StoneMonolith</t>
  </si>
  <si>
    <t>Pen</t>
  </si>
  <si>
    <t>Trash</t>
  </si>
  <si>
    <t>Skull</t>
  </si>
  <si>
    <t>RESOURCE</t>
  </si>
  <si>
    <t>DB</t>
  </si>
  <si>
    <t>Race Base Abilities</t>
  </si>
  <si>
    <t>Race Base Skills</t>
  </si>
  <si>
    <t>Skill List</t>
  </si>
  <si>
    <t>Skill Ranks</t>
  </si>
  <si>
    <t>Combat Modifiers</t>
  </si>
  <si>
    <t>Knowledge List</t>
  </si>
  <si>
    <t>Skill Prerequisites</t>
  </si>
  <si>
    <t>Status Modifiers</t>
  </si>
  <si>
    <t>Body Part Resources</t>
  </si>
  <si>
    <t>MIN_DAM</t>
  </si>
  <si>
    <t>MAX_DAM</t>
  </si>
  <si>
    <t>RANGE</t>
  </si>
  <si>
    <t>Body Part Weapon</t>
  </si>
  <si>
    <t>Punch</t>
  </si>
  <si>
    <t>Bite</t>
  </si>
  <si>
    <t>Mutant Right Hand</t>
  </si>
  <si>
    <t>Mutant Left Hand</t>
  </si>
  <si>
    <t>Race Body Part</t>
  </si>
  <si>
    <t>MODEL</t>
  </si>
  <si>
    <t>Body Part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</si>
</sst>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Font="1" applyBorder="1"/>
    <xf numFmtId="0" fontId="0" fillId="0" borderId="6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workbookViewId="0">
      <selection activeCell="R2" sqref="R2"/>
    </sheetView>
  </sheetViews>
  <sheetFormatPr defaultRowHeight="12.75" x14ac:dyDescent="0.2"/>
  <cols>
    <col min="1" max="1" width="10.28515625" style="37" bestFit="1" customWidth="1"/>
    <col min="2" max="2" width="6.7109375" style="36" bestFit="1" customWidth="1"/>
    <col min="3" max="3" width="3.28515625" style="31" customWidth="1"/>
    <col min="4" max="4" width="9.85546875" style="32" bestFit="1" customWidth="1"/>
    <col min="5" max="5" width="22.42578125" style="32" bestFit="1" customWidth="1"/>
    <col min="6" max="6" width="11" style="33" bestFit="1" customWidth="1"/>
    <col min="7" max="7" width="5.7109375" style="34" customWidth="1"/>
    <col min="8" max="8" width="5.7109375" style="32" customWidth="1"/>
    <col min="9" max="9" width="5.7109375" style="33" customWidth="1"/>
    <col min="10" max="10" width="3.28515625" style="31" customWidth="1"/>
    <col min="11" max="11" width="11" style="32" bestFit="1" customWidth="1"/>
    <col min="12" max="12" width="13.140625" style="32" bestFit="1" customWidth="1"/>
    <col min="13" max="13" width="11" style="33" bestFit="1" customWidth="1"/>
    <col min="14" max="14" width="5.7109375" style="34" customWidth="1"/>
    <col min="15" max="15" width="5.7109375" style="32" customWidth="1"/>
    <col min="16" max="16" width="5.7109375" style="33" customWidth="1"/>
    <col min="17" max="17" width="3.28515625" style="31" customWidth="1"/>
    <col min="18" max="18" width="11" style="31" bestFit="1" customWidth="1"/>
    <col min="19" max="19" width="18.42578125" style="31" bestFit="1" customWidth="1"/>
    <col min="20" max="21" width="5.7109375" style="36" customWidth="1"/>
    <col min="22" max="22" width="3.28515625" style="31" customWidth="1"/>
    <col min="23" max="16384" width="9.140625" style="31"/>
  </cols>
  <sheetData>
    <row r="1" spans="1:22" x14ac:dyDescent="0.2">
      <c r="C1" s="40"/>
      <c r="D1" s="35" t="s">
        <v>577</v>
      </c>
      <c r="E1" s="35"/>
      <c r="F1" s="35"/>
      <c r="G1" s="35"/>
      <c r="H1" s="35"/>
      <c r="I1" s="35"/>
      <c r="J1" s="40"/>
      <c r="K1" s="35" t="s">
        <v>576</v>
      </c>
      <c r="L1" s="35"/>
      <c r="M1" s="35"/>
      <c r="N1" s="35"/>
      <c r="O1" s="35"/>
      <c r="P1" s="35"/>
      <c r="Q1" s="40"/>
      <c r="R1" s="38" t="s">
        <v>593</v>
      </c>
      <c r="S1" s="38"/>
      <c r="T1" s="38"/>
      <c r="U1" s="38"/>
      <c r="V1" s="40"/>
    </row>
    <row r="2" spans="1:22" x14ac:dyDescent="0.2">
      <c r="A2" s="36" t="s">
        <v>44</v>
      </c>
      <c r="B2" s="36" t="s">
        <v>36</v>
      </c>
      <c r="C2" s="40"/>
      <c r="D2" s="32" t="s">
        <v>44</v>
      </c>
      <c r="E2" s="32" t="s">
        <v>37</v>
      </c>
      <c r="F2" s="33" t="s">
        <v>50</v>
      </c>
      <c r="G2" s="35" t="s">
        <v>575</v>
      </c>
      <c r="H2" s="35"/>
      <c r="I2" s="35"/>
      <c r="J2" s="40"/>
      <c r="K2" s="34" t="s">
        <v>44</v>
      </c>
      <c r="L2" s="34" t="s">
        <v>51</v>
      </c>
      <c r="M2" s="34" t="s">
        <v>50</v>
      </c>
      <c r="N2" s="35" t="s">
        <v>575</v>
      </c>
      <c r="O2" s="35"/>
      <c r="P2" s="35"/>
      <c r="Q2" s="40"/>
      <c r="R2" s="34" t="s">
        <v>44</v>
      </c>
      <c r="S2" s="31" t="s">
        <v>468</v>
      </c>
      <c r="T2" s="35" t="s">
        <v>575</v>
      </c>
      <c r="U2" s="35"/>
      <c r="V2" s="40"/>
    </row>
    <row r="3" spans="1:22" x14ac:dyDescent="0.2">
      <c r="A3" s="37" t="s">
        <v>45</v>
      </c>
      <c r="B3" s="36">
        <v>1</v>
      </c>
      <c r="C3" s="40"/>
      <c r="D3" s="32" t="s">
        <v>45</v>
      </c>
      <c r="E3" s="32" t="s">
        <v>14</v>
      </c>
      <c r="F3" s="33">
        <v>1</v>
      </c>
      <c r="G3" s="34">
        <f>INDEX(RaceVnum, MATCH(D3,Race,0), 2)</f>
        <v>1</v>
      </c>
      <c r="H3" s="34">
        <f>INDEX(SkillVnum, MATCH(E3,Skill,0), 2)</f>
        <v>1</v>
      </c>
      <c r="I3" s="33">
        <f>F3</f>
        <v>1</v>
      </c>
      <c r="J3" s="40"/>
      <c r="K3" s="32" t="s">
        <v>45</v>
      </c>
      <c r="L3" s="32" t="s">
        <v>52</v>
      </c>
      <c r="M3" s="33">
        <v>10</v>
      </c>
      <c r="N3" s="34">
        <f>INDEX(RaceVnum, MATCH(K3,Race,0), 2)</f>
        <v>1</v>
      </c>
      <c r="O3" s="34">
        <f>INDEX(AbilityVnum, MATCH(L3,Ability,0), 2)</f>
        <v>1</v>
      </c>
      <c r="P3" s="33">
        <f>M3</f>
        <v>10</v>
      </c>
      <c r="Q3" s="40"/>
      <c r="R3" s="32" t="s">
        <v>45</v>
      </c>
      <c r="S3" s="31" t="s">
        <v>218</v>
      </c>
      <c r="T3" s="34">
        <f>INDEX(RaceVnum, MATCH(R3,Race,0), 2)</f>
        <v>1</v>
      </c>
      <c r="U3" s="36">
        <f>INDEX(BodyPartVnum, MATCH(S3,BodyPart,0), 1)</f>
        <v>1</v>
      </c>
      <c r="V3" s="40"/>
    </row>
    <row r="4" spans="1:22" x14ac:dyDescent="0.2">
      <c r="A4" s="37" t="s">
        <v>46</v>
      </c>
      <c r="B4" s="36">
        <v>2</v>
      </c>
      <c r="C4" s="40"/>
      <c r="D4" s="32" t="s">
        <v>45</v>
      </c>
      <c r="E4" s="32" t="s">
        <v>15</v>
      </c>
      <c r="F4" s="33">
        <v>1</v>
      </c>
      <c r="G4" s="34">
        <f>INDEX(RaceVnum, MATCH(D4,Race,0), 2)</f>
        <v>1</v>
      </c>
      <c r="H4" s="34">
        <f>INDEX(SkillVnum, MATCH(E4,Skill,0), 2)</f>
        <v>2</v>
      </c>
      <c r="I4" s="33">
        <f t="shared" ref="I4:I35" si="0">F4</f>
        <v>1</v>
      </c>
      <c r="J4" s="40"/>
      <c r="K4" s="32" t="s">
        <v>45</v>
      </c>
      <c r="L4" s="32" t="s">
        <v>53</v>
      </c>
      <c r="M4" s="33">
        <v>10</v>
      </c>
      <c r="N4" s="34">
        <f>INDEX(RaceVnum, MATCH(K4,Race,0), 2)</f>
        <v>1</v>
      </c>
      <c r="O4" s="34">
        <f>INDEX(AbilityVnum, MATCH(L4,Ability,0), 2)</f>
        <v>2</v>
      </c>
      <c r="P4" s="33">
        <f t="shared" ref="P4:P53" si="1">M4</f>
        <v>10</v>
      </c>
      <c r="Q4" s="40"/>
      <c r="R4" s="32" t="s">
        <v>45</v>
      </c>
      <c r="S4" s="31" t="s">
        <v>217</v>
      </c>
      <c r="T4" s="34">
        <f>INDEX(RaceVnum, MATCH(R4,Race,0), 2)</f>
        <v>1</v>
      </c>
      <c r="U4" s="36">
        <f>INDEX(BodyPartVnum, MATCH(S4,BodyPart,0), 1)</f>
        <v>2</v>
      </c>
      <c r="V4" s="40"/>
    </row>
    <row r="5" spans="1:22" x14ac:dyDescent="0.2">
      <c r="A5" s="37" t="s">
        <v>47</v>
      </c>
      <c r="B5" s="36">
        <v>3</v>
      </c>
      <c r="C5" s="40"/>
      <c r="D5" s="32" t="s">
        <v>45</v>
      </c>
      <c r="E5" s="32" t="s">
        <v>16</v>
      </c>
      <c r="F5" s="33">
        <v>1</v>
      </c>
      <c r="G5" s="34">
        <f>INDEX(RaceVnum, MATCH(D5,Race,0), 2)</f>
        <v>1</v>
      </c>
      <c r="H5" s="34">
        <f>INDEX(SkillVnum, MATCH(E5,Skill,0), 2)</f>
        <v>3</v>
      </c>
      <c r="I5" s="33">
        <f t="shared" si="0"/>
        <v>1</v>
      </c>
      <c r="J5" s="40"/>
      <c r="K5" s="32" t="s">
        <v>45</v>
      </c>
      <c r="L5" s="32" t="s">
        <v>54</v>
      </c>
      <c r="M5" s="33">
        <v>10</v>
      </c>
      <c r="N5" s="34">
        <f>INDEX(RaceVnum, MATCH(K5,Race,0), 2)</f>
        <v>1</v>
      </c>
      <c r="O5" s="34">
        <f>INDEX(AbilityVnum, MATCH(L5,Ability,0), 2)</f>
        <v>3</v>
      </c>
      <c r="P5" s="33">
        <f t="shared" si="1"/>
        <v>10</v>
      </c>
      <c r="Q5" s="40"/>
      <c r="R5" s="32" t="s">
        <v>45</v>
      </c>
      <c r="S5" s="31" t="s">
        <v>216</v>
      </c>
      <c r="T5" s="34">
        <f>INDEX(RaceVnum, MATCH(R5,Race,0), 2)</f>
        <v>1</v>
      </c>
      <c r="U5" s="36">
        <f>INDEX(BodyPartVnum, MATCH(S5,BodyPart,0), 1)</f>
        <v>3</v>
      </c>
      <c r="V5" s="40"/>
    </row>
    <row r="6" spans="1:22" x14ac:dyDescent="0.2">
      <c r="A6" s="37" t="s">
        <v>48</v>
      </c>
      <c r="B6" s="36">
        <v>4</v>
      </c>
      <c r="C6" s="40"/>
      <c r="D6" s="32" t="s">
        <v>45</v>
      </c>
      <c r="E6" s="32" t="s">
        <v>0</v>
      </c>
      <c r="F6" s="33">
        <v>1</v>
      </c>
      <c r="G6" s="34">
        <f>INDEX(RaceVnum, MATCH(D6,Race,0), 2)</f>
        <v>1</v>
      </c>
      <c r="H6" s="34">
        <f>INDEX(SkillVnum, MATCH(E6,Skill,0), 2)</f>
        <v>4</v>
      </c>
      <c r="I6" s="33">
        <f t="shared" si="0"/>
        <v>1</v>
      </c>
      <c r="J6" s="40"/>
      <c r="K6" s="32" t="s">
        <v>45</v>
      </c>
      <c r="L6" s="32" t="s">
        <v>55</v>
      </c>
      <c r="M6" s="33">
        <v>10</v>
      </c>
      <c r="N6" s="34">
        <f>INDEX(RaceVnum, MATCH(K6,Race,0), 2)</f>
        <v>1</v>
      </c>
      <c r="O6" s="34">
        <f>INDEX(AbilityVnum, MATCH(L6,Ability,0), 2)</f>
        <v>4</v>
      </c>
      <c r="P6" s="33">
        <f t="shared" si="1"/>
        <v>10</v>
      </c>
      <c r="Q6" s="40"/>
      <c r="R6" s="32" t="s">
        <v>45</v>
      </c>
      <c r="S6" s="31" t="s">
        <v>215</v>
      </c>
      <c r="T6" s="34">
        <f>INDEX(RaceVnum, MATCH(R6,Race,0), 2)</f>
        <v>1</v>
      </c>
      <c r="U6" s="36">
        <f>INDEX(BodyPartVnum, MATCH(S6,BodyPart,0), 1)</f>
        <v>4</v>
      </c>
      <c r="V6" s="40"/>
    </row>
    <row r="7" spans="1:22" x14ac:dyDescent="0.2">
      <c r="A7" s="37" t="s">
        <v>49</v>
      </c>
      <c r="B7" s="36">
        <v>5</v>
      </c>
      <c r="C7" s="40"/>
      <c r="D7" s="32" t="s">
        <v>45</v>
      </c>
      <c r="E7" s="32" t="s">
        <v>17</v>
      </c>
      <c r="F7" s="33">
        <v>1</v>
      </c>
      <c r="G7" s="34">
        <f>INDEX(RaceVnum, MATCH(D7,Race,0), 2)</f>
        <v>1</v>
      </c>
      <c r="H7" s="34">
        <f>INDEX(SkillVnum, MATCH(E7,Skill,0), 2)</f>
        <v>5</v>
      </c>
      <c r="I7" s="33">
        <f t="shared" si="0"/>
        <v>1</v>
      </c>
      <c r="J7" s="40"/>
      <c r="K7" s="32" t="s">
        <v>45</v>
      </c>
      <c r="L7" s="32" t="s">
        <v>56</v>
      </c>
      <c r="M7" s="33">
        <v>10</v>
      </c>
      <c r="N7" s="34">
        <f>INDEX(RaceVnum, MATCH(K7,Race,0), 2)</f>
        <v>1</v>
      </c>
      <c r="O7" s="34">
        <f>INDEX(AbilityVnum, MATCH(L7,Ability,0), 2)</f>
        <v>5</v>
      </c>
      <c r="P7" s="33">
        <f t="shared" si="1"/>
        <v>10</v>
      </c>
      <c r="Q7" s="40"/>
      <c r="R7" s="32" t="s">
        <v>45</v>
      </c>
      <c r="S7" s="31" t="s">
        <v>214</v>
      </c>
      <c r="T7" s="34">
        <f>INDEX(RaceVnum, MATCH(R7,Race,0), 2)</f>
        <v>1</v>
      </c>
      <c r="U7" s="36">
        <f>INDEX(BodyPartVnum, MATCH(S7,BodyPart,0), 1)</f>
        <v>5</v>
      </c>
      <c r="V7" s="40"/>
    </row>
    <row r="8" spans="1:22" x14ac:dyDescent="0.2">
      <c r="C8" s="40"/>
      <c r="D8" s="32" t="s">
        <v>45</v>
      </c>
      <c r="E8" s="32" t="s">
        <v>25</v>
      </c>
      <c r="F8" s="33">
        <v>1</v>
      </c>
      <c r="G8" s="34">
        <f>INDEX(RaceVnum, MATCH(D8,Race,0), 2)</f>
        <v>1</v>
      </c>
      <c r="H8" s="34">
        <f>INDEX(SkillVnum, MATCH(E8,Skill,0), 2)</f>
        <v>6</v>
      </c>
      <c r="I8" s="33">
        <f t="shared" si="0"/>
        <v>1</v>
      </c>
      <c r="J8" s="40"/>
      <c r="K8" s="32" t="s">
        <v>46</v>
      </c>
      <c r="L8" s="32" t="s">
        <v>52</v>
      </c>
      <c r="M8" s="33">
        <v>6</v>
      </c>
      <c r="N8" s="34">
        <f>INDEX(RaceVnum, MATCH(K8,Race,0), 2)</f>
        <v>2</v>
      </c>
      <c r="O8" s="34">
        <f>INDEX(AbilityVnum, MATCH(L8,Ability,0), 2)</f>
        <v>1</v>
      </c>
      <c r="P8" s="33">
        <f t="shared" si="1"/>
        <v>6</v>
      </c>
      <c r="Q8" s="40"/>
      <c r="R8" s="32" t="s">
        <v>45</v>
      </c>
      <c r="S8" s="31" t="s">
        <v>213</v>
      </c>
      <c r="T8" s="34">
        <f>INDEX(RaceVnum, MATCH(R8,Race,0), 2)</f>
        <v>1</v>
      </c>
      <c r="U8" s="36">
        <f>INDEX(BodyPartVnum, MATCH(S8,BodyPart,0), 1)</f>
        <v>6</v>
      </c>
      <c r="V8" s="40"/>
    </row>
    <row r="9" spans="1:22" x14ac:dyDescent="0.2">
      <c r="C9" s="40"/>
      <c r="D9" s="32" t="s">
        <v>45</v>
      </c>
      <c r="E9" s="32" t="s">
        <v>114</v>
      </c>
      <c r="F9" s="33">
        <v>1</v>
      </c>
      <c r="G9" s="34">
        <f>INDEX(RaceVnum, MATCH(D9,Race,0), 2)</f>
        <v>1</v>
      </c>
      <c r="H9" s="34">
        <f>INDEX(SkillVnum, MATCH(E9,Skill,0), 2)</f>
        <v>39</v>
      </c>
      <c r="I9" s="33">
        <f t="shared" si="0"/>
        <v>1</v>
      </c>
      <c r="J9" s="40"/>
      <c r="K9" s="32" t="s">
        <v>46</v>
      </c>
      <c r="L9" s="32" t="s">
        <v>53</v>
      </c>
      <c r="M9" s="33">
        <v>12</v>
      </c>
      <c r="N9" s="34">
        <f>INDEX(RaceVnum, MATCH(K9,Race,0), 2)</f>
        <v>2</v>
      </c>
      <c r="O9" s="34">
        <f>INDEX(AbilityVnum, MATCH(L9,Ability,0), 2)</f>
        <v>2</v>
      </c>
      <c r="P9" s="33">
        <f t="shared" si="1"/>
        <v>12</v>
      </c>
      <c r="Q9" s="40"/>
      <c r="R9" s="32" t="s">
        <v>45</v>
      </c>
      <c r="S9" s="31" t="s">
        <v>212</v>
      </c>
      <c r="T9" s="34">
        <f>INDEX(RaceVnum, MATCH(R9,Race,0), 2)</f>
        <v>1</v>
      </c>
      <c r="U9" s="36">
        <f>INDEX(BodyPartVnum, MATCH(S9,BodyPart,0), 1)</f>
        <v>7</v>
      </c>
      <c r="V9" s="40"/>
    </row>
    <row r="10" spans="1:22" x14ac:dyDescent="0.2">
      <c r="C10" s="40"/>
      <c r="D10" s="32" t="s">
        <v>45</v>
      </c>
      <c r="E10" s="32" t="s">
        <v>117</v>
      </c>
      <c r="F10" s="33">
        <v>1</v>
      </c>
      <c r="G10" s="34">
        <f>INDEX(RaceVnum, MATCH(D10,Race,0), 2)</f>
        <v>1</v>
      </c>
      <c r="H10" s="34">
        <f>INDEX(SkillVnum, MATCH(E10,Skill,0), 2)</f>
        <v>7</v>
      </c>
      <c r="I10" s="33">
        <f t="shared" si="0"/>
        <v>1</v>
      </c>
      <c r="J10" s="40"/>
      <c r="K10" s="32" t="s">
        <v>46</v>
      </c>
      <c r="L10" s="32" t="s">
        <v>54</v>
      </c>
      <c r="M10" s="33">
        <v>8</v>
      </c>
      <c r="N10" s="34">
        <f>INDEX(RaceVnum, MATCH(K10,Race,0), 2)</f>
        <v>2</v>
      </c>
      <c r="O10" s="34">
        <f>INDEX(AbilityVnum, MATCH(L10,Ability,0), 2)</f>
        <v>3</v>
      </c>
      <c r="P10" s="33">
        <f t="shared" si="1"/>
        <v>8</v>
      </c>
      <c r="Q10" s="40"/>
      <c r="R10" s="32" t="s">
        <v>45</v>
      </c>
      <c r="S10" s="31" t="s">
        <v>210</v>
      </c>
      <c r="T10" s="34">
        <f>INDEX(RaceVnum, MATCH(R10,Race,0), 2)</f>
        <v>1</v>
      </c>
      <c r="U10" s="36">
        <f>INDEX(BodyPartVnum, MATCH(S10,BodyPart,0), 1)</f>
        <v>8</v>
      </c>
      <c r="V10" s="40"/>
    </row>
    <row r="11" spans="1:22" x14ac:dyDescent="0.2">
      <c r="C11" s="40"/>
      <c r="D11" s="32" t="s">
        <v>45</v>
      </c>
      <c r="E11" s="32" t="s">
        <v>118</v>
      </c>
      <c r="F11" s="33">
        <v>1</v>
      </c>
      <c r="G11" s="34">
        <f>INDEX(RaceVnum, MATCH(D11,Race,0), 2)</f>
        <v>1</v>
      </c>
      <c r="H11" s="34">
        <f>INDEX(SkillVnum, MATCH(E11,Skill,0), 2)</f>
        <v>42</v>
      </c>
      <c r="I11" s="33">
        <f t="shared" si="0"/>
        <v>1</v>
      </c>
      <c r="J11" s="40"/>
      <c r="K11" s="32" t="s">
        <v>46</v>
      </c>
      <c r="L11" s="32" t="s">
        <v>55</v>
      </c>
      <c r="M11" s="33">
        <v>8</v>
      </c>
      <c r="N11" s="34">
        <f>INDEX(RaceVnum, MATCH(K11,Race,0), 2)</f>
        <v>2</v>
      </c>
      <c r="O11" s="34">
        <f>INDEX(AbilityVnum, MATCH(L11,Ability,0), 2)</f>
        <v>4</v>
      </c>
      <c r="P11" s="33">
        <f t="shared" si="1"/>
        <v>8</v>
      </c>
      <c r="Q11" s="40"/>
      <c r="R11" s="32" t="s">
        <v>45</v>
      </c>
      <c r="S11" s="31" t="s">
        <v>208</v>
      </c>
      <c r="T11" s="34">
        <f>INDEX(RaceVnum, MATCH(R11,Race,0), 2)</f>
        <v>1</v>
      </c>
      <c r="U11" s="36">
        <f>INDEX(BodyPartVnum, MATCH(S11,BodyPart,0), 1)</f>
        <v>9</v>
      </c>
      <c r="V11" s="40"/>
    </row>
    <row r="12" spans="1:22" x14ac:dyDescent="0.2">
      <c r="C12" s="40"/>
      <c r="D12" s="32" t="s">
        <v>45</v>
      </c>
      <c r="E12" s="32" t="s">
        <v>20</v>
      </c>
      <c r="F12" s="33">
        <v>1</v>
      </c>
      <c r="G12" s="34">
        <f>INDEX(RaceVnum, MATCH(D12,Race,0), 2)</f>
        <v>1</v>
      </c>
      <c r="H12" s="34">
        <f>INDEX(SkillVnum, MATCH(E12,Skill,0), 2)</f>
        <v>10</v>
      </c>
      <c r="I12" s="33">
        <f t="shared" si="0"/>
        <v>1</v>
      </c>
      <c r="J12" s="40"/>
      <c r="K12" s="32" t="s">
        <v>46</v>
      </c>
      <c r="L12" s="32" t="s">
        <v>56</v>
      </c>
      <c r="M12" s="33">
        <v>16</v>
      </c>
      <c r="N12" s="34">
        <f>INDEX(RaceVnum, MATCH(K12,Race,0), 2)</f>
        <v>2</v>
      </c>
      <c r="O12" s="34">
        <f>INDEX(AbilityVnum, MATCH(L12,Ability,0), 2)</f>
        <v>5</v>
      </c>
      <c r="P12" s="33">
        <f t="shared" si="1"/>
        <v>16</v>
      </c>
      <c r="Q12" s="40"/>
      <c r="R12" s="32" t="s">
        <v>46</v>
      </c>
      <c r="S12" s="31" t="s">
        <v>218</v>
      </c>
      <c r="T12" s="34">
        <f>INDEX(RaceVnum, MATCH(R12,Race,0), 2)</f>
        <v>2</v>
      </c>
      <c r="U12" s="36">
        <f>INDEX(BodyPartVnum, MATCH(S12,BodyPart,0), 1)</f>
        <v>1</v>
      </c>
      <c r="V12" s="40"/>
    </row>
    <row r="13" spans="1:22" x14ac:dyDescent="0.2">
      <c r="C13" s="40"/>
      <c r="D13" s="32" t="s">
        <v>45</v>
      </c>
      <c r="E13" s="32" t="s">
        <v>19</v>
      </c>
      <c r="F13" s="33">
        <v>1</v>
      </c>
      <c r="G13" s="34">
        <f>INDEX(RaceVnum, MATCH(D13,Race,0), 2)</f>
        <v>1</v>
      </c>
      <c r="H13" s="34">
        <f>INDEX(SkillVnum, MATCH(E13,Skill,0), 2)</f>
        <v>8</v>
      </c>
      <c r="I13" s="33">
        <f t="shared" si="0"/>
        <v>1</v>
      </c>
      <c r="J13" s="40"/>
      <c r="K13" s="32" t="s">
        <v>47</v>
      </c>
      <c r="L13" s="32" t="s">
        <v>52</v>
      </c>
      <c r="M13" s="33">
        <v>16</v>
      </c>
      <c r="N13" s="34">
        <f>INDEX(RaceVnum, MATCH(K13,Race,0), 2)</f>
        <v>3</v>
      </c>
      <c r="O13" s="34">
        <f>INDEX(AbilityVnum, MATCH(L13,Ability,0), 2)</f>
        <v>1</v>
      </c>
      <c r="P13" s="33">
        <f t="shared" si="1"/>
        <v>16</v>
      </c>
      <c r="Q13" s="40"/>
      <c r="R13" s="32" t="s">
        <v>46</v>
      </c>
      <c r="S13" s="31" t="s">
        <v>217</v>
      </c>
      <c r="T13" s="34">
        <f>INDEX(RaceVnum, MATCH(R13,Race,0), 2)</f>
        <v>2</v>
      </c>
      <c r="U13" s="36">
        <f>INDEX(BodyPartVnum, MATCH(S13,BodyPart,0), 1)</f>
        <v>2</v>
      </c>
      <c r="V13" s="40"/>
    </row>
    <row r="14" spans="1:22" x14ac:dyDescent="0.2">
      <c r="C14" s="40"/>
      <c r="D14" s="32" t="s">
        <v>46</v>
      </c>
      <c r="E14" s="32" t="s">
        <v>15</v>
      </c>
      <c r="F14" s="33">
        <v>1</v>
      </c>
      <c r="G14" s="34">
        <f>INDEX(RaceVnum, MATCH(D14,Race,0), 2)</f>
        <v>2</v>
      </c>
      <c r="H14" s="34">
        <f>INDEX(SkillVnum, MATCH(E14,Skill,0), 2)</f>
        <v>2</v>
      </c>
      <c r="I14" s="33">
        <f t="shared" si="0"/>
        <v>1</v>
      </c>
      <c r="J14" s="40"/>
      <c r="K14" s="32" t="s">
        <v>47</v>
      </c>
      <c r="L14" s="32" t="s">
        <v>53</v>
      </c>
      <c r="M14" s="33">
        <v>6</v>
      </c>
      <c r="N14" s="34">
        <f>INDEX(RaceVnum, MATCH(K14,Race,0), 2)</f>
        <v>3</v>
      </c>
      <c r="O14" s="34">
        <f>INDEX(AbilityVnum, MATCH(L14,Ability,0), 2)</f>
        <v>2</v>
      </c>
      <c r="P14" s="33">
        <f t="shared" si="1"/>
        <v>6</v>
      </c>
      <c r="Q14" s="40"/>
      <c r="R14" s="32" t="s">
        <v>46</v>
      </c>
      <c r="S14" s="31" t="s">
        <v>216</v>
      </c>
      <c r="T14" s="34">
        <f>INDEX(RaceVnum, MATCH(R14,Race,0), 2)</f>
        <v>2</v>
      </c>
      <c r="U14" s="36">
        <f>INDEX(BodyPartVnum, MATCH(S14,BodyPart,0), 1)</f>
        <v>3</v>
      </c>
      <c r="V14" s="40"/>
    </row>
    <row r="15" spans="1:22" x14ac:dyDescent="0.2">
      <c r="C15" s="40"/>
      <c r="D15" s="32" t="s">
        <v>46</v>
      </c>
      <c r="E15" s="32" t="s">
        <v>16</v>
      </c>
      <c r="F15" s="33">
        <v>1</v>
      </c>
      <c r="G15" s="34">
        <f>INDEX(RaceVnum, MATCH(D15,Race,0), 2)</f>
        <v>2</v>
      </c>
      <c r="H15" s="34">
        <f>INDEX(SkillVnum, MATCH(E15,Skill,0), 2)</f>
        <v>3</v>
      </c>
      <c r="I15" s="33">
        <f t="shared" si="0"/>
        <v>1</v>
      </c>
      <c r="J15" s="40"/>
      <c r="K15" s="32" t="s">
        <v>47</v>
      </c>
      <c r="L15" s="32" t="s">
        <v>54</v>
      </c>
      <c r="M15" s="33">
        <v>8</v>
      </c>
      <c r="N15" s="34">
        <f>INDEX(RaceVnum, MATCH(K15,Race,0), 2)</f>
        <v>3</v>
      </c>
      <c r="O15" s="34">
        <f>INDEX(AbilityVnum, MATCH(L15,Ability,0), 2)</f>
        <v>3</v>
      </c>
      <c r="P15" s="33">
        <f t="shared" si="1"/>
        <v>8</v>
      </c>
      <c r="Q15" s="40"/>
      <c r="R15" s="32" t="s">
        <v>46</v>
      </c>
      <c r="S15" s="31" t="s">
        <v>215</v>
      </c>
      <c r="T15" s="34">
        <f>INDEX(RaceVnum, MATCH(R15,Race,0), 2)</f>
        <v>2</v>
      </c>
      <c r="U15" s="36">
        <f>INDEX(BodyPartVnum, MATCH(S15,BodyPart,0), 1)</f>
        <v>4</v>
      </c>
      <c r="V15" s="40"/>
    </row>
    <row r="16" spans="1:22" x14ac:dyDescent="0.2">
      <c r="C16" s="40"/>
      <c r="D16" s="32" t="s">
        <v>46</v>
      </c>
      <c r="E16" s="32" t="s">
        <v>0</v>
      </c>
      <c r="F16" s="33">
        <v>1</v>
      </c>
      <c r="G16" s="34">
        <f>INDEX(RaceVnum, MATCH(D16,Race,0), 2)</f>
        <v>2</v>
      </c>
      <c r="H16" s="34">
        <f>INDEX(SkillVnum, MATCH(E16,Skill,0), 2)</f>
        <v>4</v>
      </c>
      <c r="I16" s="33">
        <f t="shared" si="0"/>
        <v>1</v>
      </c>
      <c r="J16" s="40"/>
      <c r="K16" s="32" t="s">
        <v>47</v>
      </c>
      <c r="L16" s="32" t="s">
        <v>55</v>
      </c>
      <c r="M16" s="33">
        <v>14</v>
      </c>
      <c r="N16" s="34">
        <f>INDEX(RaceVnum, MATCH(K16,Race,0), 2)</f>
        <v>3</v>
      </c>
      <c r="O16" s="34">
        <f>INDEX(AbilityVnum, MATCH(L16,Ability,0), 2)</f>
        <v>4</v>
      </c>
      <c r="P16" s="33">
        <f t="shared" si="1"/>
        <v>14</v>
      </c>
      <c r="Q16" s="40"/>
      <c r="R16" s="32" t="s">
        <v>46</v>
      </c>
      <c r="S16" s="31" t="s">
        <v>214</v>
      </c>
      <c r="T16" s="34">
        <f>INDEX(RaceVnum, MATCH(R16,Race,0), 2)</f>
        <v>2</v>
      </c>
      <c r="U16" s="36">
        <f>INDEX(BodyPartVnum, MATCH(S16,BodyPart,0), 1)</f>
        <v>5</v>
      </c>
      <c r="V16" s="40"/>
    </row>
    <row r="17" spans="3:22" x14ac:dyDescent="0.2">
      <c r="C17" s="40"/>
      <c r="D17" s="32" t="s">
        <v>46</v>
      </c>
      <c r="E17" s="32" t="s">
        <v>17</v>
      </c>
      <c r="F17" s="33">
        <v>1</v>
      </c>
      <c r="G17" s="34">
        <f>INDEX(RaceVnum, MATCH(D17,Race,0), 2)</f>
        <v>2</v>
      </c>
      <c r="H17" s="34">
        <f>INDEX(SkillVnum, MATCH(E17,Skill,0), 2)</f>
        <v>5</v>
      </c>
      <c r="I17" s="33">
        <f t="shared" si="0"/>
        <v>1</v>
      </c>
      <c r="J17" s="40"/>
      <c r="K17" s="32" t="s">
        <v>47</v>
      </c>
      <c r="L17" s="32" t="s">
        <v>56</v>
      </c>
      <c r="M17" s="33">
        <v>6</v>
      </c>
      <c r="N17" s="34">
        <f>INDEX(RaceVnum, MATCH(K17,Race,0), 2)</f>
        <v>3</v>
      </c>
      <c r="O17" s="34">
        <f>INDEX(AbilityVnum, MATCH(L17,Ability,0), 2)</f>
        <v>5</v>
      </c>
      <c r="P17" s="33">
        <f t="shared" si="1"/>
        <v>6</v>
      </c>
      <c r="Q17" s="40"/>
      <c r="R17" s="32" t="s">
        <v>46</v>
      </c>
      <c r="S17" s="31" t="s">
        <v>213</v>
      </c>
      <c r="T17" s="34">
        <f>INDEX(RaceVnum, MATCH(R17,Race,0), 2)</f>
        <v>2</v>
      </c>
      <c r="U17" s="36">
        <f>INDEX(BodyPartVnum, MATCH(S17,BodyPart,0), 1)</f>
        <v>6</v>
      </c>
      <c r="V17" s="40"/>
    </row>
    <row r="18" spans="3:22" x14ac:dyDescent="0.2">
      <c r="C18" s="40"/>
      <c r="D18" s="32" t="s">
        <v>46</v>
      </c>
      <c r="E18" s="32" t="s">
        <v>25</v>
      </c>
      <c r="F18" s="33">
        <v>1</v>
      </c>
      <c r="G18" s="34">
        <f>INDEX(RaceVnum, MATCH(D18,Race,0), 2)</f>
        <v>2</v>
      </c>
      <c r="H18" s="34">
        <f>INDEX(SkillVnum, MATCH(E18,Skill,0), 2)</f>
        <v>6</v>
      </c>
      <c r="I18" s="33">
        <f t="shared" si="0"/>
        <v>1</v>
      </c>
      <c r="J18" s="40"/>
      <c r="K18" s="32" t="s">
        <v>48</v>
      </c>
      <c r="L18" s="32" t="s">
        <v>52</v>
      </c>
      <c r="M18" s="33">
        <v>2</v>
      </c>
      <c r="N18" s="34">
        <f>INDEX(RaceVnum, MATCH(K18,Race,0), 2)</f>
        <v>4</v>
      </c>
      <c r="O18" s="34">
        <f>INDEX(AbilityVnum, MATCH(L18,Ability,0), 2)</f>
        <v>1</v>
      </c>
      <c r="P18" s="33">
        <f t="shared" si="1"/>
        <v>2</v>
      </c>
      <c r="Q18" s="40"/>
      <c r="R18" s="32" t="s">
        <v>46</v>
      </c>
      <c r="S18" s="31" t="s">
        <v>212</v>
      </c>
      <c r="T18" s="34">
        <f>INDEX(RaceVnum, MATCH(R18,Race,0), 2)</f>
        <v>2</v>
      </c>
      <c r="U18" s="36">
        <f>INDEX(BodyPartVnum, MATCH(S18,BodyPart,0), 1)</f>
        <v>7</v>
      </c>
      <c r="V18" s="40"/>
    </row>
    <row r="19" spans="3:22" x14ac:dyDescent="0.2">
      <c r="C19" s="40"/>
      <c r="D19" s="32" t="s">
        <v>46</v>
      </c>
      <c r="E19" s="32" t="s">
        <v>117</v>
      </c>
      <c r="F19" s="33">
        <v>1</v>
      </c>
      <c r="G19" s="34">
        <f>INDEX(RaceVnum, MATCH(D19,Race,0), 2)</f>
        <v>2</v>
      </c>
      <c r="H19" s="34">
        <f>INDEX(SkillVnum, MATCH(E19,Skill,0), 2)</f>
        <v>7</v>
      </c>
      <c r="I19" s="33">
        <f t="shared" si="0"/>
        <v>1</v>
      </c>
      <c r="J19" s="40"/>
      <c r="K19" s="32" t="s">
        <v>48</v>
      </c>
      <c r="L19" s="32" t="s">
        <v>53</v>
      </c>
      <c r="M19" s="33">
        <v>8</v>
      </c>
      <c r="N19" s="34">
        <f>INDEX(RaceVnum, MATCH(K19,Race,0), 2)</f>
        <v>4</v>
      </c>
      <c r="O19" s="34">
        <f>INDEX(AbilityVnum, MATCH(L19,Ability,0), 2)</f>
        <v>2</v>
      </c>
      <c r="P19" s="33">
        <f t="shared" si="1"/>
        <v>8</v>
      </c>
      <c r="Q19" s="40"/>
      <c r="R19" s="32" t="s">
        <v>46</v>
      </c>
      <c r="S19" s="31" t="s">
        <v>210</v>
      </c>
      <c r="T19" s="34">
        <f>INDEX(RaceVnum, MATCH(R19,Race,0), 2)</f>
        <v>2</v>
      </c>
      <c r="U19" s="36">
        <f>INDEX(BodyPartVnum, MATCH(S19,BodyPart,0), 1)</f>
        <v>8</v>
      </c>
      <c r="V19" s="40"/>
    </row>
    <row r="20" spans="3:22" x14ac:dyDescent="0.2">
      <c r="C20" s="40"/>
      <c r="D20" s="32" t="s">
        <v>46</v>
      </c>
      <c r="E20" s="32" t="s">
        <v>19</v>
      </c>
      <c r="F20" s="33">
        <v>1</v>
      </c>
      <c r="G20" s="34">
        <f>INDEX(RaceVnum, MATCH(D20,Race,0), 2)</f>
        <v>2</v>
      </c>
      <c r="H20" s="34">
        <f>INDEX(SkillVnum, MATCH(E20,Skill,0), 2)</f>
        <v>8</v>
      </c>
      <c r="I20" s="33">
        <f t="shared" si="0"/>
        <v>1</v>
      </c>
      <c r="J20" s="40"/>
      <c r="K20" s="32" t="s">
        <v>48</v>
      </c>
      <c r="L20" s="32" t="s">
        <v>54</v>
      </c>
      <c r="M20" s="33">
        <v>14</v>
      </c>
      <c r="N20" s="34">
        <f>INDEX(RaceVnum, MATCH(K20,Race,0), 2)</f>
        <v>4</v>
      </c>
      <c r="O20" s="34">
        <f>INDEX(AbilityVnum, MATCH(L20,Ability,0), 2)</f>
        <v>3</v>
      </c>
      <c r="P20" s="33">
        <f t="shared" si="1"/>
        <v>14</v>
      </c>
      <c r="Q20" s="40"/>
      <c r="R20" s="32" t="s">
        <v>46</v>
      </c>
      <c r="S20" s="31" t="s">
        <v>208</v>
      </c>
      <c r="T20" s="34">
        <f>INDEX(RaceVnum, MATCH(R20,Race,0), 2)</f>
        <v>2</v>
      </c>
      <c r="U20" s="36">
        <f>INDEX(BodyPartVnum, MATCH(S20,BodyPart,0), 1)</f>
        <v>9</v>
      </c>
      <c r="V20" s="40"/>
    </row>
    <row r="21" spans="3:22" x14ac:dyDescent="0.2">
      <c r="C21" s="40"/>
      <c r="D21" s="32" t="s">
        <v>46</v>
      </c>
      <c r="E21" s="32" t="s">
        <v>1</v>
      </c>
      <c r="F21" s="33">
        <v>1</v>
      </c>
      <c r="G21" s="34">
        <f>INDEX(RaceVnum, MATCH(D21,Race,0), 2)</f>
        <v>2</v>
      </c>
      <c r="H21" s="34">
        <f>INDEX(SkillVnum, MATCH(E21,Skill,0), 2)</f>
        <v>9</v>
      </c>
      <c r="I21" s="33">
        <f t="shared" si="0"/>
        <v>1</v>
      </c>
      <c r="J21" s="40"/>
      <c r="K21" s="32" t="s">
        <v>48</v>
      </c>
      <c r="L21" s="32" t="s">
        <v>55</v>
      </c>
      <c r="M21" s="33">
        <v>4</v>
      </c>
      <c r="N21" s="34">
        <f>INDEX(RaceVnum, MATCH(K21,Race,0), 2)</f>
        <v>4</v>
      </c>
      <c r="O21" s="34">
        <f>INDEX(AbilityVnum, MATCH(L21,Ability,0), 2)</f>
        <v>4</v>
      </c>
      <c r="P21" s="33">
        <f t="shared" si="1"/>
        <v>4</v>
      </c>
      <c r="Q21" s="40"/>
      <c r="R21" s="32" t="s">
        <v>47</v>
      </c>
      <c r="S21" s="31" t="s">
        <v>218</v>
      </c>
      <c r="T21" s="34">
        <f>INDEX(RaceVnum, MATCH(R21,Race,0), 2)</f>
        <v>3</v>
      </c>
      <c r="U21" s="36">
        <f>INDEX(BodyPartVnum, MATCH(S21,BodyPart,0), 1)</f>
        <v>1</v>
      </c>
      <c r="V21" s="40"/>
    </row>
    <row r="22" spans="3:22" x14ac:dyDescent="0.2">
      <c r="C22" s="40"/>
      <c r="D22" s="32" t="s">
        <v>46</v>
      </c>
      <c r="E22" s="32" t="s">
        <v>20</v>
      </c>
      <c r="F22" s="33">
        <v>1</v>
      </c>
      <c r="G22" s="34">
        <f>INDEX(RaceVnum, MATCH(D22,Race,0), 2)</f>
        <v>2</v>
      </c>
      <c r="H22" s="34">
        <f>INDEX(SkillVnum, MATCH(E22,Skill,0), 2)</f>
        <v>10</v>
      </c>
      <c r="I22" s="33">
        <f t="shared" si="0"/>
        <v>1</v>
      </c>
      <c r="J22" s="40"/>
      <c r="K22" s="32" t="s">
        <v>48</v>
      </c>
      <c r="L22" s="32" t="s">
        <v>56</v>
      </c>
      <c r="M22" s="33">
        <v>2</v>
      </c>
      <c r="N22" s="34">
        <f>INDEX(RaceVnum, MATCH(K22,Race,0), 2)</f>
        <v>4</v>
      </c>
      <c r="O22" s="34">
        <f>INDEX(AbilityVnum, MATCH(L22,Ability,0), 2)</f>
        <v>5</v>
      </c>
      <c r="P22" s="33">
        <f t="shared" si="1"/>
        <v>2</v>
      </c>
      <c r="Q22" s="40"/>
      <c r="R22" s="32" t="s">
        <v>47</v>
      </c>
      <c r="S22" s="31" t="s">
        <v>217</v>
      </c>
      <c r="T22" s="34">
        <f>INDEX(RaceVnum, MATCH(R22,Race,0), 2)</f>
        <v>3</v>
      </c>
      <c r="U22" s="36">
        <f>INDEX(BodyPartVnum, MATCH(S22,BodyPart,0), 1)</f>
        <v>2</v>
      </c>
      <c r="V22" s="40"/>
    </row>
    <row r="23" spans="3:22" x14ac:dyDescent="0.2">
      <c r="C23" s="40"/>
      <c r="D23" s="32" t="s">
        <v>46</v>
      </c>
      <c r="E23" s="32" t="s">
        <v>2</v>
      </c>
      <c r="F23" s="33">
        <v>1</v>
      </c>
      <c r="G23" s="34">
        <f>INDEX(RaceVnum, MATCH(D23,Race,0), 2)</f>
        <v>2</v>
      </c>
      <c r="H23" s="34">
        <f>INDEX(SkillVnum, MATCH(E23,Skill,0), 2)</f>
        <v>11</v>
      </c>
      <c r="I23" s="33">
        <f t="shared" si="0"/>
        <v>1</v>
      </c>
      <c r="J23" s="40"/>
      <c r="K23" s="32" t="s">
        <v>49</v>
      </c>
      <c r="L23" s="32" t="s">
        <v>52</v>
      </c>
      <c r="M23" s="33">
        <v>18</v>
      </c>
      <c r="N23" s="34">
        <f>INDEX(RaceVnum, MATCH(K23,Race,0), 2)</f>
        <v>5</v>
      </c>
      <c r="O23" s="34">
        <f>INDEX(AbilityVnum, MATCH(L23,Ability,0), 2)</f>
        <v>1</v>
      </c>
      <c r="P23" s="33">
        <f t="shared" si="1"/>
        <v>18</v>
      </c>
      <c r="Q23" s="40"/>
      <c r="R23" s="32" t="s">
        <v>47</v>
      </c>
      <c r="S23" s="31" t="s">
        <v>216</v>
      </c>
      <c r="T23" s="34">
        <f>INDEX(RaceVnum, MATCH(R23,Race,0), 2)</f>
        <v>3</v>
      </c>
      <c r="U23" s="36">
        <f>INDEX(BodyPartVnum, MATCH(S23,BodyPart,0), 1)</f>
        <v>3</v>
      </c>
      <c r="V23" s="40"/>
    </row>
    <row r="24" spans="3:22" x14ac:dyDescent="0.2">
      <c r="C24" s="40"/>
      <c r="D24" s="32" t="s">
        <v>47</v>
      </c>
      <c r="E24" s="32" t="s">
        <v>14</v>
      </c>
      <c r="F24" s="33">
        <v>1</v>
      </c>
      <c r="G24" s="34">
        <f>INDEX(RaceVnum, MATCH(D24,Race,0), 2)</f>
        <v>3</v>
      </c>
      <c r="H24" s="34">
        <f>INDEX(SkillVnum, MATCH(E24,Skill,0), 2)</f>
        <v>1</v>
      </c>
      <c r="I24" s="33">
        <f t="shared" si="0"/>
        <v>1</v>
      </c>
      <c r="J24" s="40"/>
      <c r="K24" s="32" t="s">
        <v>49</v>
      </c>
      <c r="L24" s="32" t="s">
        <v>53</v>
      </c>
      <c r="M24" s="33">
        <v>12</v>
      </c>
      <c r="N24" s="34">
        <f>INDEX(RaceVnum, MATCH(K24,Race,0), 2)</f>
        <v>5</v>
      </c>
      <c r="O24" s="34">
        <f>INDEX(AbilityVnum, MATCH(L24,Ability,0), 2)</f>
        <v>2</v>
      </c>
      <c r="P24" s="33">
        <f t="shared" si="1"/>
        <v>12</v>
      </c>
      <c r="Q24" s="40"/>
      <c r="R24" s="32" t="s">
        <v>47</v>
      </c>
      <c r="S24" s="31" t="s">
        <v>215</v>
      </c>
      <c r="T24" s="34">
        <f>INDEX(RaceVnum, MATCH(R24,Race,0), 2)</f>
        <v>3</v>
      </c>
      <c r="U24" s="36">
        <f>INDEX(BodyPartVnum, MATCH(S24,BodyPart,0), 1)</f>
        <v>4</v>
      </c>
      <c r="V24" s="40"/>
    </row>
    <row r="25" spans="3:22" x14ac:dyDescent="0.2">
      <c r="C25" s="40"/>
      <c r="D25" s="32" t="s">
        <v>47</v>
      </c>
      <c r="E25" s="32" t="s">
        <v>15</v>
      </c>
      <c r="F25" s="33">
        <v>1</v>
      </c>
      <c r="G25" s="34">
        <f>INDEX(RaceVnum, MATCH(D25,Race,0), 2)</f>
        <v>3</v>
      </c>
      <c r="H25" s="34">
        <f>INDEX(SkillVnum, MATCH(E25,Skill,0), 2)</f>
        <v>2</v>
      </c>
      <c r="I25" s="33">
        <f t="shared" si="0"/>
        <v>1</v>
      </c>
      <c r="J25" s="40"/>
      <c r="K25" s="32" t="s">
        <v>49</v>
      </c>
      <c r="L25" s="32" t="s">
        <v>54</v>
      </c>
      <c r="M25" s="33">
        <v>18</v>
      </c>
      <c r="N25" s="34">
        <f>INDEX(RaceVnum, MATCH(K25,Race,0), 2)</f>
        <v>5</v>
      </c>
      <c r="O25" s="34">
        <f>INDEX(AbilityVnum, MATCH(L25,Ability,0), 2)</f>
        <v>3</v>
      </c>
      <c r="P25" s="33">
        <f t="shared" si="1"/>
        <v>18</v>
      </c>
      <c r="Q25" s="40"/>
      <c r="R25" s="32" t="s">
        <v>47</v>
      </c>
      <c r="S25" s="31" t="s">
        <v>214</v>
      </c>
      <c r="T25" s="34">
        <f>INDEX(RaceVnum, MATCH(R25,Race,0), 2)</f>
        <v>3</v>
      </c>
      <c r="U25" s="36">
        <f>INDEX(BodyPartVnum, MATCH(S25,BodyPart,0), 1)</f>
        <v>5</v>
      </c>
      <c r="V25" s="40"/>
    </row>
    <row r="26" spans="3:22" x14ac:dyDescent="0.2">
      <c r="C26" s="40"/>
      <c r="D26" s="32" t="s">
        <v>47</v>
      </c>
      <c r="E26" s="32" t="s">
        <v>0</v>
      </c>
      <c r="F26" s="33">
        <v>1</v>
      </c>
      <c r="G26" s="34">
        <f>INDEX(RaceVnum, MATCH(D26,Race,0), 2)</f>
        <v>3</v>
      </c>
      <c r="H26" s="34">
        <f>INDEX(SkillVnum, MATCH(E26,Skill,0), 2)</f>
        <v>4</v>
      </c>
      <c r="I26" s="33">
        <f t="shared" si="0"/>
        <v>1</v>
      </c>
      <c r="J26" s="40"/>
      <c r="K26" s="32" t="s">
        <v>49</v>
      </c>
      <c r="L26" s="32" t="s">
        <v>55</v>
      </c>
      <c r="M26" s="33">
        <v>24</v>
      </c>
      <c r="N26" s="34">
        <f>INDEX(RaceVnum, MATCH(K26,Race,0), 2)</f>
        <v>5</v>
      </c>
      <c r="O26" s="34">
        <f>INDEX(AbilityVnum, MATCH(L26,Ability,0), 2)</f>
        <v>4</v>
      </c>
      <c r="P26" s="33">
        <f t="shared" si="1"/>
        <v>24</v>
      </c>
      <c r="Q26" s="40"/>
      <c r="R26" s="32" t="s">
        <v>47</v>
      </c>
      <c r="S26" s="31" t="s">
        <v>591</v>
      </c>
      <c r="T26" s="34">
        <f>INDEX(RaceVnum, MATCH(R26,Race,0), 2)</f>
        <v>3</v>
      </c>
      <c r="U26" s="36">
        <f>INDEX(BodyPartVnum, MATCH(S26,BodyPart,0), 1)</f>
        <v>10</v>
      </c>
      <c r="V26" s="40"/>
    </row>
    <row r="27" spans="3:22" x14ac:dyDescent="0.2">
      <c r="C27" s="40"/>
      <c r="D27" s="32" t="s">
        <v>47</v>
      </c>
      <c r="E27" s="32" t="s">
        <v>17</v>
      </c>
      <c r="F27" s="33">
        <v>1</v>
      </c>
      <c r="G27" s="34">
        <f>INDEX(RaceVnum, MATCH(D27,Race,0), 2)</f>
        <v>3</v>
      </c>
      <c r="H27" s="34">
        <f>INDEX(SkillVnum, MATCH(E27,Skill,0), 2)</f>
        <v>5</v>
      </c>
      <c r="I27" s="33">
        <f t="shared" si="0"/>
        <v>1</v>
      </c>
      <c r="J27" s="40"/>
      <c r="K27" s="32" t="s">
        <v>49</v>
      </c>
      <c r="L27" s="32" t="s">
        <v>56</v>
      </c>
      <c r="M27" s="33">
        <v>12</v>
      </c>
      <c r="N27" s="34">
        <f>INDEX(RaceVnum, MATCH(K27,Race,0), 2)</f>
        <v>5</v>
      </c>
      <c r="O27" s="34">
        <f>INDEX(AbilityVnum, MATCH(L27,Ability,0), 2)</f>
        <v>5</v>
      </c>
      <c r="P27" s="33">
        <f t="shared" si="1"/>
        <v>12</v>
      </c>
      <c r="Q27" s="40"/>
      <c r="R27" s="32" t="s">
        <v>47</v>
      </c>
      <c r="S27" s="31" t="s">
        <v>592</v>
      </c>
      <c r="T27" s="34">
        <f>INDEX(RaceVnum, MATCH(R27,Race,0), 2)</f>
        <v>3</v>
      </c>
      <c r="U27" s="36">
        <f>INDEX(BodyPartVnum, MATCH(S27,BodyPart,0), 1)</f>
        <v>11</v>
      </c>
      <c r="V27" s="40"/>
    </row>
    <row r="28" spans="3:22" x14ac:dyDescent="0.2">
      <c r="C28" s="40"/>
      <c r="D28" s="32" t="s">
        <v>47</v>
      </c>
      <c r="E28" s="32" t="s">
        <v>25</v>
      </c>
      <c r="F28" s="33">
        <v>1</v>
      </c>
      <c r="G28" s="34">
        <f>INDEX(RaceVnum, MATCH(D28,Race,0), 2)</f>
        <v>3</v>
      </c>
      <c r="H28" s="34">
        <f>INDEX(SkillVnum, MATCH(E28,Skill,0), 2)</f>
        <v>6</v>
      </c>
      <c r="I28" s="33">
        <f t="shared" si="0"/>
        <v>1</v>
      </c>
      <c r="J28" s="40"/>
      <c r="N28" s="34" t="e">
        <f>INDEX(RaceVnum, MATCH(K28,Race,0), 2)</f>
        <v>#N/A</v>
      </c>
      <c r="O28" s="34" t="e">
        <f>INDEX(AbilityVnum, MATCH(L28,Ability,0), 2)</f>
        <v>#N/A</v>
      </c>
      <c r="P28" s="33">
        <f t="shared" si="1"/>
        <v>0</v>
      </c>
      <c r="Q28" s="40"/>
      <c r="R28" s="32" t="s">
        <v>47</v>
      </c>
      <c r="S28" s="31" t="s">
        <v>210</v>
      </c>
      <c r="T28" s="34">
        <f>INDEX(RaceVnum, MATCH(R28,Race,0), 2)</f>
        <v>3</v>
      </c>
      <c r="U28" s="36">
        <f>INDEX(BodyPartVnum, MATCH(S28,BodyPart,0), 1)</f>
        <v>8</v>
      </c>
      <c r="V28" s="40"/>
    </row>
    <row r="29" spans="3:22" x14ac:dyDescent="0.2">
      <c r="C29" s="40"/>
      <c r="D29" s="32" t="s">
        <v>47</v>
      </c>
      <c r="E29" s="32" t="s">
        <v>117</v>
      </c>
      <c r="F29" s="33">
        <v>1</v>
      </c>
      <c r="G29" s="34">
        <f>INDEX(RaceVnum, MATCH(D29,Race,0), 2)</f>
        <v>3</v>
      </c>
      <c r="H29" s="34">
        <f>INDEX(SkillVnum, MATCH(E29,Skill,0), 2)</f>
        <v>7</v>
      </c>
      <c r="I29" s="33">
        <f t="shared" si="0"/>
        <v>1</v>
      </c>
      <c r="J29" s="40"/>
      <c r="N29" s="34" t="e">
        <f>INDEX(RaceVnum, MATCH(K29,Race,0), 2)</f>
        <v>#N/A</v>
      </c>
      <c r="O29" s="34" t="e">
        <f>INDEX(AbilityVnum, MATCH(L29,Ability,0), 2)</f>
        <v>#N/A</v>
      </c>
      <c r="P29" s="33">
        <f t="shared" si="1"/>
        <v>0</v>
      </c>
      <c r="Q29" s="40"/>
      <c r="R29" s="32" t="s">
        <v>47</v>
      </c>
      <c r="S29" s="31" t="s">
        <v>208</v>
      </c>
      <c r="T29" s="34">
        <f>INDEX(RaceVnum, MATCH(R29,Race,0), 2)</f>
        <v>3</v>
      </c>
      <c r="U29" s="36">
        <f>INDEX(BodyPartVnum, MATCH(S29,BodyPart,0), 1)</f>
        <v>9</v>
      </c>
      <c r="V29" s="40"/>
    </row>
    <row r="30" spans="3:22" x14ac:dyDescent="0.2">
      <c r="C30" s="40"/>
      <c r="D30" s="32" t="s">
        <v>47</v>
      </c>
      <c r="E30" s="32" t="s">
        <v>19</v>
      </c>
      <c r="F30" s="33">
        <v>1</v>
      </c>
      <c r="G30" s="34">
        <f>INDEX(RaceVnum, MATCH(D30,Race,0), 2)</f>
        <v>3</v>
      </c>
      <c r="H30" s="34">
        <f>INDEX(SkillVnum, MATCH(E30,Skill,0), 2)</f>
        <v>8</v>
      </c>
      <c r="I30" s="33">
        <f t="shared" si="0"/>
        <v>1</v>
      </c>
      <c r="J30" s="40"/>
      <c r="N30" s="34" t="e">
        <f>INDEX(RaceVnum, MATCH(K30,Race,0), 2)</f>
        <v>#N/A</v>
      </c>
      <c r="O30" s="34" t="e">
        <f>INDEX(AbilityVnum, MATCH(L30,Ability,0), 2)</f>
        <v>#N/A</v>
      </c>
      <c r="P30" s="33">
        <f t="shared" si="1"/>
        <v>0</v>
      </c>
      <c r="Q30" s="40"/>
      <c r="R30" s="32" t="s">
        <v>48</v>
      </c>
      <c r="S30" s="31" t="s">
        <v>207</v>
      </c>
      <c r="T30" s="34">
        <f>INDEX(RaceVnum, MATCH(R30,Race,0), 2)</f>
        <v>4</v>
      </c>
      <c r="U30" s="36">
        <f>INDEX(BodyPartVnum, MATCH(S30,BodyPart,0), 1)</f>
        <v>100</v>
      </c>
      <c r="V30" s="40"/>
    </row>
    <row r="31" spans="3:22" x14ac:dyDescent="0.2">
      <c r="C31" s="40"/>
      <c r="D31" s="32" t="s">
        <v>47</v>
      </c>
      <c r="E31" s="32" t="s">
        <v>20</v>
      </c>
      <c r="F31" s="33">
        <v>1</v>
      </c>
      <c r="G31" s="34">
        <f>INDEX(RaceVnum, MATCH(D31,Race,0), 2)</f>
        <v>3</v>
      </c>
      <c r="H31" s="34">
        <f>INDEX(SkillVnum, MATCH(E31,Skill,0), 2)</f>
        <v>10</v>
      </c>
      <c r="I31" s="33">
        <f t="shared" si="0"/>
        <v>1</v>
      </c>
      <c r="J31" s="40"/>
      <c r="N31" s="34" t="e">
        <f>INDEX(RaceVnum, MATCH(K31,Race,0), 2)</f>
        <v>#N/A</v>
      </c>
      <c r="O31" s="34" t="e">
        <f>INDEX(AbilityVnum, MATCH(L31,Ability,0), 2)</f>
        <v>#N/A</v>
      </c>
      <c r="P31" s="33">
        <f t="shared" si="1"/>
        <v>0</v>
      </c>
      <c r="Q31" s="40"/>
      <c r="R31" s="32" t="s">
        <v>48</v>
      </c>
      <c r="S31" s="31" t="s">
        <v>206</v>
      </c>
      <c r="T31" s="34">
        <f>INDEX(RaceVnum, MATCH(R31,Race,0), 2)</f>
        <v>4</v>
      </c>
      <c r="U31" s="36">
        <f>INDEX(BodyPartVnum, MATCH(S31,BodyPart,0), 1)</f>
        <v>101</v>
      </c>
      <c r="V31" s="40"/>
    </row>
    <row r="32" spans="3:22" x14ac:dyDescent="0.2">
      <c r="C32" s="40"/>
      <c r="D32" s="32" t="s">
        <v>47</v>
      </c>
      <c r="E32" s="32" t="s">
        <v>118</v>
      </c>
      <c r="F32" s="33">
        <v>1</v>
      </c>
      <c r="G32" s="34">
        <f>INDEX(RaceVnum, MATCH(D32,Race,0), 2)</f>
        <v>3</v>
      </c>
      <c r="H32" s="34">
        <f>INDEX(SkillVnum, MATCH(E32,Skill,0), 2)</f>
        <v>42</v>
      </c>
      <c r="I32" s="33">
        <f t="shared" si="0"/>
        <v>1</v>
      </c>
      <c r="J32" s="40"/>
      <c r="N32" s="34" t="e">
        <f>INDEX(RaceVnum, MATCH(K32,Race,0), 2)</f>
        <v>#N/A</v>
      </c>
      <c r="O32" s="34" t="e">
        <f>INDEX(AbilityVnum, MATCH(L32,Ability,0), 2)</f>
        <v>#N/A</v>
      </c>
      <c r="P32" s="33">
        <f t="shared" si="1"/>
        <v>0</v>
      </c>
      <c r="Q32" s="40"/>
      <c r="R32" s="32" t="s">
        <v>48</v>
      </c>
      <c r="S32" s="31" t="s">
        <v>204</v>
      </c>
      <c r="T32" s="34">
        <f>INDEX(RaceVnum, MATCH(R32,Race,0), 2)</f>
        <v>4</v>
      </c>
      <c r="U32" s="36">
        <f>INDEX(BodyPartVnum, MATCH(S32,BodyPart,0), 1)</f>
        <v>102</v>
      </c>
      <c r="V32" s="40"/>
    </row>
    <row r="33" spans="3:22" x14ac:dyDescent="0.2">
      <c r="C33" s="40"/>
      <c r="D33" s="32" t="s">
        <v>47</v>
      </c>
      <c r="E33" s="32" t="s">
        <v>114</v>
      </c>
      <c r="F33" s="33">
        <v>1</v>
      </c>
      <c r="G33" s="34">
        <f>INDEX(RaceVnum, MATCH(D33,Race,0), 2)</f>
        <v>3</v>
      </c>
      <c r="H33" s="34">
        <f>INDEX(SkillVnum, MATCH(E33,Skill,0), 2)</f>
        <v>39</v>
      </c>
      <c r="I33" s="33">
        <f t="shared" si="0"/>
        <v>1</v>
      </c>
      <c r="J33" s="40"/>
      <c r="N33" s="34" t="e">
        <f>INDEX(RaceVnum, MATCH(K33,Race,0), 2)</f>
        <v>#N/A</v>
      </c>
      <c r="O33" s="34" t="e">
        <f>INDEX(AbilityVnum, MATCH(L33,Ability,0), 2)</f>
        <v>#N/A</v>
      </c>
      <c r="P33" s="33">
        <f t="shared" si="1"/>
        <v>0</v>
      </c>
      <c r="Q33" s="40"/>
      <c r="R33" s="32" t="s">
        <v>48</v>
      </c>
      <c r="S33" s="31" t="s">
        <v>202</v>
      </c>
      <c r="T33" s="34">
        <f>INDEX(RaceVnum, MATCH(R33,Race,0), 2)</f>
        <v>4</v>
      </c>
      <c r="U33" s="36">
        <f>INDEX(BodyPartVnum, MATCH(S33,BodyPart,0), 1)</f>
        <v>103</v>
      </c>
      <c r="V33" s="40"/>
    </row>
    <row r="34" spans="3:22" x14ac:dyDescent="0.2">
      <c r="C34" s="40"/>
      <c r="G34" s="34" t="e">
        <f>INDEX(RaceVnum, MATCH(D34,Race,0), 2)</f>
        <v>#N/A</v>
      </c>
      <c r="H34" s="34" t="e">
        <f>INDEX(SkillVnum, MATCH(E34,Skill,0), 2)</f>
        <v>#N/A</v>
      </c>
      <c r="I34" s="33">
        <f t="shared" si="0"/>
        <v>0</v>
      </c>
      <c r="J34" s="40"/>
      <c r="N34" s="34" t="e">
        <f>INDEX(RaceVnum, MATCH(K34,Race,0), 2)</f>
        <v>#N/A</v>
      </c>
      <c r="O34" s="34" t="e">
        <f>INDEX(AbilityVnum, MATCH(L34,Ability,0), 2)</f>
        <v>#N/A</v>
      </c>
      <c r="P34" s="33">
        <f t="shared" si="1"/>
        <v>0</v>
      </c>
      <c r="Q34" s="40"/>
      <c r="R34" s="32" t="s">
        <v>48</v>
      </c>
      <c r="S34" s="31" t="s">
        <v>200</v>
      </c>
      <c r="T34" s="34">
        <f>INDEX(RaceVnum, MATCH(R34,Race,0), 2)</f>
        <v>4</v>
      </c>
      <c r="U34" s="36">
        <f>INDEX(BodyPartVnum, MATCH(S34,BodyPart,0), 1)</f>
        <v>104</v>
      </c>
      <c r="V34" s="40"/>
    </row>
    <row r="35" spans="3:22" x14ac:dyDescent="0.2">
      <c r="C35" s="40"/>
      <c r="G35" s="34" t="e">
        <f>INDEX(RaceVnum, MATCH(D35,Race,0), 2)</f>
        <v>#N/A</v>
      </c>
      <c r="H35" s="34" t="e">
        <f>INDEX(SkillVnum, MATCH(E35,Skill,0), 2)</f>
        <v>#N/A</v>
      </c>
      <c r="I35" s="33">
        <f t="shared" si="0"/>
        <v>0</v>
      </c>
      <c r="J35" s="40"/>
      <c r="N35" s="34" t="e">
        <f>INDEX(RaceVnum, MATCH(K35,Race,0), 2)</f>
        <v>#N/A</v>
      </c>
      <c r="O35" s="34" t="e">
        <f>INDEX(AbilityVnum, MATCH(L35,Ability,0), 2)</f>
        <v>#N/A</v>
      </c>
      <c r="P35" s="33">
        <f t="shared" si="1"/>
        <v>0</v>
      </c>
      <c r="Q35" s="40"/>
      <c r="R35" s="32" t="s">
        <v>49</v>
      </c>
      <c r="S35" s="31" t="s">
        <v>198</v>
      </c>
      <c r="T35" s="34">
        <f>INDEX(RaceVnum, MATCH(R35,Race,0), 2)</f>
        <v>5</v>
      </c>
      <c r="U35" s="36">
        <f>INDEX(BodyPartVnum, MATCH(S35,BodyPart,0), 1)</f>
        <v>200</v>
      </c>
      <c r="V35" s="40"/>
    </row>
    <row r="36" spans="3:22" x14ac:dyDescent="0.2">
      <c r="C36" s="40"/>
      <c r="G36" s="34" t="e">
        <f>INDEX(RaceVnum, MATCH(D36,Race,0), 2)</f>
        <v>#N/A</v>
      </c>
      <c r="H36" s="34" t="e">
        <f>INDEX(SkillVnum, MATCH(E36,Skill,0), 2)</f>
        <v>#N/A</v>
      </c>
      <c r="I36" s="33">
        <f t="shared" ref="I36:I99" si="2">F36</f>
        <v>0</v>
      </c>
      <c r="J36" s="40"/>
      <c r="N36" s="34" t="e">
        <f>INDEX(RaceVnum, MATCH(K36,Race,0), 2)</f>
        <v>#N/A</v>
      </c>
      <c r="O36" s="34" t="e">
        <f>INDEX(AbilityVnum, MATCH(L36,Ability,0), 2)</f>
        <v>#N/A</v>
      </c>
      <c r="P36" s="33">
        <f t="shared" si="1"/>
        <v>0</v>
      </c>
      <c r="Q36" s="40"/>
      <c r="R36" s="32" t="s">
        <v>49</v>
      </c>
      <c r="S36" s="31" t="s">
        <v>196</v>
      </c>
      <c r="T36" s="34">
        <f>INDEX(RaceVnum, MATCH(R36,Race,0), 2)</f>
        <v>5</v>
      </c>
      <c r="U36" s="36">
        <f>INDEX(BodyPartVnum, MATCH(S36,BodyPart,0), 1)</f>
        <v>201</v>
      </c>
      <c r="V36" s="40"/>
    </row>
    <row r="37" spans="3:22" x14ac:dyDescent="0.2">
      <c r="C37" s="40"/>
      <c r="G37" s="34" t="e">
        <f>INDEX(RaceVnum, MATCH(D37,Race,0), 2)</f>
        <v>#N/A</v>
      </c>
      <c r="H37" s="34" t="e">
        <f>INDEX(SkillVnum, MATCH(E37,Skill,0), 2)</f>
        <v>#N/A</v>
      </c>
      <c r="I37" s="33">
        <f t="shared" si="2"/>
        <v>0</v>
      </c>
      <c r="J37" s="40"/>
      <c r="N37" s="34" t="e">
        <f>INDEX(RaceVnum, MATCH(K37,Race,0), 2)</f>
        <v>#N/A</v>
      </c>
      <c r="O37" s="34" t="e">
        <f>INDEX(AbilityVnum, MATCH(L37,Ability,0), 2)</f>
        <v>#N/A</v>
      </c>
      <c r="P37" s="33">
        <f t="shared" si="1"/>
        <v>0</v>
      </c>
      <c r="Q37" s="40"/>
      <c r="R37" s="32" t="s">
        <v>49</v>
      </c>
      <c r="S37" s="31" t="s">
        <v>194</v>
      </c>
      <c r="T37" s="34">
        <f>INDEX(RaceVnum, MATCH(R37,Race,0), 2)</f>
        <v>5</v>
      </c>
      <c r="U37" s="36">
        <f>INDEX(BodyPartVnum, MATCH(S37,BodyPart,0), 1)</f>
        <v>202</v>
      </c>
      <c r="V37" s="40"/>
    </row>
    <row r="38" spans="3:22" x14ac:dyDescent="0.2">
      <c r="C38" s="40"/>
      <c r="G38" s="34" t="e">
        <f>INDEX(RaceVnum, MATCH(D38,Race,0), 2)</f>
        <v>#N/A</v>
      </c>
      <c r="H38" s="34" t="e">
        <f>INDEX(SkillVnum, MATCH(E38,Skill,0), 2)</f>
        <v>#N/A</v>
      </c>
      <c r="I38" s="33">
        <f t="shared" si="2"/>
        <v>0</v>
      </c>
      <c r="J38" s="40"/>
      <c r="N38" s="34" t="e">
        <f>INDEX(RaceVnum, MATCH(K38,Race,0), 2)</f>
        <v>#N/A</v>
      </c>
      <c r="O38" s="34" t="e">
        <f>INDEX(AbilityVnum, MATCH(L38,Ability,0), 2)</f>
        <v>#N/A</v>
      </c>
      <c r="P38" s="33">
        <f t="shared" si="1"/>
        <v>0</v>
      </c>
      <c r="Q38" s="40"/>
      <c r="R38" s="32" t="s">
        <v>49</v>
      </c>
      <c r="S38" s="31" t="s">
        <v>192</v>
      </c>
      <c r="T38" s="34">
        <f>INDEX(RaceVnum, MATCH(R38,Race,0), 2)</f>
        <v>5</v>
      </c>
      <c r="U38" s="36">
        <f>INDEX(BodyPartVnum, MATCH(S38,BodyPart,0), 1)</f>
        <v>203</v>
      </c>
      <c r="V38" s="40"/>
    </row>
    <row r="39" spans="3:22" x14ac:dyDescent="0.2">
      <c r="C39" s="40"/>
      <c r="G39" s="34" t="e">
        <f>INDEX(RaceVnum, MATCH(D39,Race,0), 2)</f>
        <v>#N/A</v>
      </c>
      <c r="H39" s="34" t="e">
        <f>INDEX(SkillVnum, MATCH(E39,Skill,0), 2)</f>
        <v>#N/A</v>
      </c>
      <c r="I39" s="33">
        <f t="shared" si="2"/>
        <v>0</v>
      </c>
      <c r="J39" s="40"/>
      <c r="N39" s="34" t="e">
        <f>INDEX(RaceVnum, MATCH(K39,Race,0), 2)</f>
        <v>#N/A</v>
      </c>
      <c r="O39" s="34" t="e">
        <f>INDEX(AbilityVnum, MATCH(L39,Ability,0), 2)</f>
        <v>#N/A</v>
      </c>
      <c r="P39" s="33">
        <f t="shared" si="1"/>
        <v>0</v>
      </c>
      <c r="Q39" s="40"/>
      <c r="R39" s="32" t="s">
        <v>49</v>
      </c>
      <c r="S39" s="31" t="s">
        <v>190</v>
      </c>
      <c r="T39" s="34">
        <f>INDEX(RaceVnum, MATCH(R39,Race,0), 2)</f>
        <v>5</v>
      </c>
      <c r="U39" s="36">
        <f>INDEX(BodyPartVnum, MATCH(S39,BodyPart,0), 1)</f>
        <v>204</v>
      </c>
      <c r="V39" s="40"/>
    </row>
    <row r="40" spans="3:22" x14ac:dyDescent="0.2">
      <c r="C40" s="40"/>
      <c r="G40" s="34" t="e">
        <f>INDEX(RaceVnum, MATCH(D40,Race,0), 2)</f>
        <v>#N/A</v>
      </c>
      <c r="H40" s="34" t="e">
        <f>INDEX(SkillVnum, MATCH(E40,Skill,0), 2)</f>
        <v>#N/A</v>
      </c>
      <c r="I40" s="33">
        <f t="shared" si="2"/>
        <v>0</v>
      </c>
      <c r="J40" s="40"/>
      <c r="N40" s="34" t="e">
        <f>INDEX(RaceVnum, MATCH(K40,Race,0), 2)</f>
        <v>#N/A</v>
      </c>
      <c r="O40" s="34" t="e">
        <f>INDEX(AbilityVnum, MATCH(L40,Ability,0), 2)</f>
        <v>#N/A</v>
      </c>
      <c r="P40" s="33">
        <f t="shared" si="1"/>
        <v>0</v>
      </c>
      <c r="Q40" s="40"/>
      <c r="R40" s="32" t="s">
        <v>49</v>
      </c>
      <c r="S40" s="31" t="s">
        <v>188</v>
      </c>
      <c r="T40" s="34">
        <f>INDEX(RaceVnum, MATCH(R40,Race,0), 2)</f>
        <v>5</v>
      </c>
      <c r="U40" s="36">
        <f>INDEX(BodyPartVnum, MATCH(S40,BodyPart,0), 1)</f>
        <v>205</v>
      </c>
      <c r="V40" s="40"/>
    </row>
    <row r="41" spans="3:22" x14ac:dyDescent="0.2">
      <c r="C41" s="40"/>
      <c r="G41" s="34" t="e">
        <f>INDEX(RaceVnum, MATCH(D41,Race,0), 2)</f>
        <v>#N/A</v>
      </c>
      <c r="H41" s="34" t="e">
        <f>INDEX(SkillVnum, MATCH(E41,Skill,0), 2)</f>
        <v>#N/A</v>
      </c>
      <c r="I41" s="33">
        <f t="shared" si="2"/>
        <v>0</v>
      </c>
      <c r="J41" s="40"/>
      <c r="N41" s="34" t="e">
        <f>INDEX(RaceVnum, MATCH(K41,Race,0), 2)</f>
        <v>#N/A</v>
      </c>
      <c r="O41" s="34" t="e">
        <f>INDEX(AbilityVnum, MATCH(L41,Ability,0), 2)</f>
        <v>#N/A</v>
      </c>
      <c r="P41" s="33">
        <f t="shared" si="1"/>
        <v>0</v>
      </c>
      <c r="Q41" s="40"/>
      <c r="R41" s="32" t="s">
        <v>49</v>
      </c>
      <c r="S41" s="31" t="s">
        <v>186</v>
      </c>
      <c r="T41" s="34">
        <f>INDEX(RaceVnum, MATCH(R41,Race,0), 2)</f>
        <v>5</v>
      </c>
      <c r="U41" s="36">
        <f>INDEX(BodyPartVnum, MATCH(S41,BodyPart,0), 1)</f>
        <v>206</v>
      </c>
      <c r="V41" s="40"/>
    </row>
    <row r="42" spans="3:22" x14ac:dyDescent="0.2">
      <c r="C42" s="40"/>
      <c r="G42" s="34" t="e">
        <f>INDEX(RaceVnum, MATCH(D42,Race,0), 2)</f>
        <v>#N/A</v>
      </c>
      <c r="H42" s="34" t="e">
        <f>INDEX(SkillVnum, MATCH(E42,Skill,0), 2)</f>
        <v>#N/A</v>
      </c>
      <c r="I42" s="33">
        <f t="shared" si="2"/>
        <v>0</v>
      </c>
      <c r="J42" s="40"/>
      <c r="N42" s="34" t="e">
        <f>INDEX(RaceVnum, MATCH(K42,Race,0), 2)</f>
        <v>#N/A</v>
      </c>
      <c r="O42" s="34" t="e">
        <f>INDEX(AbilityVnum, MATCH(L42,Ability,0), 2)</f>
        <v>#N/A</v>
      </c>
      <c r="P42" s="33">
        <f t="shared" si="1"/>
        <v>0</v>
      </c>
      <c r="Q42" s="40"/>
      <c r="R42" s="32" t="s">
        <v>49</v>
      </c>
      <c r="S42" s="31" t="s">
        <v>184</v>
      </c>
      <c r="T42" s="34">
        <f>INDEX(RaceVnum, MATCH(R42,Race,0), 2)</f>
        <v>5</v>
      </c>
      <c r="U42" s="36">
        <f>INDEX(BodyPartVnum, MATCH(S42,BodyPart,0), 1)</f>
        <v>207</v>
      </c>
      <c r="V42" s="40"/>
    </row>
    <row r="43" spans="3:22" x14ac:dyDescent="0.2">
      <c r="C43" s="40"/>
      <c r="G43" s="34" t="e">
        <f>INDEX(RaceVnum, MATCH(D43,Race,0), 2)</f>
        <v>#N/A</v>
      </c>
      <c r="H43" s="34" t="e">
        <f>INDEX(SkillVnum, MATCH(E43,Skill,0), 2)</f>
        <v>#N/A</v>
      </c>
      <c r="I43" s="33">
        <f t="shared" si="2"/>
        <v>0</v>
      </c>
      <c r="J43" s="40"/>
      <c r="N43" s="34" t="e">
        <f>INDEX(RaceVnum, MATCH(K43,Race,0), 2)</f>
        <v>#N/A</v>
      </c>
      <c r="O43" s="34" t="e">
        <f>INDEX(AbilityVnum, MATCH(L43,Ability,0), 2)</f>
        <v>#N/A</v>
      </c>
      <c r="P43" s="33">
        <f t="shared" si="1"/>
        <v>0</v>
      </c>
      <c r="Q43" s="40"/>
      <c r="R43" s="32" t="s">
        <v>49</v>
      </c>
      <c r="S43" s="31" t="s">
        <v>182</v>
      </c>
      <c r="T43" s="34">
        <f>INDEX(RaceVnum, MATCH(R43,Race,0), 2)</f>
        <v>5</v>
      </c>
      <c r="U43" s="36">
        <f>INDEX(BodyPartVnum, MATCH(S43,BodyPart,0), 1)</f>
        <v>208</v>
      </c>
      <c r="V43" s="40"/>
    </row>
    <row r="44" spans="3:22" x14ac:dyDescent="0.2">
      <c r="C44" s="40"/>
      <c r="G44" s="34" t="e">
        <f>INDEX(RaceVnum, MATCH(D44,Race,0), 2)</f>
        <v>#N/A</v>
      </c>
      <c r="H44" s="34" t="e">
        <f>INDEX(SkillVnum, MATCH(E44,Skill,0), 2)</f>
        <v>#N/A</v>
      </c>
      <c r="I44" s="33">
        <f t="shared" si="2"/>
        <v>0</v>
      </c>
      <c r="J44" s="40"/>
      <c r="N44" s="34" t="e">
        <f>INDEX(RaceVnum, MATCH(K44,Race,0), 2)</f>
        <v>#N/A</v>
      </c>
      <c r="O44" s="34" t="e">
        <f>INDEX(AbilityVnum, MATCH(L44,Ability,0), 2)</f>
        <v>#N/A</v>
      </c>
      <c r="P44" s="33">
        <f t="shared" si="1"/>
        <v>0</v>
      </c>
      <c r="Q44" s="40"/>
      <c r="T44" s="34" t="e">
        <f>INDEX(RaceVnum, MATCH(R44,Race,0), 2)</f>
        <v>#N/A</v>
      </c>
      <c r="U44" s="36" t="e">
        <f>INDEX(BodyPartVnum, MATCH(S44,BodyPart,0), 1)</f>
        <v>#N/A</v>
      </c>
      <c r="V44" s="40"/>
    </row>
    <row r="45" spans="3:22" x14ac:dyDescent="0.2">
      <c r="C45" s="40"/>
      <c r="G45" s="34" t="e">
        <f>INDEX(RaceVnum, MATCH(D45,Race,0), 2)</f>
        <v>#N/A</v>
      </c>
      <c r="H45" s="34" t="e">
        <f>INDEX(SkillVnum, MATCH(E45,Skill,0), 2)</f>
        <v>#N/A</v>
      </c>
      <c r="I45" s="33">
        <f t="shared" si="2"/>
        <v>0</v>
      </c>
      <c r="J45" s="40"/>
      <c r="N45" s="34" t="e">
        <f>INDEX(RaceVnum, MATCH(K45,Race,0), 2)</f>
        <v>#N/A</v>
      </c>
      <c r="O45" s="34" t="e">
        <f>INDEX(AbilityVnum, MATCH(L45,Ability,0), 2)</f>
        <v>#N/A</v>
      </c>
      <c r="P45" s="33">
        <f t="shared" si="1"/>
        <v>0</v>
      </c>
      <c r="Q45" s="40"/>
      <c r="T45" s="34" t="e">
        <f>INDEX(RaceVnum, MATCH(R45,Race,0), 2)</f>
        <v>#N/A</v>
      </c>
      <c r="U45" s="36" t="e">
        <f>INDEX(BodyPartVnum, MATCH(S45,BodyPart,0), 1)</f>
        <v>#N/A</v>
      </c>
      <c r="V45" s="40"/>
    </row>
    <row r="46" spans="3:22" x14ac:dyDescent="0.2">
      <c r="C46" s="40"/>
      <c r="G46" s="34" t="e">
        <f>INDEX(RaceVnum, MATCH(D46,Race,0), 2)</f>
        <v>#N/A</v>
      </c>
      <c r="H46" s="34" t="e">
        <f>INDEX(SkillVnum, MATCH(E46,Skill,0), 2)</f>
        <v>#N/A</v>
      </c>
      <c r="I46" s="33">
        <f t="shared" si="2"/>
        <v>0</v>
      </c>
      <c r="J46" s="40"/>
      <c r="N46" s="34" t="e">
        <f>INDEX(RaceVnum, MATCH(K46,Race,0), 2)</f>
        <v>#N/A</v>
      </c>
      <c r="O46" s="34" t="e">
        <f>INDEX(AbilityVnum, MATCH(L46,Ability,0), 2)</f>
        <v>#N/A</v>
      </c>
      <c r="P46" s="33">
        <f t="shared" si="1"/>
        <v>0</v>
      </c>
      <c r="Q46" s="40"/>
      <c r="R46" s="32"/>
      <c r="T46" s="34" t="e">
        <f>INDEX(RaceVnum, MATCH(R46,Race,0), 2)</f>
        <v>#N/A</v>
      </c>
      <c r="U46" s="36" t="e">
        <f>INDEX(BodyPartVnum, MATCH(S46,BodyPart,0), 1)</f>
        <v>#N/A</v>
      </c>
      <c r="V46" s="40"/>
    </row>
    <row r="47" spans="3:22" x14ac:dyDescent="0.2">
      <c r="C47" s="40"/>
      <c r="G47" s="34" t="e">
        <f>INDEX(RaceVnum, MATCH(D47,Race,0), 2)</f>
        <v>#N/A</v>
      </c>
      <c r="H47" s="34" t="e">
        <f>INDEX(SkillVnum, MATCH(E47,Skill,0), 2)</f>
        <v>#N/A</v>
      </c>
      <c r="I47" s="33">
        <f t="shared" si="2"/>
        <v>0</v>
      </c>
      <c r="J47" s="40"/>
      <c r="N47" s="34" t="e">
        <f>INDEX(RaceVnum, MATCH(K47,Race,0), 2)</f>
        <v>#N/A</v>
      </c>
      <c r="O47" s="34" t="e">
        <f>INDEX(AbilityVnum, MATCH(L47,Ability,0), 2)</f>
        <v>#N/A</v>
      </c>
      <c r="P47" s="33">
        <f t="shared" si="1"/>
        <v>0</v>
      </c>
      <c r="Q47" s="40"/>
      <c r="R47" s="32"/>
      <c r="T47" s="34" t="e">
        <f>INDEX(RaceVnum, MATCH(R47,Race,0), 2)</f>
        <v>#N/A</v>
      </c>
      <c r="U47" s="36" t="e">
        <f>INDEX(BodyPartVnum, MATCH(S47,BodyPart,0), 1)</f>
        <v>#N/A</v>
      </c>
      <c r="V47" s="40"/>
    </row>
    <row r="48" spans="3:22" x14ac:dyDescent="0.2">
      <c r="C48" s="40"/>
      <c r="G48" s="34" t="e">
        <f>INDEX(RaceVnum, MATCH(D48,Race,0), 2)</f>
        <v>#N/A</v>
      </c>
      <c r="H48" s="34" t="e">
        <f>INDEX(SkillVnum, MATCH(E48,Skill,0), 2)</f>
        <v>#N/A</v>
      </c>
      <c r="I48" s="33">
        <f t="shared" si="2"/>
        <v>0</v>
      </c>
      <c r="J48" s="40"/>
      <c r="N48" s="34" t="e">
        <f>INDEX(RaceVnum, MATCH(K48,Race,0), 2)</f>
        <v>#N/A</v>
      </c>
      <c r="O48" s="34" t="e">
        <f>INDEX(AbilityVnum, MATCH(L48,Ability,0), 2)</f>
        <v>#N/A</v>
      </c>
      <c r="P48" s="33">
        <f t="shared" si="1"/>
        <v>0</v>
      </c>
      <c r="Q48" s="40"/>
      <c r="T48" s="34" t="e">
        <f>INDEX(RaceVnum, MATCH(R48,Race,0), 2)</f>
        <v>#N/A</v>
      </c>
      <c r="U48" s="36" t="e">
        <f>INDEX(BodyPartVnum, MATCH(S48,BodyPart,0), 1)</f>
        <v>#N/A</v>
      </c>
      <c r="V48" s="40"/>
    </row>
    <row r="49" spans="3:22" x14ac:dyDescent="0.2">
      <c r="C49" s="40"/>
      <c r="G49" s="34" t="e">
        <f>INDEX(RaceVnum, MATCH(D49,Race,0), 2)</f>
        <v>#N/A</v>
      </c>
      <c r="H49" s="34" t="e">
        <f>INDEX(SkillVnum, MATCH(E49,Skill,0), 2)</f>
        <v>#N/A</v>
      </c>
      <c r="I49" s="33">
        <f t="shared" si="2"/>
        <v>0</v>
      </c>
      <c r="J49" s="40"/>
      <c r="N49" s="34" t="e">
        <f>INDEX(RaceVnum, MATCH(K49,Race,0), 2)</f>
        <v>#N/A</v>
      </c>
      <c r="O49" s="34" t="e">
        <f>INDEX(AbilityVnum, MATCH(L49,Ability,0), 2)</f>
        <v>#N/A</v>
      </c>
      <c r="P49" s="33">
        <f t="shared" si="1"/>
        <v>0</v>
      </c>
      <c r="Q49" s="40"/>
      <c r="T49" s="34" t="e">
        <f>INDEX(RaceVnum, MATCH(R49,Race,0), 2)</f>
        <v>#N/A</v>
      </c>
      <c r="U49" s="36" t="e">
        <f>INDEX(BodyPartVnum, MATCH(S49,BodyPart,0), 1)</f>
        <v>#N/A</v>
      </c>
      <c r="V49" s="40"/>
    </row>
    <row r="50" spans="3:22" x14ac:dyDescent="0.2">
      <c r="C50" s="40"/>
      <c r="G50" s="34" t="e">
        <f>INDEX(RaceVnum, MATCH(D50,Race,0), 2)</f>
        <v>#N/A</v>
      </c>
      <c r="H50" s="34" t="e">
        <f>INDEX(SkillVnum, MATCH(E50,Skill,0), 2)</f>
        <v>#N/A</v>
      </c>
      <c r="I50" s="33">
        <f t="shared" si="2"/>
        <v>0</v>
      </c>
      <c r="J50" s="40"/>
      <c r="N50" s="34" t="e">
        <f>INDEX(RaceVnum, MATCH(K50,Race,0), 2)</f>
        <v>#N/A</v>
      </c>
      <c r="O50" s="34" t="e">
        <f>INDEX(AbilityVnum, MATCH(L50,Ability,0), 2)</f>
        <v>#N/A</v>
      </c>
      <c r="P50" s="33">
        <f t="shared" si="1"/>
        <v>0</v>
      </c>
      <c r="Q50" s="40"/>
      <c r="T50" s="34" t="e">
        <f>INDEX(RaceVnum, MATCH(R50,Race,0), 2)</f>
        <v>#N/A</v>
      </c>
      <c r="U50" s="36" t="e">
        <f>INDEX(BodyPartVnum, MATCH(S50,BodyPart,0), 1)</f>
        <v>#N/A</v>
      </c>
      <c r="V50" s="40"/>
    </row>
    <row r="51" spans="3:22" x14ac:dyDescent="0.2">
      <c r="C51" s="40"/>
      <c r="G51" s="34" t="e">
        <f>INDEX(RaceVnum, MATCH(D51,Race,0), 2)</f>
        <v>#N/A</v>
      </c>
      <c r="H51" s="34" t="e">
        <f>INDEX(SkillVnum, MATCH(E51,Skill,0), 2)</f>
        <v>#N/A</v>
      </c>
      <c r="I51" s="33">
        <f t="shared" si="2"/>
        <v>0</v>
      </c>
      <c r="J51" s="40"/>
      <c r="N51" s="34" t="e">
        <f>INDEX(RaceVnum, MATCH(K51,Race,0), 2)</f>
        <v>#N/A</v>
      </c>
      <c r="O51" s="34" t="e">
        <f>INDEX(AbilityVnum, MATCH(L51,Ability,0), 2)</f>
        <v>#N/A</v>
      </c>
      <c r="P51" s="33">
        <f t="shared" si="1"/>
        <v>0</v>
      </c>
      <c r="Q51" s="40"/>
      <c r="T51" s="34" t="e">
        <f>INDEX(RaceVnum, MATCH(R51,Race,0), 2)</f>
        <v>#N/A</v>
      </c>
      <c r="U51" s="36" t="e">
        <f>INDEX(BodyPartVnum, MATCH(S51,BodyPart,0), 1)</f>
        <v>#N/A</v>
      </c>
      <c r="V51" s="40"/>
    </row>
    <row r="52" spans="3:22" x14ac:dyDescent="0.2">
      <c r="C52" s="40"/>
      <c r="G52" s="34" t="e">
        <f>INDEX(RaceVnum, MATCH(D52,Race,0), 2)</f>
        <v>#N/A</v>
      </c>
      <c r="H52" s="34" t="e">
        <f>INDEX(SkillVnum, MATCH(E52,Skill,0), 2)</f>
        <v>#N/A</v>
      </c>
      <c r="I52" s="33">
        <f t="shared" si="2"/>
        <v>0</v>
      </c>
      <c r="J52" s="40"/>
      <c r="N52" s="34" t="e">
        <f>INDEX(RaceVnum, MATCH(K52,Race,0), 2)</f>
        <v>#N/A</v>
      </c>
      <c r="O52" s="34" t="e">
        <f>INDEX(AbilityVnum, MATCH(L52,Ability,0), 2)</f>
        <v>#N/A</v>
      </c>
      <c r="P52" s="33">
        <f t="shared" si="1"/>
        <v>0</v>
      </c>
      <c r="Q52" s="40"/>
      <c r="T52" s="34" t="e">
        <f>INDEX(RaceVnum, MATCH(R52,Race,0), 2)</f>
        <v>#N/A</v>
      </c>
      <c r="U52" s="36" t="e">
        <f>INDEX(BodyPartVnum, MATCH(S52,BodyPart,0), 1)</f>
        <v>#N/A</v>
      </c>
      <c r="V52" s="40"/>
    </row>
    <row r="53" spans="3:22" x14ac:dyDescent="0.2">
      <c r="C53" s="40"/>
      <c r="G53" s="34" t="e">
        <f>INDEX(RaceVnum, MATCH(D53,Race,0), 2)</f>
        <v>#N/A</v>
      </c>
      <c r="H53" s="34" t="e">
        <f>INDEX(SkillVnum, MATCH(E53,Skill,0), 2)</f>
        <v>#N/A</v>
      </c>
      <c r="I53" s="33">
        <f t="shared" si="2"/>
        <v>0</v>
      </c>
      <c r="J53" s="40"/>
      <c r="N53" s="34" t="e">
        <f>INDEX(RaceVnum, MATCH(K53,Race,0), 2)</f>
        <v>#N/A</v>
      </c>
      <c r="O53" s="34" t="e">
        <f>INDEX(AbilityVnum, MATCH(L53,Ability,0), 2)</f>
        <v>#N/A</v>
      </c>
      <c r="P53" s="33">
        <f t="shared" si="1"/>
        <v>0</v>
      </c>
      <c r="Q53" s="40"/>
      <c r="T53" s="34" t="e">
        <f>INDEX(RaceVnum, MATCH(R53,Race,0), 2)</f>
        <v>#N/A</v>
      </c>
      <c r="U53" s="36" t="e">
        <f>INDEX(BodyPartVnum, MATCH(S53,BodyPart,0), 1)</f>
        <v>#N/A</v>
      </c>
      <c r="V53" s="40"/>
    </row>
    <row r="54" spans="3:22" x14ac:dyDescent="0.2">
      <c r="C54" s="40"/>
      <c r="G54" s="34" t="e">
        <f>INDEX(RaceVnum, MATCH(D54,Race,0), 2)</f>
        <v>#N/A</v>
      </c>
      <c r="H54" s="34" t="e">
        <f>INDEX(SkillVnum, MATCH(E54,Skill,0), 2)</f>
        <v>#N/A</v>
      </c>
      <c r="I54" s="33">
        <f t="shared" si="2"/>
        <v>0</v>
      </c>
      <c r="J54" s="40"/>
      <c r="N54" s="34" t="e">
        <f>INDEX(RaceVnum, MATCH(K54,Race,0), 2)</f>
        <v>#N/A</v>
      </c>
      <c r="O54" s="34" t="e">
        <f>INDEX(AbilityVnum, MATCH(L54,Ability,0), 2)</f>
        <v>#N/A</v>
      </c>
      <c r="P54" s="33">
        <f>M54</f>
        <v>0</v>
      </c>
      <c r="Q54" s="40"/>
      <c r="T54" s="34" t="e">
        <f>INDEX(RaceVnum, MATCH(R54,Race,0), 2)</f>
        <v>#N/A</v>
      </c>
      <c r="U54" s="36" t="e">
        <f>INDEX(BodyPartVnum, MATCH(S54,BodyPart,0), 1)</f>
        <v>#N/A</v>
      </c>
      <c r="V54" s="40"/>
    </row>
    <row r="55" spans="3:22" x14ac:dyDescent="0.2">
      <c r="C55" s="40"/>
      <c r="G55" s="34" t="e">
        <f>INDEX(RaceVnum, MATCH(D55,Race,0), 2)</f>
        <v>#N/A</v>
      </c>
      <c r="H55" s="34" t="e">
        <f>INDEX(SkillVnum, MATCH(E55,Skill,0), 2)</f>
        <v>#N/A</v>
      </c>
      <c r="I55" s="33">
        <f t="shared" si="2"/>
        <v>0</v>
      </c>
      <c r="J55" s="40"/>
      <c r="N55" s="34" t="e">
        <f>INDEX(RaceVnum, MATCH(K55,Race,0), 2)</f>
        <v>#N/A</v>
      </c>
      <c r="O55" s="34" t="e">
        <f>INDEX(AbilityVnum, MATCH(L55,Ability,0), 2)</f>
        <v>#N/A</v>
      </c>
      <c r="P55" s="33">
        <f t="shared" ref="P55:P100" si="3">M55</f>
        <v>0</v>
      </c>
      <c r="Q55" s="40"/>
      <c r="T55" s="34" t="e">
        <f>INDEX(RaceVnum, MATCH(R55,Race,0), 2)</f>
        <v>#N/A</v>
      </c>
      <c r="U55" s="36" t="e">
        <f>INDEX(BodyPartVnum, MATCH(S55,BodyPart,0), 1)</f>
        <v>#N/A</v>
      </c>
      <c r="V55" s="40"/>
    </row>
    <row r="56" spans="3:22" x14ac:dyDescent="0.2">
      <c r="C56" s="40"/>
      <c r="G56" s="34" t="e">
        <f>INDEX(RaceVnum, MATCH(D56,Race,0), 2)</f>
        <v>#N/A</v>
      </c>
      <c r="H56" s="34" t="e">
        <f>INDEX(SkillVnum, MATCH(E56,Skill,0), 2)</f>
        <v>#N/A</v>
      </c>
      <c r="I56" s="33">
        <f t="shared" si="2"/>
        <v>0</v>
      </c>
      <c r="J56" s="40"/>
      <c r="N56" s="34" t="e">
        <f>INDEX(RaceVnum, MATCH(K56,Race,0), 2)</f>
        <v>#N/A</v>
      </c>
      <c r="O56" s="34" t="e">
        <f>INDEX(AbilityVnum, MATCH(L56,Ability,0), 2)</f>
        <v>#N/A</v>
      </c>
      <c r="P56" s="33">
        <f t="shared" si="3"/>
        <v>0</v>
      </c>
      <c r="Q56" s="40"/>
      <c r="T56" s="34" t="e">
        <f>INDEX(RaceVnum, MATCH(R56,Race,0), 2)</f>
        <v>#N/A</v>
      </c>
      <c r="U56" s="36" t="e">
        <f>INDEX(BodyPartVnum, MATCH(S56,BodyPart,0), 1)</f>
        <v>#N/A</v>
      </c>
      <c r="V56" s="40"/>
    </row>
    <row r="57" spans="3:22" x14ac:dyDescent="0.2">
      <c r="C57" s="40"/>
      <c r="G57" s="34" t="e">
        <f>INDEX(RaceVnum, MATCH(D57,Race,0), 2)</f>
        <v>#N/A</v>
      </c>
      <c r="H57" s="34" t="e">
        <f>INDEX(SkillVnum, MATCH(E57,Skill,0), 2)</f>
        <v>#N/A</v>
      </c>
      <c r="I57" s="33">
        <f t="shared" si="2"/>
        <v>0</v>
      </c>
      <c r="J57" s="40"/>
      <c r="N57" s="34" t="e">
        <f>INDEX(RaceVnum, MATCH(K57,Race,0), 2)</f>
        <v>#N/A</v>
      </c>
      <c r="O57" s="34" t="e">
        <f>INDEX(AbilityVnum, MATCH(L57,Ability,0), 2)</f>
        <v>#N/A</v>
      </c>
      <c r="P57" s="33">
        <f t="shared" si="3"/>
        <v>0</v>
      </c>
      <c r="Q57" s="40"/>
      <c r="T57" s="34" t="e">
        <f>INDEX(RaceVnum, MATCH(R57,Race,0), 2)</f>
        <v>#N/A</v>
      </c>
      <c r="U57" s="36" t="e">
        <f>INDEX(BodyPartVnum, MATCH(S57,BodyPart,0), 1)</f>
        <v>#N/A</v>
      </c>
      <c r="V57" s="40"/>
    </row>
    <row r="58" spans="3:22" x14ac:dyDescent="0.2">
      <c r="C58" s="40"/>
      <c r="G58" s="34" t="e">
        <f>INDEX(RaceVnum, MATCH(D58,Race,0), 2)</f>
        <v>#N/A</v>
      </c>
      <c r="H58" s="34" t="e">
        <f>INDEX(SkillVnum, MATCH(E58,Skill,0), 2)</f>
        <v>#N/A</v>
      </c>
      <c r="I58" s="33">
        <f t="shared" si="2"/>
        <v>0</v>
      </c>
      <c r="J58" s="40"/>
      <c r="N58" s="34" t="e">
        <f>INDEX(RaceVnum, MATCH(K58,Race,0), 2)</f>
        <v>#N/A</v>
      </c>
      <c r="O58" s="34" t="e">
        <f>INDEX(AbilityVnum, MATCH(L58,Ability,0), 2)</f>
        <v>#N/A</v>
      </c>
      <c r="P58" s="33">
        <f t="shared" si="3"/>
        <v>0</v>
      </c>
      <c r="Q58" s="40"/>
      <c r="T58" s="34" t="e">
        <f>INDEX(RaceVnum, MATCH(R58,Race,0), 2)</f>
        <v>#N/A</v>
      </c>
      <c r="U58" s="36" t="e">
        <f>INDEX(BodyPartVnum, MATCH(S58,BodyPart,0), 1)</f>
        <v>#N/A</v>
      </c>
      <c r="V58" s="40"/>
    </row>
    <row r="59" spans="3:22" x14ac:dyDescent="0.2">
      <c r="C59" s="40"/>
      <c r="G59" s="34" t="e">
        <f>INDEX(RaceVnum, MATCH(D59,Race,0), 2)</f>
        <v>#N/A</v>
      </c>
      <c r="H59" s="34" t="e">
        <f>INDEX(SkillVnum, MATCH(E59,Skill,0), 2)</f>
        <v>#N/A</v>
      </c>
      <c r="I59" s="33">
        <f t="shared" si="2"/>
        <v>0</v>
      </c>
      <c r="J59" s="40"/>
      <c r="N59" s="34" t="e">
        <f>INDEX(RaceVnum, MATCH(K59,Race,0), 2)</f>
        <v>#N/A</v>
      </c>
      <c r="O59" s="34" t="e">
        <f>INDEX(AbilityVnum, MATCH(L59,Ability,0), 2)</f>
        <v>#N/A</v>
      </c>
      <c r="P59" s="33">
        <f t="shared" si="3"/>
        <v>0</v>
      </c>
      <c r="Q59" s="40"/>
      <c r="T59" s="34" t="e">
        <f>INDEX(RaceVnum, MATCH(R59,Race,0), 2)</f>
        <v>#N/A</v>
      </c>
      <c r="U59" s="36" t="e">
        <f>INDEX(BodyPartVnum, MATCH(S59,BodyPart,0), 1)</f>
        <v>#N/A</v>
      </c>
      <c r="V59" s="40"/>
    </row>
    <row r="60" spans="3:22" x14ac:dyDescent="0.2">
      <c r="C60" s="40"/>
      <c r="G60" s="34" t="e">
        <f>INDEX(RaceVnum, MATCH(D60,Race,0), 2)</f>
        <v>#N/A</v>
      </c>
      <c r="H60" s="34" t="e">
        <f>INDEX(SkillVnum, MATCH(E60,Skill,0), 2)</f>
        <v>#N/A</v>
      </c>
      <c r="I60" s="33">
        <f t="shared" si="2"/>
        <v>0</v>
      </c>
      <c r="J60" s="40"/>
      <c r="N60" s="34" t="e">
        <f>INDEX(RaceVnum, MATCH(K60,Race,0), 2)</f>
        <v>#N/A</v>
      </c>
      <c r="O60" s="34" t="e">
        <f>INDEX(AbilityVnum, MATCH(L60,Ability,0), 2)</f>
        <v>#N/A</v>
      </c>
      <c r="P60" s="33">
        <f t="shared" si="3"/>
        <v>0</v>
      </c>
      <c r="Q60" s="40"/>
      <c r="T60" s="34" t="e">
        <f>INDEX(RaceVnum, MATCH(R60,Race,0), 2)</f>
        <v>#N/A</v>
      </c>
      <c r="U60" s="36" t="e">
        <f>INDEX(BodyPartVnum, MATCH(S60,BodyPart,0), 1)</f>
        <v>#N/A</v>
      </c>
      <c r="V60" s="40"/>
    </row>
    <row r="61" spans="3:22" x14ac:dyDescent="0.2">
      <c r="C61" s="40"/>
      <c r="G61" s="34" t="e">
        <f>INDEX(RaceVnum, MATCH(D61,Race,0), 2)</f>
        <v>#N/A</v>
      </c>
      <c r="H61" s="34" t="e">
        <f>INDEX(SkillVnum, MATCH(E61,Skill,0), 2)</f>
        <v>#N/A</v>
      </c>
      <c r="I61" s="33">
        <f t="shared" si="2"/>
        <v>0</v>
      </c>
      <c r="J61" s="40"/>
      <c r="N61" s="34" t="e">
        <f>INDEX(RaceVnum, MATCH(K61,Race,0), 2)</f>
        <v>#N/A</v>
      </c>
      <c r="O61" s="34" t="e">
        <f>INDEX(AbilityVnum, MATCH(L61,Ability,0), 2)</f>
        <v>#N/A</v>
      </c>
      <c r="P61" s="33">
        <f t="shared" si="3"/>
        <v>0</v>
      </c>
      <c r="Q61" s="40"/>
      <c r="T61" s="34" t="e">
        <f>INDEX(RaceVnum, MATCH(R61,Race,0), 2)</f>
        <v>#N/A</v>
      </c>
      <c r="U61" s="36" t="e">
        <f>INDEX(BodyPartVnum, MATCH(S61,BodyPart,0), 1)</f>
        <v>#N/A</v>
      </c>
      <c r="V61" s="40"/>
    </row>
    <row r="62" spans="3:22" x14ac:dyDescent="0.2">
      <c r="C62" s="40"/>
      <c r="G62" s="34" t="e">
        <f>INDEX(RaceVnum, MATCH(D62,Race,0), 2)</f>
        <v>#N/A</v>
      </c>
      <c r="H62" s="34" t="e">
        <f>INDEX(SkillVnum, MATCH(E62,Skill,0), 2)</f>
        <v>#N/A</v>
      </c>
      <c r="I62" s="33">
        <f t="shared" si="2"/>
        <v>0</v>
      </c>
      <c r="J62" s="40"/>
      <c r="N62" s="34" t="e">
        <f>INDEX(RaceVnum, MATCH(K62,Race,0), 2)</f>
        <v>#N/A</v>
      </c>
      <c r="O62" s="34" t="e">
        <f>INDEX(AbilityVnum, MATCH(L62,Ability,0), 2)</f>
        <v>#N/A</v>
      </c>
      <c r="P62" s="33">
        <f t="shared" si="3"/>
        <v>0</v>
      </c>
      <c r="Q62" s="40"/>
      <c r="T62" s="34" t="e">
        <f>INDEX(RaceVnum, MATCH(R62,Race,0), 2)</f>
        <v>#N/A</v>
      </c>
      <c r="U62" s="36" t="e">
        <f>INDEX(BodyPartVnum, MATCH(S62,BodyPart,0), 1)</f>
        <v>#N/A</v>
      </c>
      <c r="V62" s="40"/>
    </row>
    <row r="63" spans="3:22" x14ac:dyDescent="0.2">
      <c r="C63" s="40"/>
      <c r="G63" s="34" t="e">
        <f>INDEX(RaceVnum, MATCH(D63,Race,0), 2)</f>
        <v>#N/A</v>
      </c>
      <c r="H63" s="34" t="e">
        <f>INDEX(SkillVnum, MATCH(E63,Skill,0), 2)</f>
        <v>#N/A</v>
      </c>
      <c r="I63" s="33">
        <f t="shared" si="2"/>
        <v>0</v>
      </c>
      <c r="J63" s="40"/>
      <c r="N63" s="34" t="e">
        <f>INDEX(RaceVnum, MATCH(K63,Race,0), 2)</f>
        <v>#N/A</v>
      </c>
      <c r="O63" s="34" t="e">
        <f>INDEX(AbilityVnum, MATCH(L63,Ability,0), 2)</f>
        <v>#N/A</v>
      </c>
      <c r="P63" s="33">
        <f t="shared" si="3"/>
        <v>0</v>
      </c>
      <c r="Q63" s="40"/>
      <c r="T63" s="34" t="e">
        <f>INDEX(RaceVnum, MATCH(R63,Race,0), 2)</f>
        <v>#N/A</v>
      </c>
      <c r="U63" s="36" t="e">
        <f>INDEX(BodyPartVnum, MATCH(S63,BodyPart,0), 1)</f>
        <v>#N/A</v>
      </c>
      <c r="V63" s="40"/>
    </row>
    <row r="64" spans="3:22" x14ac:dyDescent="0.2">
      <c r="C64" s="40"/>
      <c r="G64" s="34" t="e">
        <f>INDEX(RaceVnum, MATCH(D64,Race,0), 2)</f>
        <v>#N/A</v>
      </c>
      <c r="H64" s="34" t="e">
        <f>INDEX(SkillVnum, MATCH(E64,Skill,0), 2)</f>
        <v>#N/A</v>
      </c>
      <c r="I64" s="33">
        <f t="shared" si="2"/>
        <v>0</v>
      </c>
      <c r="J64" s="40"/>
      <c r="N64" s="34" t="e">
        <f>INDEX(RaceVnum, MATCH(K64,Race,0), 2)</f>
        <v>#N/A</v>
      </c>
      <c r="O64" s="34" t="e">
        <f>INDEX(AbilityVnum, MATCH(L64,Ability,0), 2)</f>
        <v>#N/A</v>
      </c>
      <c r="P64" s="33">
        <f t="shared" si="3"/>
        <v>0</v>
      </c>
      <c r="Q64" s="40"/>
      <c r="T64" s="34" t="e">
        <f>INDEX(RaceVnum, MATCH(R64,Race,0), 2)</f>
        <v>#N/A</v>
      </c>
      <c r="U64" s="36" t="e">
        <f>INDEX(BodyPartVnum, MATCH(S64,BodyPart,0), 1)</f>
        <v>#N/A</v>
      </c>
      <c r="V64" s="40"/>
    </row>
    <row r="65" spans="3:22" x14ac:dyDescent="0.2">
      <c r="C65" s="40"/>
      <c r="G65" s="34" t="e">
        <f>INDEX(RaceVnum, MATCH(D65,Race,0), 2)</f>
        <v>#N/A</v>
      </c>
      <c r="H65" s="34" t="e">
        <f>INDEX(SkillVnum, MATCH(E65,Skill,0), 2)</f>
        <v>#N/A</v>
      </c>
      <c r="I65" s="33">
        <f t="shared" si="2"/>
        <v>0</v>
      </c>
      <c r="J65" s="40"/>
      <c r="N65" s="34" t="e">
        <f>INDEX(RaceVnum, MATCH(K65,Race,0), 2)</f>
        <v>#N/A</v>
      </c>
      <c r="O65" s="34" t="e">
        <f>INDEX(AbilityVnum, MATCH(L65,Ability,0), 2)</f>
        <v>#N/A</v>
      </c>
      <c r="P65" s="33">
        <f t="shared" si="3"/>
        <v>0</v>
      </c>
      <c r="Q65" s="40"/>
      <c r="T65" s="34" t="e">
        <f>INDEX(RaceVnum, MATCH(R65,Race,0), 2)</f>
        <v>#N/A</v>
      </c>
      <c r="U65" s="36" t="e">
        <f>INDEX(BodyPartVnum, MATCH(S65,BodyPart,0), 1)</f>
        <v>#N/A</v>
      </c>
      <c r="V65" s="40"/>
    </row>
    <row r="66" spans="3:22" x14ac:dyDescent="0.2">
      <c r="C66" s="40"/>
      <c r="G66" s="34" t="e">
        <f>INDEX(RaceVnum, MATCH(D66,Race,0), 2)</f>
        <v>#N/A</v>
      </c>
      <c r="H66" s="34" t="e">
        <f>INDEX(SkillVnum, MATCH(E66,Skill,0), 2)</f>
        <v>#N/A</v>
      </c>
      <c r="I66" s="33">
        <f t="shared" si="2"/>
        <v>0</v>
      </c>
      <c r="J66" s="40"/>
      <c r="N66" s="34" t="e">
        <f>INDEX(RaceVnum, MATCH(K66,Race,0), 2)</f>
        <v>#N/A</v>
      </c>
      <c r="O66" s="34" t="e">
        <f>INDEX(AbilityVnum, MATCH(L66,Ability,0), 2)</f>
        <v>#N/A</v>
      </c>
      <c r="P66" s="33">
        <f t="shared" si="3"/>
        <v>0</v>
      </c>
      <c r="Q66" s="40"/>
      <c r="T66" s="34" t="e">
        <f>INDEX(RaceVnum, MATCH(R66,Race,0), 2)</f>
        <v>#N/A</v>
      </c>
      <c r="U66" s="36" t="e">
        <f>INDEX(BodyPartVnum, MATCH(S66,BodyPart,0), 1)</f>
        <v>#N/A</v>
      </c>
      <c r="V66" s="40"/>
    </row>
    <row r="67" spans="3:22" x14ac:dyDescent="0.2">
      <c r="C67" s="40"/>
      <c r="G67" s="34" t="e">
        <f>INDEX(RaceVnum, MATCH(D67,Race,0), 2)</f>
        <v>#N/A</v>
      </c>
      <c r="H67" s="34" t="e">
        <f>INDEX(SkillVnum, MATCH(E67,Skill,0), 2)</f>
        <v>#N/A</v>
      </c>
      <c r="I67" s="33">
        <f t="shared" si="2"/>
        <v>0</v>
      </c>
      <c r="J67" s="40"/>
      <c r="N67" s="34" t="e">
        <f>INDEX(RaceVnum, MATCH(K67,Race,0), 2)</f>
        <v>#N/A</v>
      </c>
      <c r="O67" s="34" t="e">
        <f>INDEX(AbilityVnum, MATCH(L67,Ability,0), 2)</f>
        <v>#N/A</v>
      </c>
      <c r="P67" s="33">
        <f t="shared" si="3"/>
        <v>0</v>
      </c>
      <c r="Q67" s="40"/>
      <c r="T67" s="34" t="e">
        <f>INDEX(RaceVnum, MATCH(R67,Race,0), 2)</f>
        <v>#N/A</v>
      </c>
      <c r="U67" s="36" t="e">
        <f>INDEX(BodyPartVnum, MATCH(S67,BodyPart,0), 1)</f>
        <v>#N/A</v>
      </c>
      <c r="V67" s="40"/>
    </row>
    <row r="68" spans="3:22" x14ac:dyDescent="0.2">
      <c r="C68" s="40"/>
      <c r="G68" s="34" t="e">
        <f>INDEX(RaceVnum, MATCH(D68,Race,0), 2)</f>
        <v>#N/A</v>
      </c>
      <c r="H68" s="34" t="e">
        <f>INDEX(SkillVnum, MATCH(E68,Skill,0), 2)</f>
        <v>#N/A</v>
      </c>
      <c r="I68" s="33">
        <f t="shared" si="2"/>
        <v>0</v>
      </c>
      <c r="J68" s="40"/>
      <c r="N68" s="34" t="e">
        <f>INDEX(RaceVnum, MATCH(K68,Race,0), 2)</f>
        <v>#N/A</v>
      </c>
      <c r="O68" s="34" t="e">
        <f>INDEX(AbilityVnum, MATCH(L68,Ability,0), 2)</f>
        <v>#N/A</v>
      </c>
      <c r="P68" s="33">
        <f t="shared" si="3"/>
        <v>0</v>
      </c>
      <c r="Q68" s="40"/>
      <c r="T68" s="34" t="e">
        <f>INDEX(RaceVnum, MATCH(R68,Race,0), 2)</f>
        <v>#N/A</v>
      </c>
      <c r="U68" s="36" t="e">
        <f>INDEX(BodyPartVnum, MATCH(S68,BodyPart,0), 1)</f>
        <v>#N/A</v>
      </c>
      <c r="V68" s="40"/>
    </row>
    <row r="69" spans="3:22" x14ac:dyDescent="0.2">
      <c r="C69" s="40"/>
      <c r="G69" s="34" t="e">
        <f>INDEX(RaceVnum, MATCH(D69,Race,0), 2)</f>
        <v>#N/A</v>
      </c>
      <c r="H69" s="34" t="e">
        <f>INDEX(SkillVnum, MATCH(E69,Skill,0), 2)</f>
        <v>#N/A</v>
      </c>
      <c r="I69" s="33">
        <f t="shared" si="2"/>
        <v>0</v>
      </c>
      <c r="J69" s="40"/>
      <c r="N69" s="34" t="e">
        <f>INDEX(RaceVnum, MATCH(K69,Race,0), 2)</f>
        <v>#N/A</v>
      </c>
      <c r="O69" s="34" t="e">
        <f>INDEX(AbilityVnum, MATCH(L69,Ability,0), 2)</f>
        <v>#N/A</v>
      </c>
      <c r="P69" s="33">
        <f t="shared" si="3"/>
        <v>0</v>
      </c>
      <c r="Q69" s="40"/>
      <c r="T69" s="34" t="e">
        <f>INDEX(RaceVnum, MATCH(R69,Race,0), 2)</f>
        <v>#N/A</v>
      </c>
      <c r="U69" s="36" t="e">
        <f>INDEX(BodyPartVnum, MATCH(S69,BodyPart,0), 1)</f>
        <v>#N/A</v>
      </c>
      <c r="V69" s="40"/>
    </row>
    <row r="70" spans="3:22" x14ac:dyDescent="0.2">
      <c r="C70" s="40"/>
      <c r="G70" s="34" t="e">
        <f>INDEX(RaceVnum, MATCH(D70,Race,0), 2)</f>
        <v>#N/A</v>
      </c>
      <c r="H70" s="34" t="e">
        <f>INDEX(SkillVnum, MATCH(E70,Skill,0), 2)</f>
        <v>#N/A</v>
      </c>
      <c r="I70" s="33">
        <f t="shared" si="2"/>
        <v>0</v>
      </c>
      <c r="J70" s="40"/>
      <c r="N70" s="34" t="e">
        <f>INDEX(RaceVnum, MATCH(K70,Race,0), 2)</f>
        <v>#N/A</v>
      </c>
      <c r="O70" s="34" t="e">
        <f>INDEX(AbilityVnum, MATCH(L70,Ability,0), 2)</f>
        <v>#N/A</v>
      </c>
      <c r="P70" s="33">
        <f t="shared" si="3"/>
        <v>0</v>
      </c>
      <c r="Q70" s="40"/>
      <c r="T70" s="34" t="e">
        <f>INDEX(RaceVnum, MATCH(R70,Race,0), 2)</f>
        <v>#N/A</v>
      </c>
      <c r="U70" s="36" t="e">
        <f>INDEX(BodyPartVnum, MATCH(S70,BodyPart,0), 1)</f>
        <v>#N/A</v>
      </c>
      <c r="V70" s="40"/>
    </row>
    <row r="71" spans="3:22" x14ac:dyDescent="0.2">
      <c r="C71" s="40"/>
      <c r="G71" s="34" t="e">
        <f>INDEX(RaceVnum, MATCH(D71,Race,0), 2)</f>
        <v>#N/A</v>
      </c>
      <c r="H71" s="34" t="e">
        <f>INDEX(SkillVnum, MATCH(E71,Skill,0), 2)</f>
        <v>#N/A</v>
      </c>
      <c r="I71" s="33">
        <f t="shared" si="2"/>
        <v>0</v>
      </c>
      <c r="J71" s="40"/>
      <c r="N71" s="34" t="e">
        <f>INDEX(RaceVnum, MATCH(K71,Race,0), 2)</f>
        <v>#N/A</v>
      </c>
      <c r="O71" s="34" t="e">
        <f>INDEX(AbilityVnum, MATCH(L71,Ability,0), 2)</f>
        <v>#N/A</v>
      </c>
      <c r="P71" s="33">
        <f t="shared" si="3"/>
        <v>0</v>
      </c>
      <c r="Q71" s="40"/>
      <c r="T71" s="34" t="e">
        <f>INDEX(RaceVnum, MATCH(R71,Race,0), 2)</f>
        <v>#N/A</v>
      </c>
      <c r="U71" s="36" t="e">
        <f>INDEX(BodyPartVnum, MATCH(S71,BodyPart,0), 1)</f>
        <v>#N/A</v>
      </c>
      <c r="V71" s="40"/>
    </row>
    <row r="72" spans="3:22" x14ac:dyDescent="0.2">
      <c r="C72" s="40"/>
      <c r="G72" s="34" t="e">
        <f>INDEX(RaceVnum, MATCH(D72,Race,0), 2)</f>
        <v>#N/A</v>
      </c>
      <c r="H72" s="34" t="e">
        <f>INDEX(SkillVnum, MATCH(E72,Skill,0), 2)</f>
        <v>#N/A</v>
      </c>
      <c r="I72" s="33">
        <f t="shared" si="2"/>
        <v>0</v>
      </c>
      <c r="J72" s="40"/>
      <c r="N72" s="34" t="e">
        <f>INDEX(RaceVnum, MATCH(K72,Race,0), 2)</f>
        <v>#N/A</v>
      </c>
      <c r="O72" s="34" t="e">
        <f>INDEX(AbilityVnum, MATCH(L72,Ability,0), 2)</f>
        <v>#N/A</v>
      </c>
      <c r="P72" s="33">
        <f t="shared" si="3"/>
        <v>0</v>
      </c>
      <c r="Q72" s="40"/>
      <c r="T72" s="34" t="e">
        <f>INDEX(RaceVnum, MATCH(R72,Race,0), 2)</f>
        <v>#N/A</v>
      </c>
      <c r="U72" s="36" t="e">
        <f>INDEX(BodyPartVnum, MATCH(S72,BodyPart,0), 1)</f>
        <v>#N/A</v>
      </c>
      <c r="V72" s="40"/>
    </row>
    <row r="73" spans="3:22" x14ac:dyDescent="0.2">
      <c r="C73" s="40"/>
      <c r="G73" s="34" t="e">
        <f>INDEX(RaceVnum, MATCH(D73,Race,0), 2)</f>
        <v>#N/A</v>
      </c>
      <c r="H73" s="34" t="e">
        <f>INDEX(SkillVnum, MATCH(E73,Skill,0), 2)</f>
        <v>#N/A</v>
      </c>
      <c r="I73" s="33">
        <f t="shared" si="2"/>
        <v>0</v>
      </c>
      <c r="J73" s="40"/>
      <c r="N73" s="34" t="e">
        <f>INDEX(RaceVnum, MATCH(K73,Race,0), 2)</f>
        <v>#N/A</v>
      </c>
      <c r="O73" s="34" t="e">
        <f>INDEX(AbilityVnum, MATCH(L73,Ability,0), 2)</f>
        <v>#N/A</v>
      </c>
      <c r="P73" s="33">
        <f t="shared" si="3"/>
        <v>0</v>
      </c>
      <c r="Q73" s="40"/>
      <c r="T73" s="34" t="e">
        <f>INDEX(RaceVnum, MATCH(R73,Race,0), 2)</f>
        <v>#N/A</v>
      </c>
      <c r="U73" s="36" t="e">
        <f>INDEX(BodyPartVnum, MATCH(S73,BodyPart,0), 1)</f>
        <v>#N/A</v>
      </c>
      <c r="V73" s="40"/>
    </row>
    <row r="74" spans="3:22" x14ac:dyDescent="0.2">
      <c r="C74" s="40"/>
      <c r="G74" s="34" t="e">
        <f>INDEX(RaceVnum, MATCH(D74,Race,0), 2)</f>
        <v>#N/A</v>
      </c>
      <c r="H74" s="34" t="e">
        <f>INDEX(SkillVnum, MATCH(E74,Skill,0), 2)</f>
        <v>#N/A</v>
      </c>
      <c r="I74" s="33">
        <f t="shared" si="2"/>
        <v>0</v>
      </c>
      <c r="J74" s="40"/>
      <c r="N74" s="34" t="e">
        <f>INDEX(RaceVnum, MATCH(K74,Race,0), 2)</f>
        <v>#N/A</v>
      </c>
      <c r="O74" s="34" t="e">
        <f>INDEX(AbilityVnum, MATCH(L74,Ability,0), 2)</f>
        <v>#N/A</v>
      </c>
      <c r="P74" s="33">
        <f t="shared" si="3"/>
        <v>0</v>
      </c>
      <c r="Q74" s="40"/>
      <c r="T74" s="34" t="e">
        <f>INDEX(RaceVnum, MATCH(R74,Race,0), 2)</f>
        <v>#N/A</v>
      </c>
      <c r="U74" s="36" t="e">
        <f>INDEX(BodyPartVnum, MATCH(S74,BodyPart,0), 1)</f>
        <v>#N/A</v>
      </c>
      <c r="V74" s="40"/>
    </row>
    <row r="75" spans="3:22" x14ac:dyDescent="0.2">
      <c r="C75" s="40"/>
      <c r="G75" s="34" t="e">
        <f>INDEX(RaceVnum, MATCH(D75,Race,0), 2)</f>
        <v>#N/A</v>
      </c>
      <c r="H75" s="34" t="e">
        <f>INDEX(SkillVnum, MATCH(E75,Skill,0), 2)</f>
        <v>#N/A</v>
      </c>
      <c r="I75" s="33">
        <f t="shared" si="2"/>
        <v>0</v>
      </c>
      <c r="J75" s="40"/>
      <c r="N75" s="34" t="e">
        <f>INDEX(RaceVnum, MATCH(K75,Race,0), 2)</f>
        <v>#N/A</v>
      </c>
      <c r="O75" s="34" t="e">
        <f>INDEX(AbilityVnum, MATCH(L75,Ability,0), 2)</f>
        <v>#N/A</v>
      </c>
      <c r="P75" s="33">
        <f t="shared" si="3"/>
        <v>0</v>
      </c>
      <c r="Q75" s="40"/>
      <c r="T75" s="34" t="e">
        <f>INDEX(RaceVnum, MATCH(R75,Race,0), 2)</f>
        <v>#N/A</v>
      </c>
      <c r="U75" s="36" t="e">
        <f>INDEX(BodyPartVnum, MATCH(S75,BodyPart,0), 1)</f>
        <v>#N/A</v>
      </c>
      <c r="V75" s="40"/>
    </row>
    <row r="76" spans="3:22" x14ac:dyDescent="0.2">
      <c r="C76" s="40"/>
      <c r="G76" s="34" t="e">
        <f>INDEX(RaceVnum, MATCH(D76,Race,0), 2)</f>
        <v>#N/A</v>
      </c>
      <c r="H76" s="34" t="e">
        <f>INDEX(SkillVnum, MATCH(E76,Skill,0), 2)</f>
        <v>#N/A</v>
      </c>
      <c r="I76" s="33">
        <f t="shared" si="2"/>
        <v>0</v>
      </c>
      <c r="J76" s="40"/>
      <c r="N76" s="34" t="e">
        <f>INDEX(RaceVnum, MATCH(K76,Race,0), 2)</f>
        <v>#N/A</v>
      </c>
      <c r="O76" s="34" t="e">
        <f>INDEX(AbilityVnum, MATCH(L76,Ability,0), 2)</f>
        <v>#N/A</v>
      </c>
      <c r="P76" s="33">
        <f t="shared" si="3"/>
        <v>0</v>
      </c>
      <c r="Q76" s="40"/>
      <c r="T76" s="34" t="e">
        <f>INDEX(RaceVnum, MATCH(R76,Race,0), 2)</f>
        <v>#N/A</v>
      </c>
      <c r="U76" s="36" t="e">
        <f>INDEX(BodyPartVnum, MATCH(S76,BodyPart,0), 1)</f>
        <v>#N/A</v>
      </c>
      <c r="V76" s="40"/>
    </row>
    <row r="77" spans="3:22" x14ac:dyDescent="0.2">
      <c r="C77" s="40"/>
      <c r="G77" s="34" t="e">
        <f>INDEX(RaceVnum, MATCH(D77,Race,0), 2)</f>
        <v>#N/A</v>
      </c>
      <c r="H77" s="34" t="e">
        <f>INDEX(SkillVnum, MATCH(E77,Skill,0), 2)</f>
        <v>#N/A</v>
      </c>
      <c r="I77" s="33">
        <f t="shared" si="2"/>
        <v>0</v>
      </c>
      <c r="J77" s="40"/>
      <c r="N77" s="34" t="e">
        <f>INDEX(RaceVnum, MATCH(K77,Race,0), 2)</f>
        <v>#N/A</v>
      </c>
      <c r="O77" s="34" t="e">
        <f>INDEX(AbilityVnum, MATCH(L77,Ability,0), 2)</f>
        <v>#N/A</v>
      </c>
      <c r="P77" s="33">
        <f t="shared" si="3"/>
        <v>0</v>
      </c>
      <c r="Q77" s="40"/>
      <c r="T77" s="34" t="e">
        <f>INDEX(RaceVnum, MATCH(R77,Race,0), 2)</f>
        <v>#N/A</v>
      </c>
      <c r="U77" s="36" t="e">
        <f>INDEX(BodyPartVnum, MATCH(S77,BodyPart,0), 1)</f>
        <v>#N/A</v>
      </c>
      <c r="V77" s="40"/>
    </row>
    <row r="78" spans="3:22" x14ac:dyDescent="0.2">
      <c r="C78" s="40"/>
      <c r="G78" s="34" t="e">
        <f>INDEX(RaceVnum, MATCH(D78,Race,0), 2)</f>
        <v>#N/A</v>
      </c>
      <c r="H78" s="34" t="e">
        <f>INDEX(SkillVnum, MATCH(E78,Skill,0), 2)</f>
        <v>#N/A</v>
      </c>
      <c r="I78" s="33">
        <f t="shared" si="2"/>
        <v>0</v>
      </c>
      <c r="J78" s="40"/>
      <c r="N78" s="34" t="e">
        <f>INDEX(RaceVnum, MATCH(K78,Race,0), 2)</f>
        <v>#N/A</v>
      </c>
      <c r="O78" s="34" t="e">
        <f>INDEX(AbilityVnum, MATCH(L78,Ability,0), 2)</f>
        <v>#N/A</v>
      </c>
      <c r="P78" s="33">
        <f t="shared" si="3"/>
        <v>0</v>
      </c>
      <c r="Q78" s="40"/>
      <c r="T78" s="34" t="e">
        <f>INDEX(RaceVnum, MATCH(R78,Race,0), 2)</f>
        <v>#N/A</v>
      </c>
      <c r="U78" s="36" t="e">
        <f>INDEX(BodyPartVnum, MATCH(S78,BodyPart,0), 1)</f>
        <v>#N/A</v>
      </c>
      <c r="V78" s="40"/>
    </row>
    <row r="79" spans="3:22" x14ac:dyDescent="0.2">
      <c r="C79" s="40"/>
      <c r="G79" s="34" t="e">
        <f>INDEX(RaceVnum, MATCH(D79,Race,0), 2)</f>
        <v>#N/A</v>
      </c>
      <c r="H79" s="34" t="e">
        <f>INDEX(SkillVnum, MATCH(E79,Skill,0), 2)</f>
        <v>#N/A</v>
      </c>
      <c r="I79" s="33">
        <f t="shared" si="2"/>
        <v>0</v>
      </c>
      <c r="J79" s="40"/>
      <c r="N79" s="34" t="e">
        <f>INDEX(RaceVnum, MATCH(K79,Race,0), 2)</f>
        <v>#N/A</v>
      </c>
      <c r="O79" s="34" t="e">
        <f>INDEX(AbilityVnum, MATCH(L79,Ability,0), 2)</f>
        <v>#N/A</v>
      </c>
      <c r="P79" s="33">
        <f t="shared" si="3"/>
        <v>0</v>
      </c>
      <c r="Q79" s="40"/>
      <c r="T79" s="34" t="e">
        <f>INDEX(RaceVnum, MATCH(R79,Race,0), 2)</f>
        <v>#N/A</v>
      </c>
      <c r="U79" s="36" t="e">
        <f>INDEX(BodyPartVnum, MATCH(S79,BodyPart,0), 1)</f>
        <v>#N/A</v>
      </c>
      <c r="V79" s="40"/>
    </row>
    <row r="80" spans="3:22" x14ac:dyDescent="0.2">
      <c r="C80" s="40"/>
      <c r="G80" s="34" t="e">
        <f>INDEX(RaceVnum, MATCH(D80,Race,0), 2)</f>
        <v>#N/A</v>
      </c>
      <c r="H80" s="34" t="e">
        <f>INDEX(SkillVnum, MATCH(E80,Skill,0), 2)</f>
        <v>#N/A</v>
      </c>
      <c r="I80" s="33">
        <f t="shared" si="2"/>
        <v>0</v>
      </c>
      <c r="J80" s="40"/>
      <c r="N80" s="34" t="e">
        <f>INDEX(RaceVnum, MATCH(K80,Race,0), 2)</f>
        <v>#N/A</v>
      </c>
      <c r="O80" s="34" t="e">
        <f>INDEX(AbilityVnum, MATCH(L80,Ability,0), 2)</f>
        <v>#N/A</v>
      </c>
      <c r="P80" s="33">
        <f t="shared" si="3"/>
        <v>0</v>
      </c>
      <c r="Q80" s="40"/>
      <c r="T80" s="34" t="e">
        <f>INDEX(RaceVnum, MATCH(R80,Race,0), 2)</f>
        <v>#N/A</v>
      </c>
      <c r="U80" s="36" t="e">
        <f>INDEX(BodyPartVnum, MATCH(S80,BodyPart,0), 1)</f>
        <v>#N/A</v>
      </c>
      <c r="V80" s="40"/>
    </row>
    <row r="81" spans="3:22" x14ac:dyDescent="0.2">
      <c r="C81" s="40"/>
      <c r="G81" s="34" t="e">
        <f>INDEX(RaceVnum, MATCH(D81,Race,0), 2)</f>
        <v>#N/A</v>
      </c>
      <c r="H81" s="34" t="e">
        <f>INDEX(SkillVnum, MATCH(E81,Skill,0), 2)</f>
        <v>#N/A</v>
      </c>
      <c r="I81" s="33">
        <f t="shared" si="2"/>
        <v>0</v>
      </c>
      <c r="J81" s="40"/>
      <c r="N81" s="34" t="e">
        <f>INDEX(RaceVnum, MATCH(K81,Race,0), 2)</f>
        <v>#N/A</v>
      </c>
      <c r="O81" s="34" t="e">
        <f>INDEX(AbilityVnum, MATCH(L81,Ability,0), 2)</f>
        <v>#N/A</v>
      </c>
      <c r="P81" s="33">
        <f t="shared" si="3"/>
        <v>0</v>
      </c>
      <c r="Q81" s="40"/>
      <c r="T81" s="34" t="e">
        <f>INDEX(RaceVnum, MATCH(R81,Race,0), 2)</f>
        <v>#N/A</v>
      </c>
      <c r="U81" s="36" t="e">
        <f>INDEX(BodyPartVnum, MATCH(S81,BodyPart,0), 1)</f>
        <v>#N/A</v>
      </c>
      <c r="V81" s="40"/>
    </row>
    <row r="82" spans="3:22" x14ac:dyDescent="0.2">
      <c r="C82" s="40"/>
      <c r="G82" s="34" t="e">
        <f>INDEX(RaceVnum, MATCH(D82,Race,0), 2)</f>
        <v>#N/A</v>
      </c>
      <c r="H82" s="34" t="e">
        <f>INDEX(SkillVnum, MATCH(E82,Skill,0), 2)</f>
        <v>#N/A</v>
      </c>
      <c r="I82" s="33">
        <f t="shared" si="2"/>
        <v>0</v>
      </c>
      <c r="J82" s="40"/>
      <c r="N82" s="34" t="e">
        <f>INDEX(RaceVnum, MATCH(K82,Race,0), 2)</f>
        <v>#N/A</v>
      </c>
      <c r="O82" s="34" t="e">
        <f>INDEX(AbilityVnum, MATCH(L82,Ability,0), 2)</f>
        <v>#N/A</v>
      </c>
      <c r="P82" s="33">
        <f t="shared" si="3"/>
        <v>0</v>
      </c>
      <c r="Q82" s="40"/>
      <c r="T82" s="34" t="e">
        <f>INDEX(RaceVnum, MATCH(R82,Race,0), 2)</f>
        <v>#N/A</v>
      </c>
      <c r="U82" s="36" t="e">
        <f>INDEX(BodyPartVnum, MATCH(S82,BodyPart,0), 1)</f>
        <v>#N/A</v>
      </c>
      <c r="V82" s="40"/>
    </row>
    <row r="83" spans="3:22" x14ac:dyDescent="0.2">
      <c r="C83" s="40"/>
      <c r="G83" s="34" t="e">
        <f>INDEX(RaceVnum, MATCH(D83,Race,0), 2)</f>
        <v>#N/A</v>
      </c>
      <c r="H83" s="34" t="e">
        <f>INDEX(SkillVnum, MATCH(E83,Skill,0), 2)</f>
        <v>#N/A</v>
      </c>
      <c r="I83" s="33">
        <f t="shared" si="2"/>
        <v>0</v>
      </c>
      <c r="J83" s="40"/>
      <c r="N83" s="34" t="e">
        <f>INDEX(RaceVnum, MATCH(K83,Race,0), 2)</f>
        <v>#N/A</v>
      </c>
      <c r="O83" s="34" t="e">
        <f>INDEX(AbilityVnum, MATCH(L83,Ability,0), 2)</f>
        <v>#N/A</v>
      </c>
      <c r="P83" s="33">
        <f t="shared" si="3"/>
        <v>0</v>
      </c>
      <c r="Q83" s="40"/>
      <c r="T83" s="34" t="e">
        <f>INDEX(RaceVnum, MATCH(R83,Race,0), 2)</f>
        <v>#N/A</v>
      </c>
      <c r="U83" s="36" t="e">
        <f>INDEX(BodyPartVnum, MATCH(S83,BodyPart,0), 1)</f>
        <v>#N/A</v>
      </c>
      <c r="V83" s="40"/>
    </row>
    <row r="84" spans="3:22" x14ac:dyDescent="0.2">
      <c r="C84" s="40"/>
      <c r="G84" s="34" t="e">
        <f>INDEX(RaceVnum, MATCH(D84,Race,0), 2)</f>
        <v>#N/A</v>
      </c>
      <c r="H84" s="34" t="e">
        <f>INDEX(SkillVnum, MATCH(E84,Skill,0), 2)</f>
        <v>#N/A</v>
      </c>
      <c r="I84" s="33">
        <f t="shared" si="2"/>
        <v>0</v>
      </c>
      <c r="J84" s="40"/>
      <c r="N84" s="34" t="e">
        <f>INDEX(RaceVnum, MATCH(K84,Race,0), 2)</f>
        <v>#N/A</v>
      </c>
      <c r="O84" s="34" t="e">
        <f>INDEX(AbilityVnum, MATCH(L84,Ability,0), 2)</f>
        <v>#N/A</v>
      </c>
      <c r="P84" s="33">
        <f t="shared" si="3"/>
        <v>0</v>
      </c>
      <c r="Q84" s="40"/>
      <c r="T84" s="34" t="e">
        <f>INDEX(RaceVnum, MATCH(R84,Race,0), 2)</f>
        <v>#N/A</v>
      </c>
      <c r="U84" s="36" t="e">
        <f>INDEX(BodyPartVnum, MATCH(S84,BodyPart,0), 1)</f>
        <v>#N/A</v>
      </c>
      <c r="V84" s="40"/>
    </row>
    <row r="85" spans="3:22" x14ac:dyDescent="0.2">
      <c r="C85" s="40"/>
      <c r="G85" s="34" t="e">
        <f>INDEX(RaceVnum, MATCH(D85,Race,0), 2)</f>
        <v>#N/A</v>
      </c>
      <c r="H85" s="34" t="e">
        <f>INDEX(SkillVnum, MATCH(E85,Skill,0), 2)</f>
        <v>#N/A</v>
      </c>
      <c r="I85" s="33">
        <f t="shared" si="2"/>
        <v>0</v>
      </c>
      <c r="J85" s="40"/>
      <c r="N85" s="34" t="e">
        <f>INDEX(RaceVnum, MATCH(K85,Race,0), 2)</f>
        <v>#N/A</v>
      </c>
      <c r="O85" s="34" t="e">
        <f>INDEX(AbilityVnum, MATCH(L85,Ability,0), 2)</f>
        <v>#N/A</v>
      </c>
      <c r="P85" s="33">
        <f t="shared" si="3"/>
        <v>0</v>
      </c>
      <c r="Q85" s="40"/>
      <c r="T85" s="34" t="e">
        <f>INDEX(RaceVnum, MATCH(R85,Race,0), 2)</f>
        <v>#N/A</v>
      </c>
      <c r="U85" s="36" t="e">
        <f>INDEX(BodyPartVnum, MATCH(S85,BodyPart,0), 1)</f>
        <v>#N/A</v>
      </c>
      <c r="V85" s="40"/>
    </row>
    <row r="86" spans="3:22" x14ac:dyDescent="0.2">
      <c r="C86" s="40"/>
      <c r="G86" s="34" t="e">
        <f>INDEX(RaceVnum, MATCH(D86,Race,0), 2)</f>
        <v>#N/A</v>
      </c>
      <c r="H86" s="34" t="e">
        <f>INDEX(SkillVnum, MATCH(E86,Skill,0), 2)</f>
        <v>#N/A</v>
      </c>
      <c r="I86" s="33">
        <f t="shared" si="2"/>
        <v>0</v>
      </c>
      <c r="J86" s="40"/>
      <c r="N86" s="34" t="e">
        <f>INDEX(RaceVnum, MATCH(K86,Race,0), 2)</f>
        <v>#N/A</v>
      </c>
      <c r="O86" s="34" t="e">
        <f>INDEX(AbilityVnum, MATCH(L86,Ability,0), 2)</f>
        <v>#N/A</v>
      </c>
      <c r="P86" s="33">
        <f t="shared" si="3"/>
        <v>0</v>
      </c>
      <c r="Q86" s="40"/>
      <c r="T86" s="34" t="e">
        <f>INDEX(RaceVnum, MATCH(R86,Race,0), 2)</f>
        <v>#N/A</v>
      </c>
      <c r="U86" s="36" t="e">
        <f>INDEX(BodyPartVnum, MATCH(S86,BodyPart,0), 1)</f>
        <v>#N/A</v>
      </c>
      <c r="V86" s="40"/>
    </row>
    <row r="87" spans="3:22" x14ac:dyDescent="0.2">
      <c r="C87" s="40"/>
      <c r="G87" s="34" t="e">
        <f>INDEX(RaceVnum, MATCH(D87,Race,0), 2)</f>
        <v>#N/A</v>
      </c>
      <c r="H87" s="34" t="e">
        <f>INDEX(SkillVnum, MATCH(E87,Skill,0), 2)</f>
        <v>#N/A</v>
      </c>
      <c r="I87" s="33">
        <f t="shared" si="2"/>
        <v>0</v>
      </c>
      <c r="J87" s="40"/>
      <c r="N87" s="34" t="e">
        <f>INDEX(RaceVnum, MATCH(K87,Race,0), 2)</f>
        <v>#N/A</v>
      </c>
      <c r="O87" s="34" t="e">
        <f>INDEX(AbilityVnum, MATCH(L87,Ability,0), 2)</f>
        <v>#N/A</v>
      </c>
      <c r="P87" s="33">
        <f t="shared" si="3"/>
        <v>0</v>
      </c>
      <c r="Q87" s="40"/>
      <c r="T87" s="34" t="e">
        <f>INDEX(RaceVnum, MATCH(R87,Race,0), 2)</f>
        <v>#N/A</v>
      </c>
      <c r="U87" s="36" t="e">
        <f>INDEX(BodyPartVnum, MATCH(S87,BodyPart,0), 1)</f>
        <v>#N/A</v>
      </c>
      <c r="V87" s="40"/>
    </row>
    <row r="88" spans="3:22" x14ac:dyDescent="0.2">
      <c r="C88" s="40"/>
      <c r="G88" s="34" t="e">
        <f>INDEX(RaceVnum, MATCH(D88,Race,0), 2)</f>
        <v>#N/A</v>
      </c>
      <c r="H88" s="34" t="e">
        <f>INDEX(SkillVnum, MATCH(E88,Skill,0), 2)</f>
        <v>#N/A</v>
      </c>
      <c r="I88" s="33">
        <f t="shared" si="2"/>
        <v>0</v>
      </c>
      <c r="J88" s="40"/>
      <c r="N88" s="34" t="e">
        <f>INDEX(RaceVnum, MATCH(K88,Race,0), 2)</f>
        <v>#N/A</v>
      </c>
      <c r="O88" s="34" t="e">
        <f>INDEX(AbilityVnum, MATCH(L88,Ability,0), 2)</f>
        <v>#N/A</v>
      </c>
      <c r="P88" s="33">
        <f t="shared" si="3"/>
        <v>0</v>
      </c>
      <c r="Q88" s="40"/>
      <c r="T88" s="34" t="e">
        <f>INDEX(RaceVnum, MATCH(R88,Race,0), 2)</f>
        <v>#N/A</v>
      </c>
      <c r="U88" s="36" t="e">
        <f>INDEX(BodyPartVnum, MATCH(S88,BodyPart,0), 1)</f>
        <v>#N/A</v>
      </c>
      <c r="V88" s="40"/>
    </row>
    <row r="89" spans="3:22" x14ac:dyDescent="0.2">
      <c r="C89" s="40"/>
      <c r="G89" s="34" t="e">
        <f>INDEX(RaceVnum, MATCH(D89,Race,0), 2)</f>
        <v>#N/A</v>
      </c>
      <c r="H89" s="34" t="e">
        <f>INDEX(SkillVnum, MATCH(E89,Skill,0), 2)</f>
        <v>#N/A</v>
      </c>
      <c r="I89" s="33">
        <f t="shared" si="2"/>
        <v>0</v>
      </c>
      <c r="J89" s="40"/>
      <c r="N89" s="34" t="e">
        <f>INDEX(RaceVnum, MATCH(K89,Race,0), 2)</f>
        <v>#N/A</v>
      </c>
      <c r="O89" s="34" t="e">
        <f>INDEX(AbilityVnum, MATCH(L89,Ability,0), 2)</f>
        <v>#N/A</v>
      </c>
      <c r="P89" s="33">
        <f t="shared" si="3"/>
        <v>0</v>
      </c>
      <c r="Q89" s="40"/>
      <c r="T89" s="34" t="e">
        <f>INDEX(RaceVnum, MATCH(R89,Race,0), 2)</f>
        <v>#N/A</v>
      </c>
      <c r="U89" s="36" t="e">
        <f>INDEX(BodyPartVnum, MATCH(S89,BodyPart,0), 1)</f>
        <v>#N/A</v>
      </c>
      <c r="V89" s="40"/>
    </row>
    <row r="90" spans="3:22" x14ac:dyDescent="0.2">
      <c r="C90" s="40"/>
      <c r="G90" s="34" t="e">
        <f>INDEX(RaceVnum, MATCH(D90,Race,0), 2)</f>
        <v>#N/A</v>
      </c>
      <c r="H90" s="34" t="e">
        <f>INDEX(SkillVnum, MATCH(E90,Skill,0), 2)</f>
        <v>#N/A</v>
      </c>
      <c r="I90" s="33">
        <f t="shared" si="2"/>
        <v>0</v>
      </c>
      <c r="J90" s="40"/>
      <c r="N90" s="34" t="e">
        <f>INDEX(RaceVnum, MATCH(K90,Race,0), 2)</f>
        <v>#N/A</v>
      </c>
      <c r="O90" s="34" t="e">
        <f>INDEX(AbilityVnum, MATCH(L90,Ability,0), 2)</f>
        <v>#N/A</v>
      </c>
      <c r="P90" s="33">
        <f t="shared" si="3"/>
        <v>0</v>
      </c>
      <c r="Q90" s="40"/>
      <c r="T90" s="34" t="e">
        <f>INDEX(RaceVnum, MATCH(R90,Race,0), 2)</f>
        <v>#N/A</v>
      </c>
      <c r="U90" s="36" t="e">
        <f>INDEX(BodyPartVnum, MATCH(S90,BodyPart,0), 1)</f>
        <v>#N/A</v>
      </c>
      <c r="V90" s="40"/>
    </row>
    <row r="91" spans="3:22" x14ac:dyDescent="0.2">
      <c r="C91" s="40"/>
      <c r="G91" s="34" t="e">
        <f>INDEX(RaceVnum, MATCH(D91,Race,0), 2)</f>
        <v>#N/A</v>
      </c>
      <c r="H91" s="34" t="e">
        <f>INDEX(SkillVnum, MATCH(E91,Skill,0), 2)</f>
        <v>#N/A</v>
      </c>
      <c r="I91" s="33">
        <f t="shared" si="2"/>
        <v>0</v>
      </c>
      <c r="J91" s="40"/>
      <c r="N91" s="34" t="e">
        <f>INDEX(RaceVnum, MATCH(K91,Race,0), 2)</f>
        <v>#N/A</v>
      </c>
      <c r="O91" s="34" t="e">
        <f>INDEX(AbilityVnum, MATCH(L91,Ability,0), 2)</f>
        <v>#N/A</v>
      </c>
      <c r="P91" s="33">
        <f t="shared" si="3"/>
        <v>0</v>
      </c>
      <c r="Q91" s="40"/>
      <c r="T91" s="34" t="e">
        <f>INDEX(RaceVnum, MATCH(R91,Race,0), 2)</f>
        <v>#N/A</v>
      </c>
      <c r="U91" s="36" t="e">
        <f>INDEX(BodyPartVnum, MATCH(S91,BodyPart,0), 1)</f>
        <v>#N/A</v>
      </c>
      <c r="V91" s="40"/>
    </row>
    <row r="92" spans="3:22" x14ac:dyDescent="0.2">
      <c r="C92" s="40"/>
      <c r="G92" s="34" t="e">
        <f>INDEX(RaceVnum, MATCH(D92,Race,0), 2)</f>
        <v>#N/A</v>
      </c>
      <c r="H92" s="34" t="e">
        <f>INDEX(SkillVnum, MATCH(E92,Skill,0), 2)</f>
        <v>#N/A</v>
      </c>
      <c r="I92" s="33">
        <f t="shared" si="2"/>
        <v>0</v>
      </c>
      <c r="J92" s="40"/>
      <c r="N92" s="34" t="e">
        <f>INDEX(RaceVnum, MATCH(K92,Race,0), 2)</f>
        <v>#N/A</v>
      </c>
      <c r="O92" s="34" t="e">
        <f>INDEX(AbilityVnum, MATCH(L92,Ability,0), 2)</f>
        <v>#N/A</v>
      </c>
      <c r="P92" s="33">
        <f t="shared" si="3"/>
        <v>0</v>
      </c>
      <c r="Q92" s="40"/>
      <c r="T92" s="34" t="e">
        <f>INDEX(RaceVnum, MATCH(R92,Race,0), 2)</f>
        <v>#N/A</v>
      </c>
      <c r="U92" s="36" t="e">
        <f>INDEX(BodyPartVnum, MATCH(S92,BodyPart,0), 1)</f>
        <v>#N/A</v>
      </c>
      <c r="V92" s="40"/>
    </row>
    <row r="93" spans="3:22" x14ac:dyDescent="0.2">
      <c r="C93" s="40"/>
      <c r="G93" s="34" t="e">
        <f>INDEX(RaceVnum, MATCH(D93,Race,0), 2)</f>
        <v>#N/A</v>
      </c>
      <c r="H93" s="34" t="e">
        <f>INDEX(SkillVnum, MATCH(E93,Skill,0), 2)</f>
        <v>#N/A</v>
      </c>
      <c r="I93" s="33">
        <f t="shared" si="2"/>
        <v>0</v>
      </c>
      <c r="J93" s="40"/>
      <c r="N93" s="34" t="e">
        <f>INDEX(RaceVnum, MATCH(K93,Race,0), 2)</f>
        <v>#N/A</v>
      </c>
      <c r="O93" s="34" t="e">
        <f>INDEX(AbilityVnum, MATCH(L93,Ability,0), 2)</f>
        <v>#N/A</v>
      </c>
      <c r="P93" s="33">
        <f t="shared" si="3"/>
        <v>0</v>
      </c>
      <c r="Q93" s="40"/>
      <c r="T93" s="34" t="e">
        <f>INDEX(RaceVnum, MATCH(R93,Race,0), 2)</f>
        <v>#N/A</v>
      </c>
      <c r="U93" s="36" t="e">
        <f>INDEX(BodyPartVnum, MATCH(S93,BodyPart,0), 1)</f>
        <v>#N/A</v>
      </c>
      <c r="V93" s="40"/>
    </row>
    <row r="94" spans="3:22" x14ac:dyDescent="0.2">
      <c r="C94" s="40"/>
      <c r="G94" s="34" t="e">
        <f>INDEX(RaceVnum, MATCH(D94,Race,0), 2)</f>
        <v>#N/A</v>
      </c>
      <c r="H94" s="34" t="e">
        <f>INDEX(SkillVnum, MATCH(E94,Skill,0), 2)</f>
        <v>#N/A</v>
      </c>
      <c r="I94" s="33">
        <f t="shared" si="2"/>
        <v>0</v>
      </c>
      <c r="J94" s="40"/>
      <c r="N94" s="34" t="e">
        <f>INDEX(RaceVnum, MATCH(K94,Race,0), 2)</f>
        <v>#N/A</v>
      </c>
      <c r="O94" s="34" t="e">
        <f>INDEX(AbilityVnum, MATCH(L94,Ability,0), 2)</f>
        <v>#N/A</v>
      </c>
      <c r="P94" s="33">
        <f t="shared" si="3"/>
        <v>0</v>
      </c>
      <c r="Q94" s="40"/>
      <c r="T94" s="34" t="e">
        <f>INDEX(RaceVnum, MATCH(R94,Race,0), 2)</f>
        <v>#N/A</v>
      </c>
      <c r="U94" s="36" t="e">
        <f>INDEX(BodyPartVnum, MATCH(S94,BodyPart,0), 1)</f>
        <v>#N/A</v>
      </c>
      <c r="V94" s="40"/>
    </row>
    <row r="95" spans="3:22" x14ac:dyDescent="0.2">
      <c r="C95" s="40"/>
      <c r="G95" s="34" t="e">
        <f>INDEX(RaceVnum, MATCH(D95,Race,0), 2)</f>
        <v>#N/A</v>
      </c>
      <c r="H95" s="34" t="e">
        <f>INDEX(SkillVnum, MATCH(E95,Skill,0), 2)</f>
        <v>#N/A</v>
      </c>
      <c r="I95" s="33">
        <f t="shared" si="2"/>
        <v>0</v>
      </c>
      <c r="J95" s="40"/>
      <c r="N95" s="34" t="e">
        <f>INDEX(RaceVnum, MATCH(K95,Race,0), 2)</f>
        <v>#N/A</v>
      </c>
      <c r="O95" s="34" t="e">
        <f>INDEX(AbilityVnum, MATCH(L95,Ability,0), 2)</f>
        <v>#N/A</v>
      </c>
      <c r="P95" s="33">
        <f t="shared" si="3"/>
        <v>0</v>
      </c>
      <c r="Q95" s="40"/>
      <c r="T95" s="34" t="e">
        <f>INDEX(RaceVnum, MATCH(R95,Race,0), 2)</f>
        <v>#N/A</v>
      </c>
      <c r="U95" s="36" t="e">
        <f>INDEX(BodyPartVnum, MATCH(S95,BodyPart,0), 1)</f>
        <v>#N/A</v>
      </c>
      <c r="V95" s="40"/>
    </row>
    <row r="96" spans="3:22" x14ac:dyDescent="0.2">
      <c r="C96" s="40"/>
      <c r="G96" s="34" t="e">
        <f>INDEX(RaceVnum, MATCH(D96,Race,0), 2)</f>
        <v>#N/A</v>
      </c>
      <c r="H96" s="34" t="e">
        <f>INDEX(SkillVnum, MATCH(E96,Skill,0), 2)</f>
        <v>#N/A</v>
      </c>
      <c r="I96" s="33">
        <f t="shared" si="2"/>
        <v>0</v>
      </c>
      <c r="J96" s="40"/>
      <c r="N96" s="34" t="e">
        <f>INDEX(RaceVnum, MATCH(K96,Race,0), 2)</f>
        <v>#N/A</v>
      </c>
      <c r="O96" s="34" t="e">
        <f>INDEX(AbilityVnum, MATCH(L96,Ability,0), 2)</f>
        <v>#N/A</v>
      </c>
      <c r="P96" s="33">
        <f t="shared" si="3"/>
        <v>0</v>
      </c>
      <c r="Q96" s="40"/>
      <c r="T96" s="34" t="e">
        <f>INDEX(RaceVnum, MATCH(R96,Race,0), 2)</f>
        <v>#N/A</v>
      </c>
      <c r="U96" s="36" t="e">
        <f>INDEX(BodyPartVnum, MATCH(S96,BodyPart,0), 1)</f>
        <v>#N/A</v>
      </c>
      <c r="V96" s="40"/>
    </row>
    <row r="97" spans="3:22" x14ac:dyDescent="0.2">
      <c r="C97" s="40"/>
      <c r="G97" s="34" t="e">
        <f>INDEX(RaceVnum, MATCH(D97,Race,0), 2)</f>
        <v>#N/A</v>
      </c>
      <c r="H97" s="34" t="e">
        <f>INDEX(SkillVnum, MATCH(E97,Skill,0), 2)</f>
        <v>#N/A</v>
      </c>
      <c r="I97" s="33">
        <f t="shared" si="2"/>
        <v>0</v>
      </c>
      <c r="J97" s="40"/>
      <c r="N97" s="34" t="e">
        <f>INDEX(RaceVnum, MATCH(K97,Race,0), 2)</f>
        <v>#N/A</v>
      </c>
      <c r="O97" s="34" t="e">
        <f>INDEX(AbilityVnum, MATCH(L97,Ability,0), 2)</f>
        <v>#N/A</v>
      </c>
      <c r="P97" s="33">
        <f t="shared" si="3"/>
        <v>0</v>
      </c>
      <c r="Q97" s="40"/>
      <c r="T97" s="34" t="e">
        <f>INDEX(RaceVnum, MATCH(R97,Race,0), 2)</f>
        <v>#N/A</v>
      </c>
      <c r="U97" s="36" t="e">
        <f>INDEX(BodyPartVnum, MATCH(S97,BodyPart,0), 1)</f>
        <v>#N/A</v>
      </c>
      <c r="V97" s="40"/>
    </row>
    <row r="98" spans="3:22" x14ac:dyDescent="0.2">
      <c r="C98" s="40"/>
      <c r="G98" s="34" t="e">
        <f>INDEX(RaceVnum, MATCH(D98,Race,0), 2)</f>
        <v>#N/A</v>
      </c>
      <c r="H98" s="34" t="e">
        <f>INDEX(SkillVnum, MATCH(E98,Skill,0), 2)</f>
        <v>#N/A</v>
      </c>
      <c r="I98" s="33">
        <f t="shared" si="2"/>
        <v>0</v>
      </c>
      <c r="J98" s="40"/>
      <c r="N98" s="34" t="e">
        <f>INDEX(RaceVnum, MATCH(K98,Race,0), 2)</f>
        <v>#N/A</v>
      </c>
      <c r="O98" s="34" t="e">
        <f>INDEX(AbilityVnum, MATCH(L98,Ability,0), 2)</f>
        <v>#N/A</v>
      </c>
      <c r="P98" s="33">
        <f t="shared" si="3"/>
        <v>0</v>
      </c>
      <c r="Q98" s="40"/>
      <c r="T98" s="34" t="e">
        <f>INDEX(RaceVnum, MATCH(R98,Race,0), 2)</f>
        <v>#N/A</v>
      </c>
      <c r="U98" s="36" t="e">
        <f>INDEX(BodyPartVnum, MATCH(S98,BodyPart,0), 1)</f>
        <v>#N/A</v>
      </c>
      <c r="V98" s="40"/>
    </row>
    <row r="99" spans="3:22" x14ac:dyDescent="0.2">
      <c r="C99" s="40"/>
      <c r="G99" s="34" t="e">
        <f>INDEX(RaceVnum, MATCH(D99,Race,0), 2)</f>
        <v>#N/A</v>
      </c>
      <c r="H99" s="34" t="e">
        <f>INDEX(SkillVnum, MATCH(E99,Skill,0), 2)</f>
        <v>#N/A</v>
      </c>
      <c r="I99" s="33">
        <f t="shared" si="2"/>
        <v>0</v>
      </c>
      <c r="J99" s="40"/>
      <c r="N99" s="34" t="e">
        <f>INDEX(RaceVnum, MATCH(K99,Race,0), 2)</f>
        <v>#N/A</v>
      </c>
      <c r="O99" s="34" t="e">
        <f>INDEX(AbilityVnum, MATCH(L99,Ability,0), 2)</f>
        <v>#N/A</v>
      </c>
      <c r="P99" s="33">
        <f t="shared" si="3"/>
        <v>0</v>
      </c>
      <c r="Q99" s="40"/>
      <c r="T99" s="34" t="e">
        <f>INDEX(RaceVnum, MATCH(R99,Race,0), 2)</f>
        <v>#N/A</v>
      </c>
      <c r="U99" s="36" t="e">
        <f>INDEX(BodyPartVnum, MATCH(S99,BodyPart,0), 1)</f>
        <v>#N/A</v>
      </c>
      <c r="V99" s="40"/>
    </row>
    <row r="100" spans="3:22" x14ac:dyDescent="0.2">
      <c r="C100" s="40"/>
      <c r="G100" s="34" t="e">
        <f>INDEX(RaceVnum, MATCH(D100,Race,0), 2)</f>
        <v>#N/A</v>
      </c>
      <c r="H100" s="34" t="e">
        <f>INDEX(SkillVnum, MATCH(E100,Skill,0), 2)</f>
        <v>#N/A</v>
      </c>
      <c r="I100" s="33">
        <f t="shared" ref="I100" si="4">F100</f>
        <v>0</v>
      </c>
      <c r="J100" s="40"/>
      <c r="N100" s="34" t="e">
        <f>INDEX(RaceVnum, MATCH(K100,Race,0), 2)</f>
        <v>#N/A</v>
      </c>
      <c r="O100" s="34" t="e">
        <f>INDEX(AbilityVnum, MATCH(L100,Ability,0), 2)</f>
        <v>#N/A</v>
      </c>
      <c r="P100" s="33">
        <f t="shared" si="3"/>
        <v>0</v>
      </c>
      <c r="Q100" s="40"/>
      <c r="T100" s="34" t="e">
        <f>INDEX(RaceVnum, MATCH(R100,Race,0), 2)</f>
        <v>#N/A</v>
      </c>
      <c r="U100" s="36" t="e">
        <f>INDEX(BodyPartVnum, MATCH(S100,BodyPart,0), 1)</f>
        <v>#N/A</v>
      </c>
      <c r="V100" s="40"/>
    </row>
  </sheetData>
  <mergeCells count="6">
    <mergeCell ref="G2:I2"/>
    <mergeCell ref="D1:I1"/>
    <mergeCell ref="N2:P2"/>
    <mergeCell ref="K1:P1"/>
    <mergeCell ref="T2:U2"/>
    <mergeCell ref="R1:U1"/>
  </mergeCells>
  <dataValidations count="4">
    <dataValidation type="list" allowBlank="1" showInputMessage="1" showErrorMessage="1" sqref="E3:E54">
      <formula1>Skill</formula1>
    </dataValidation>
    <dataValidation type="list" allowBlank="1" showInputMessage="1" showErrorMessage="1" sqref="D3:D54 K3:K51 R46:R47 R3:R43">
      <formula1>Race</formula1>
    </dataValidation>
    <dataValidation type="list" allowBlank="1" showInputMessage="1" showErrorMessage="1" sqref="L3:L51">
      <formula1>Ability</formula1>
    </dataValidation>
    <dataValidation type="list" allowBlank="1" showInputMessage="1" showErrorMessage="1" sqref="S3:S100">
      <formula1>BodyPart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"/>
  <sheetViews>
    <sheetView topLeftCell="K1" workbookViewId="0">
      <selection activeCell="X9" sqref="X9"/>
    </sheetView>
  </sheetViews>
  <sheetFormatPr defaultRowHeight="15" x14ac:dyDescent="0.25"/>
  <cols>
    <col min="1" max="1" width="6.7109375" style="6" bestFit="1" customWidth="1"/>
    <col min="2" max="2" width="8.42578125" style="6" bestFit="1" customWidth="1"/>
    <col min="3" max="3" width="12.42578125" style="6" bestFit="1" customWidth="1"/>
    <col min="4" max="4" width="10.7109375" style="6" bestFit="1" customWidth="1"/>
    <col min="5" max="5" width="5.28515625" style="6" bestFit="1" customWidth="1"/>
    <col min="6" max="6" width="9.140625" style="6"/>
    <col min="7" max="7" width="12.5703125" style="6" bestFit="1" customWidth="1"/>
    <col min="8" max="8" width="6.7109375" style="6" bestFit="1" customWidth="1"/>
    <col min="9" max="9" width="8.42578125" style="6" bestFit="1" customWidth="1"/>
    <col min="10" max="10" width="12.140625" style="9" bestFit="1" customWidth="1"/>
    <col min="11" max="11" width="10.7109375" style="6" bestFit="1" customWidth="1"/>
    <col min="12" max="12" width="5.28515625" style="6" bestFit="1" customWidth="1"/>
    <col min="13" max="13" width="9.140625" style="6"/>
    <col min="14" max="14" width="12.5703125" style="6" bestFit="1" customWidth="1"/>
    <col min="15" max="15" width="10.7109375" style="6" bestFit="1" customWidth="1"/>
    <col min="16" max="17" width="10" style="6" bestFit="1" customWidth="1"/>
    <col min="18" max="18" width="10.7109375" style="9" bestFit="1" customWidth="1"/>
    <col min="19" max="20" width="10" style="6" bestFit="1" customWidth="1"/>
    <col min="21" max="21" width="8.42578125" style="6" bestFit="1" customWidth="1"/>
    <col min="22" max="22" width="15.140625" style="6" bestFit="1" customWidth="1"/>
    <col min="23" max="23" width="10.7109375" style="9" bestFit="1" customWidth="1"/>
    <col min="24" max="24" width="9.140625" style="6"/>
    <col min="25" max="25" width="8.42578125" style="6" bestFit="1" customWidth="1"/>
    <col min="26" max="26" width="14.42578125" style="6" bestFit="1" customWidth="1"/>
    <col min="27" max="27" width="15.140625" style="6" bestFit="1" customWidth="1"/>
    <col min="28" max="28" width="10.7109375" style="9" bestFit="1" customWidth="1"/>
    <col min="29" max="29" width="10.140625" style="6" bestFit="1" customWidth="1"/>
    <col min="30" max="30" width="10" style="6" bestFit="1" customWidth="1"/>
    <col min="31" max="31" width="8.42578125" style="6" bestFit="1" customWidth="1"/>
    <col min="32" max="32" width="14.42578125" style="6" bestFit="1" customWidth="1"/>
    <col min="33" max="33" width="10.7109375" style="9" bestFit="1" customWidth="1"/>
    <col min="34" max="34" width="12.28515625" style="6" bestFit="1" customWidth="1"/>
    <col min="35" max="16384" width="9.140625" style="6"/>
  </cols>
  <sheetData>
    <row r="1" spans="1:34" s="8" customFormat="1" x14ac:dyDescent="0.25">
      <c r="A1" s="25" t="s">
        <v>555</v>
      </c>
      <c r="B1" s="26"/>
      <c r="C1" s="26"/>
      <c r="D1" s="26"/>
      <c r="E1" s="26"/>
      <c r="F1" s="26"/>
      <c r="G1" s="27"/>
      <c r="H1" s="25" t="s">
        <v>555</v>
      </c>
      <c r="I1" s="26"/>
      <c r="J1" s="26"/>
      <c r="K1" s="26"/>
      <c r="L1" s="26"/>
      <c r="M1" s="26"/>
      <c r="N1" s="27"/>
      <c r="O1" s="25" t="s">
        <v>556</v>
      </c>
      <c r="P1" s="26"/>
      <c r="Q1" s="27"/>
      <c r="R1" s="25" t="s">
        <v>556</v>
      </c>
      <c r="S1" s="26"/>
      <c r="T1" s="27"/>
      <c r="U1" s="25" t="s">
        <v>557</v>
      </c>
      <c r="V1" s="27"/>
      <c r="W1" s="25" t="s">
        <v>557</v>
      </c>
      <c r="X1" s="27"/>
      <c r="Y1" s="25" t="s">
        <v>558</v>
      </c>
      <c r="Z1" s="26"/>
      <c r="AA1" s="27"/>
      <c r="AB1" s="28" t="s">
        <v>558</v>
      </c>
      <c r="AC1" s="29"/>
      <c r="AD1" s="30"/>
      <c r="AE1" s="25" t="s">
        <v>38</v>
      </c>
      <c r="AF1" s="26"/>
      <c r="AG1" s="25" t="s">
        <v>38</v>
      </c>
      <c r="AH1" s="26"/>
    </row>
    <row r="2" spans="1:34" s="8" customFormat="1" x14ac:dyDescent="0.25">
      <c r="A2" s="10" t="s">
        <v>36</v>
      </c>
      <c r="B2" s="3" t="s">
        <v>176</v>
      </c>
      <c r="C2" s="3" t="s">
        <v>475</v>
      </c>
      <c r="D2" s="3" t="s">
        <v>476</v>
      </c>
      <c r="E2" s="3" t="s">
        <v>477</v>
      </c>
      <c r="F2" s="3" t="s">
        <v>478</v>
      </c>
      <c r="G2" s="11" t="s">
        <v>481</v>
      </c>
      <c r="H2" s="10" t="s">
        <v>36</v>
      </c>
      <c r="I2" s="3" t="s">
        <v>176</v>
      </c>
      <c r="J2" s="3" t="s">
        <v>475</v>
      </c>
      <c r="K2" s="3" t="s">
        <v>476</v>
      </c>
      <c r="L2" s="3" t="s">
        <v>477</v>
      </c>
      <c r="M2" s="3" t="s">
        <v>478</v>
      </c>
      <c r="N2" s="11" t="s">
        <v>481</v>
      </c>
      <c r="O2" s="10" t="s">
        <v>36</v>
      </c>
      <c r="P2" s="3" t="s">
        <v>479</v>
      </c>
      <c r="Q2" s="11" t="s">
        <v>470</v>
      </c>
      <c r="R2" s="10" t="s">
        <v>36</v>
      </c>
      <c r="S2" s="3" t="s">
        <v>479</v>
      </c>
      <c r="T2" s="11" t="s">
        <v>470</v>
      </c>
      <c r="U2" s="10" t="s">
        <v>36</v>
      </c>
      <c r="V2" s="11" t="s">
        <v>480</v>
      </c>
      <c r="W2" s="10" t="s">
        <v>36</v>
      </c>
      <c r="X2" s="11" t="s">
        <v>556</v>
      </c>
      <c r="Y2" s="10" t="s">
        <v>36</v>
      </c>
      <c r="Z2" s="3" t="s">
        <v>574</v>
      </c>
      <c r="AA2" s="11" t="s">
        <v>470</v>
      </c>
      <c r="AB2" s="10" t="s">
        <v>36</v>
      </c>
      <c r="AC2" s="3" t="s">
        <v>574</v>
      </c>
      <c r="AD2" s="11" t="s">
        <v>470</v>
      </c>
      <c r="AE2" s="10" t="s">
        <v>36</v>
      </c>
      <c r="AF2" s="3" t="s">
        <v>43</v>
      </c>
      <c r="AG2" s="10" t="s">
        <v>36</v>
      </c>
      <c r="AH2" s="3" t="s">
        <v>43</v>
      </c>
    </row>
    <row r="3" spans="1:34" x14ac:dyDescent="0.25">
      <c r="A3" s="12">
        <v>1</v>
      </c>
      <c r="B3" s="4" t="s">
        <v>357</v>
      </c>
      <c r="C3" s="4" t="s">
        <v>474</v>
      </c>
      <c r="D3" s="4">
        <v>1</v>
      </c>
      <c r="E3" s="4">
        <v>50</v>
      </c>
      <c r="F3" s="4">
        <v>0</v>
      </c>
      <c r="G3" s="13"/>
      <c r="H3" s="12">
        <f>A3</f>
        <v>1</v>
      </c>
      <c r="I3" s="4" t="s">
        <v>357</v>
      </c>
      <c r="J3" s="5">
        <f t="shared" ref="J3:J50" si="0">INDEX(ProfessionListVnum, MATCH(C3,ProfessionList,0), 1)</f>
        <v>3</v>
      </c>
      <c r="K3" s="4">
        <v>1</v>
      </c>
      <c r="L3" s="4">
        <v>50</v>
      </c>
      <c r="M3" s="4">
        <v>0</v>
      </c>
      <c r="N3" s="13">
        <f t="shared" ref="N3:N50" si="1">IF(ISBLANK(G3),0,INDEX(ToolTypeListVnum, MATCH(G3,ToolTypeList,0), 2))</f>
        <v>0</v>
      </c>
      <c r="O3" s="12" t="s">
        <v>357</v>
      </c>
      <c r="P3" s="4" t="s">
        <v>357</v>
      </c>
      <c r="Q3" s="13"/>
      <c r="R3" s="18">
        <f t="shared" ref="R3:R50" si="2">INDEX(ProductionListVnum, MATCH(O3,ProductionList,0), 1)</f>
        <v>1</v>
      </c>
      <c r="S3" s="4">
        <f t="shared" ref="S3:S50" si="3">INDEX(ModelVnum, MATCH(P3,Model,0), 1)</f>
        <v>4000</v>
      </c>
      <c r="T3" s="13">
        <v>1</v>
      </c>
      <c r="U3" s="12" t="s">
        <v>357</v>
      </c>
      <c r="V3" s="20" t="s">
        <v>484</v>
      </c>
      <c r="W3" s="18">
        <f t="shared" ref="W3:W50" si="4">INDEX(ProductionListVnum, MATCH(U3,ProductionList,0), 1)</f>
        <v>1</v>
      </c>
      <c r="X3" s="13">
        <f t="shared" ref="X3:X50" si="5">INDEX(ToolTypeListVnum, MATCH(V3,ToolTypeList,0), 2)</f>
        <v>10</v>
      </c>
      <c r="Y3" s="12" t="s">
        <v>357</v>
      </c>
      <c r="Z3" s="4" t="s">
        <v>563</v>
      </c>
      <c r="AA3" s="20">
        <v>2</v>
      </c>
      <c r="AB3" s="18">
        <f t="shared" ref="AB3:AB50" si="6">INDEX(ProductionListVnum, MATCH(Y3,ProductionList,0), 1)</f>
        <v>1</v>
      </c>
      <c r="AC3" s="4">
        <f t="shared" ref="AC3:AC50" si="7">INDEX(ResourceListVnum, MATCH(Z3,ResourceList,0), 2)</f>
        <v>5</v>
      </c>
      <c r="AD3" s="13">
        <f>AA3</f>
        <v>2</v>
      </c>
      <c r="AE3" s="4" t="s">
        <v>357</v>
      </c>
      <c r="AF3" s="4" t="s">
        <v>110</v>
      </c>
      <c r="AG3" s="18">
        <f t="shared" ref="AG3:AG50" si="8">INDEX(ProductionListVnum, MATCH(AE3,ProductionList,0), 1)</f>
        <v>1</v>
      </c>
      <c r="AH3" s="4">
        <f t="shared" ref="AH3:AH50" si="9">INDEX(KnowledgeVnum, MATCH(AF3,Knowledge,0), 2)</f>
        <v>17</v>
      </c>
    </row>
    <row r="4" spans="1:34" x14ac:dyDescent="0.25">
      <c r="A4" s="12">
        <v>2</v>
      </c>
      <c r="B4" s="4" t="s">
        <v>326</v>
      </c>
      <c r="C4" s="4" t="s">
        <v>474</v>
      </c>
      <c r="D4" s="4">
        <v>1</v>
      </c>
      <c r="E4" s="4">
        <v>40</v>
      </c>
      <c r="F4" s="4">
        <v>0</v>
      </c>
      <c r="G4" s="13"/>
      <c r="H4" s="12">
        <f t="shared" ref="H4:H50" si="10">A4</f>
        <v>2</v>
      </c>
      <c r="I4" s="4" t="s">
        <v>326</v>
      </c>
      <c r="J4" s="5">
        <f t="shared" si="0"/>
        <v>3</v>
      </c>
      <c r="K4" s="4">
        <v>1</v>
      </c>
      <c r="L4" s="4">
        <v>40</v>
      </c>
      <c r="M4" s="4">
        <v>0</v>
      </c>
      <c r="N4" s="13">
        <f t="shared" si="1"/>
        <v>0</v>
      </c>
      <c r="O4" s="12" t="s">
        <v>326</v>
      </c>
      <c r="P4" s="4" t="s">
        <v>326</v>
      </c>
      <c r="Q4" s="13"/>
      <c r="R4" s="18">
        <f t="shared" si="2"/>
        <v>2</v>
      </c>
      <c r="S4" s="4">
        <f t="shared" si="3"/>
        <v>7006</v>
      </c>
      <c r="T4" s="13">
        <v>1</v>
      </c>
      <c r="U4" s="12" t="s">
        <v>357</v>
      </c>
      <c r="V4" s="13" t="s">
        <v>485</v>
      </c>
      <c r="W4" s="18">
        <f t="shared" si="4"/>
        <v>1</v>
      </c>
      <c r="X4" s="13">
        <f t="shared" si="5"/>
        <v>11</v>
      </c>
      <c r="Y4" s="12" t="s">
        <v>326</v>
      </c>
      <c r="Z4" s="7" t="s">
        <v>563</v>
      </c>
      <c r="AA4" s="20">
        <v>1</v>
      </c>
      <c r="AB4" s="18">
        <f t="shared" si="6"/>
        <v>2</v>
      </c>
      <c r="AC4" s="4">
        <f t="shared" si="7"/>
        <v>5</v>
      </c>
      <c r="AD4" s="13">
        <f t="shared" ref="AD4:AD50" si="11">AA4</f>
        <v>1</v>
      </c>
      <c r="AE4" s="4" t="s">
        <v>326</v>
      </c>
      <c r="AF4" s="4" t="s">
        <v>110</v>
      </c>
      <c r="AG4" s="18">
        <f t="shared" si="8"/>
        <v>2</v>
      </c>
      <c r="AH4" s="4">
        <f t="shared" si="9"/>
        <v>17</v>
      </c>
    </row>
    <row r="5" spans="1:34" x14ac:dyDescent="0.25">
      <c r="A5" s="12">
        <v>3</v>
      </c>
      <c r="B5" s="4" t="s">
        <v>362</v>
      </c>
      <c r="C5" s="4" t="s">
        <v>472</v>
      </c>
      <c r="D5" s="4">
        <v>1</v>
      </c>
      <c r="E5" s="4">
        <v>30</v>
      </c>
      <c r="F5" s="4">
        <v>0</v>
      </c>
      <c r="G5" s="13" t="s">
        <v>489</v>
      </c>
      <c r="H5" s="12">
        <f t="shared" si="10"/>
        <v>3</v>
      </c>
      <c r="I5" s="4" t="s">
        <v>362</v>
      </c>
      <c r="J5" s="5">
        <f t="shared" si="0"/>
        <v>4</v>
      </c>
      <c r="K5" s="4">
        <v>1</v>
      </c>
      <c r="L5" s="4">
        <v>30</v>
      </c>
      <c r="M5" s="4">
        <v>0</v>
      </c>
      <c r="N5" s="13">
        <f t="shared" si="1"/>
        <v>30</v>
      </c>
      <c r="O5" s="12" t="s">
        <v>362</v>
      </c>
      <c r="P5" s="4" t="s">
        <v>362</v>
      </c>
      <c r="Q5" s="13"/>
      <c r="R5" s="18">
        <f t="shared" si="2"/>
        <v>3</v>
      </c>
      <c r="S5" s="4">
        <f t="shared" si="3"/>
        <v>3502</v>
      </c>
      <c r="T5" s="13">
        <v>1</v>
      </c>
      <c r="U5" s="12" t="s">
        <v>326</v>
      </c>
      <c r="V5" s="20" t="s">
        <v>484</v>
      </c>
      <c r="W5" s="18">
        <f t="shared" si="4"/>
        <v>2</v>
      </c>
      <c r="X5" s="13">
        <f t="shared" si="5"/>
        <v>10</v>
      </c>
      <c r="Y5" s="12" t="s">
        <v>362</v>
      </c>
      <c r="Z5" s="7" t="s">
        <v>560</v>
      </c>
      <c r="AA5" s="20">
        <v>2</v>
      </c>
      <c r="AB5" s="18">
        <f t="shared" si="6"/>
        <v>3</v>
      </c>
      <c r="AC5" s="4">
        <f t="shared" si="7"/>
        <v>2</v>
      </c>
      <c r="AD5" s="13">
        <f t="shared" si="11"/>
        <v>2</v>
      </c>
      <c r="AE5" s="4" t="s">
        <v>362</v>
      </c>
      <c r="AF5" s="4" t="s">
        <v>102</v>
      </c>
      <c r="AG5" s="18">
        <f t="shared" si="8"/>
        <v>3</v>
      </c>
      <c r="AH5" s="4">
        <f t="shared" si="9"/>
        <v>22</v>
      </c>
    </row>
    <row r="6" spans="1:34" x14ac:dyDescent="0.25">
      <c r="A6" s="12">
        <v>4</v>
      </c>
      <c r="B6" s="4" t="s">
        <v>387</v>
      </c>
      <c r="C6" s="4" t="s">
        <v>473</v>
      </c>
      <c r="D6" s="4">
        <v>1</v>
      </c>
      <c r="E6" s="4">
        <v>30</v>
      </c>
      <c r="F6" s="4">
        <v>1</v>
      </c>
      <c r="G6" s="13"/>
      <c r="H6" s="12">
        <f t="shared" si="10"/>
        <v>4</v>
      </c>
      <c r="I6" s="4" t="s">
        <v>387</v>
      </c>
      <c r="J6" s="5">
        <f t="shared" si="0"/>
        <v>2</v>
      </c>
      <c r="K6" s="4">
        <v>1</v>
      </c>
      <c r="L6" s="4">
        <v>30</v>
      </c>
      <c r="M6" s="4">
        <v>1</v>
      </c>
      <c r="N6" s="13">
        <f t="shared" si="1"/>
        <v>0</v>
      </c>
      <c r="O6" s="12" t="s">
        <v>387</v>
      </c>
      <c r="P6" s="4" t="s">
        <v>377</v>
      </c>
      <c r="Q6" s="13"/>
      <c r="R6" s="18">
        <f t="shared" si="2"/>
        <v>4</v>
      </c>
      <c r="S6" s="4">
        <f t="shared" si="3"/>
        <v>3101</v>
      </c>
      <c r="T6" s="13">
        <v>6</v>
      </c>
      <c r="U6" s="12" t="s">
        <v>326</v>
      </c>
      <c r="V6" s="13" t="s">
        <v>485</v>
      </c>
      <c r="W6" s="18">
        <f t="shared" si="4"/>
        <v>2</v>
      </c>
      <c r="X6" s="13">
        <f t="shared" si="5"/>
        <v>11</v>
      </c>
      <c r="Y6" s="12" t="s">
        <v>362</v>
      </c>
      <c r="Z6" s="7" t="s">
        <v>122</v>
      </c>
      <c r="AA6" s="13">
        <v>1</v>
      </c>
      <c r="AB6" s="18">
        <f t="shared" si="6"/>
        <v>3</v>
      </c>
      <c r="AC6" s="4">
        <f t="shared" si="7"/>
        <v>1</v>
      </c>
      <c r="AD6" s="13">
        <f t="shared" si="11"/>
        <v>1</v>
      </c>
      <c r="AE6" s="4" t="s">
        <v>387</v>
      </c>
      <c r="AF6" s="4" t="s">
        <v>111</v>
      </c>
      <c r="AG6" s="18">
        <f t="shared" si="8"/>
        <v>4</v>
      </c>
      <c r="AH6" s="4">
        <f t="shared" si="9"/>
        <v>15</v>
      </c>
    </row>
    <row r="7" spans="1:34" x14ac:dyDescent="0.25">
      <c r="A7" s="12">
        <v>5</v>
      </c>
      <c r="B7" s="4" t="s">
        <v>373</v>
      </c>
      <c r="C7" s="4" t="s">
        <v>473</v>
      </c>
      <c r="D7" s="4">
        <v>1</v>
      </c>
      <c r="E7" s="4">
        <v>15</v>
      </c>
      <c r="F7" s="4">
        <v>0</v>
      </c>
      <c r="G7" s="13"/>
      <c r="H7" s="12">
        <f t="shared" si="10"/>
        <v>5</v>
      </c>
      <c r="I7" s="4" t="s">
        <v>373</v>
      </c>
      <c r="J7" s="5">
        <f t="shared" si="0"/>
        <v>2</v>
      </c>
      <c r="K7" s="4">
        <v>1</v>
      </c>
      <c r="L7" s="4">
        <v>15</v>
      </c>
      <c r="M7" s="4">
        <v>0</v>
      </c>
      <c r="N7" s="13">
        <f t="shared" si="1"/>
        <v>0</v>
      </c>
      <c r="O7" s="12" t="s">
        <v>373</v>
      </c>
      <c r="P7" s="4" t="s">
        <v>373</v>
      </c>
      <c r="Q7" s="13"/>
      <c r="R7" s="18">
        <f t="shared" si="2"/>
        <v>5</v>
      </c>
      <c r="S7" s="4">
        <f t="shared" si="3"/>
        <v>3102</v>
      </c>
      <c r="T7" s="13">
        <v>4</v>
      </c>
      <c r="U7" s="12" t="s">
        <v>362</v>
      </c>
      <c r="V7" s="13" t="s">
        <v>492</v>
      </c>
      <c r="W7" s="18">
        <f t="shared" si="4"/>
        <v>3</v>
      </c>
      <c r="X7" s="13">
        <f t="shared" si="5"/>
        <v>33</v>
      </c>
      <c r="Y7" s="12" t="s">
        <v>387</v>
      </c>
      <c r="Z7" s="4" t="s">
        <v>564</v>
      </c>
      <c r="AA7" s="13">
        <v>1</v>
      </c>
      <c r="AB7" s="18">
        <f t="shared" si="6"/>
        <v>4</v>
      </c>
      <c r="AC7" s="4">
        <f t="shared" si="7"/>
        <v>6</v>
      </c>
      <c r="AD7" s="13">
        <f t="shared" si="11"/>
        <v>1</v>
      </c>
      <c r="AE7" s="4" t="s">
        <v>373</v>
      </c>
      <c r="AF7" s="4" t="s">
        <v>111</v>
      </c>
      <c r="AG7" s="18">
        <f t="shared" si="8"/>
        <v>5</v>
      </c>
      <c r="AH7" s="4">
        <f t="shared" si="9"/>
        <v>15</v>
      </c>
    </row>
    <row r="8" spans="1:34" x14ac:dyDescent="0.25">
      <c r="A8" s="12">
        <v>6</v>
      </c>
      <c r="B8" s="4" t="s">
        <v>303</v>
      </c>
      <c r="C8" s="4" t="s">
        <v>312</v>
      </c>
      <c r="D8" s="4">
        <v>1</v>
      </c>
      <c r="E8" s="4">
        <v>15</v>
      </c>
      <c r="F8" s="4">
        <v>0</v>
      </c>
      <c r="G8" s="13" t="s">
        <v>490</v>
      </c>
      <c r="H8" s="12">
        <f t="shared" si="10"/>
        <v>6</v>
      </c>
      <c r="I8" s="4" t="s">
        <v>303</v>
      </c>
      <c r="J8" s="5">
        <f t="shared" si="0"/>
        <v>5</v>
      </c>
      <c r="K8" s="4">
        <v>1</v>
      </c>
      <c r="L8" s="4">
        <v>15</v>
      </c>
      <c r="M8" s="4">
        <v>0</v>
      </c>
      <c r="N8" s="13">
        <f t="shared" si="1"/>
        <v>31</v>
      </c>
      <c r="O8" s="12" t="s">
        <v>303</v>
      </c>
      <c r="P8" s="4" t="s">
        <v>303</v>
      </c>
      <c r="Q8" s="13"/>
      <c r="R8" s="18">
        <f t="shared" si="2"/>
        <v>6</v>
      </c>
      <c r="S8" s="4">
        <f t="shared" si="3"/>
        <v>7013</v>
      </c>
      <c r="T8" s="13">
        <v>12</v>
      </c>
      <c r="U8" s="12" t="s">
        <v>362</v>
      </c>
      <c r="V8" s="13" t="s">
        <v>493</v>
      </c>
      <c r="W8" s="18">
        <f t="shared" si="4"/>
        <v>3</v>
      </c>
      <c r="X8" s="13">
        <f t="shared" si="5"/>
        <v>34</v>
      </c>
      <c r="Y8" s="12" t="s">
        <v>373</v>
      </c>
      <c r="Z8" s="7" t="s">
        <v>562</v>
      </c>
      <c r="AA8" s="13">
        <v>1</v>
      </c>
      <c r="AB8" s="18">
        <f t="shared" si="6"/>
        <v>5</v>
      </c>
      <c r="AC8" s="4">
        <f t="shared" si="7"/>
        <v>4</v>
      </c>
      <c r="AD8" s="13">
        <f t="shared" si="11"/>
        <v>1</v>
      </c>
      <c r="AE8" s="4" t="s">
        <v>303</v>
      </c>
      <c r="AF8" s="4" t="s">
        <v>102</v>
      </c>
      <c r="AG8" s="18">
        <f t="shared" si="8"/>
        <v>6</v>
      </c>
      <c r="AH8" s="4">
        <f t="shared" si="9"/>
        <v>22</v>
      </c>
    </row>
    <row r="9" spans="1:34" x14ac:dyDescent="0.25">
      <c r="A9" s="12">
        <v>7</v>
      </c>
      <c r="B9" s="4" t="s">
        <v>288</v>
      </c>
      <c r="C9" s="4" t="s">
        <v>472</v>
      </c>
      <c r="D9" s="4">
        <v>1</v>
      </c>
      <c r="E9" s="4">
        <v>60</v>
      </c>
      <c r="F9" s="4">
        <v>1</v>
      </c>
      <c r="G9" s="13" t="s">
        <v>489</v>
      </c>
      <c r="H9" s="12">
        <f t="shared" si="10"/>
        <v>7</v>
      </c>
      <c r="I9" s="4" t="s">
        <v>288</v>
      </c>
      <c r="J9" s="5">
        <f t="shared" si="0"/>
        <v>4</v>
      </c>
      <c r="K9" s="4">
        <v>1</v>
      </c>
      <c r="L9" s="4">
        <v>60</v>
      </c>
      <c r="M9" s="4">
        <v>1</v>
      </c>
      <c r="N9" s="13">
        <f t="shared" si="1"/>
        <v>30</v>
      </c>
      <c r="O9" s="12" t="s">
        <v>288</v>
      </c>
      <c r="P9" s="4" t="s">
        <v>288</v>
      </c>
      <c r="Q9" s="13"/>
      <c r="R9" s="18">
        <f t="shared" si="2"/>
        <v>7</v>
      </c>
      <c r="S9" s="4">
        <f t="shared" si="3"/>
        <v>7016</v>
      </c>
      <c r="T9" s="13">
        <v>1</v>
      </c>
      <c r="U9" s="12" t="s">
        <v>387</v>
      </c>
      <c r="V9" s="20" t="s">
        <v>484</v>
      </c>
      <c r="W9" s="18">
        <f t="shared" si="4"/>
        <v>4</v>
      </c>
      <c r="X9" s="13">
        <f t="shared" si="5"/>
        <v>10</v>
      </c>
      <c r="Y9" s="12" t="s">
        <v>303</v>
      </c>
      <c r="Z9" s="4" t="s">
        <v>561</v>
      </c>
      <c r="AA9" s="21">
        <v>1</v>
      </c>
      <c r="AB9" s="18">
        <f t="shared" si="6"/>
        <v>6</v>
      </c>
      <c r="AC9" s="4">
        <f t="shared" si="7"/>
        <v>3</v>
      </c>
      <c r="AD9" s="13">
        <f t="shared" si="11"/>
        <v>1</v>
      </c>
      <c r="AE9" s="4" t="s">
        <v>288</v>
      </c>
      <c r="AF9" s="4" t="s">
        <v>102</v>
      </c>
      <c r="AG9" s="18">
        <f t="shared" si="8"/>
        <v>7</v>
      </c>
      <c r="AH9" s="4">
        <f t="shared" si="9"/>
        <v>22</v>
      </c>
    </row>
    <row r="10" spans="1:34" x14ac:dyDescent="0.25">
      <c r="A10" s="12">
        <v>8</v>
      </c>
      <c r="B10" s="4" t="s">
        <v>307</v>
      </c>
      <c r="C10" s="4" t="s">
        <v>312</v>
      </c>
      <c r="D10" s="4">
        <v>1</v>
      </c>
      <c r="E10" s="4">
        <v>30</v>
      </c>
      <c r="F10" s="4">
        <v>1</v>
      </c>
      <c r="G10" s="13" t="s">
        <v>490</v>
      </c>
      <c r="H10" s="12">
        <f t="shared" si="10"/>
        <v>8</v>
      </c>
      <c r="I10" s="4" t="s">
        <v>307</v>
      </c>
      <c r="J10" s="5">
        <f t="shared" si="0"/>
        <v>5</v>
      </c>
      <c r="K10" s="4">
        <v>1</v>
      </c>
      <c r="L10" s="4">
        <v>30</v>
      </c>
      <c r="M10" s="4">
        <v>1</v>
      </c>
      <c r="N10" s="13">
        <f t="shared" si="1"/>
        <v>31</v>
      </c>
      <c r="O10" s="12" t="s">
        <v>307</v>
      </c>
      <c r="P10" s="4" t="s">
        <v>307</v>
      </c>
      <c r="Q10" s="13"/>
      <c r="R10" s="18">
        <f t="shared" si="2"/>
        <v>8</v>
      </c>
      <c r="S10" s="4">
        <f t="shared" si="3"/>
        <v>7012</v>
      </c>
      <c r="T10" s="13">
        <v>1</v>
      </c>
      <c r="U10" s="12" t="s">
        <v>373</v>
      </c>
      <c r="V10" s="20" t="s">
        <v>484</v>
      </c>
      <c r="W10" s="18">
        <f t="shared" si="4"/>
        <v>5</v>
      </c>
      <c r="X10" s="13">
        <f t="shared" si="5"/>
        <v>10</v>
      </c>
      <c r="Y10" s="12" t="s">
        <v>288</v>
      </c>
      <c r="Z10" s="7" t="s">
        <v>561</v>
      </c>
      <c r="AA10" s="21">
        <v>12</v>
      </c>
      <c r="AB10" s="18">
        <f t="shared" si="6"/>
        <v>7</v>
      </c>
      <c r="AC10" s="4">
        <f t="shared" si="7"/>
        <v>3</v>
      </c>
      <c r="AD10" s="13">
        <f t="shared" si="11"/>
        <v>12</v>
      </c>
      <c r="AE10" s="4" t="s">
        <v>307</v>
      </c>
      <c r="AF10" s="4" t="s">
        <v>102</v>
      </c>
      <c r="AG10" s="18">
        <f t="shared" si="8"/>
        <v>8</v>
      </c>
      <c r="AH10" s="4">
        <f t="shared" si="9"/>
        <v>22</v>
      </c>
    </row>
    <row r="11" spans="1:34" x14ac:dyDescent="0.25">
      <c r="A11" s="12">
        <v>9</v>
      </c>
      <c r="B11" s="4" t="s">
        <v>282</v>
      </c>
      <c r="C11" s="4" t="s">
        <v>471</v>
      </c>
      <c r="D11" s="4">
        <v>1</v>
      </c>
      <c r="E11" s="4">
        <v>30</v>
      </c>
      <c r="F11" s="4">
        <v>0</v>
      </c>
      <c r="G11" s="13"/>
      <c r="H11" s="12">
        <f t="shared" si="10"/>
        <v>9</v>
      </c>
      <c r="I11" s="4" t="s">
        <v>282</v>
      </c>
      <c r="J11" s="5">
        <f t="shared" si="0"/>
        <v>1</v>
      </c>
      <c r="K11" s="4">
        <v>1</v>
      </c>
      <c r="L11" s="4">
        <v>30</v>
      </c>
      <c r="M11" s="4">
        <v>0</v>
      </c>
      <c r="N11" s="13">
        <f t="shared" si="1"/>
        <v>0</v>
      </c>
      <c r="O11" s="12" t="s">
        <v>282</v>
      </c>
      <c r="P11" s="4" t="s">
        <v>282</v>
      </c>
      <c r="Q11" s="13"/>
      <c r="R11" s="18">
        <f t="shared" si="2"/>
        <v>9</v>
      </c>
      <c r="S11" s="4">
        <f t="shared" si="3"/>
        <v>7018</v>
      </c>
      <c r="T11" s="13">
        <v>4</v>
      </c>
      <c r="U11" s="12" t="s">
        <v>373</v>
      </c>
      <c r="V11" s="13" t="s">
        <v>485</v>
      </c>
      <c r="W11" s="18">
        <f t="shared" si="4"/>
        <v>5</v>
      </c>
      <c r="X11" s="13">
        <f t="shared" si="5"/>
        <v>11</v>
      </c>
      <c r="Y11" s="12" t="s">
        <v>307</v>
      </c>
      <c r="Z11" s="7" t="s">
        <v>561</v>
      </c>
      <c r="AA11" s="13">
        <v>2</v>
      </c>
      <c r="AB11" s="18">
        <f t="shared" si="6"/>
        <v>8</v>
      </c>
      <c r="AC11" s="4">
        <f t="shared" si="7"/>
        <v>3</v>
      </c>
      <c r="AD11" s="13">
        <f t="shared" si="11"/>
        <v>2</v>
      </c>
      <c r="AE11" s="4" t="s">
        <v>282</v>
      </c>
      <c r="AF11" s="4" t="s">
        <v>112</v>
      </c>
      <c r="AG11" s="18">
        <f t="shared" si="8"/>
        <v>9</v>
      </c>
      <c r="AH11" s="4">
        <f t="shared" si="9"/>
        <v>20</v>
      </c>
    </row>
    <row r="12" spans="1:34" x14ac:dyDescent="0.25">
      <c r="A12" s="12">
        <v>10</v>
      </c>
      <c r="B12" s="4" t="s">
        <v>392</v>
      </c>
      <c r="C12" s="4" t="s">
        <v>471</v>
      </c>
      <c r="D12" s="4">
        <v>1</v>
      </c>
      <c r="E12" s="4">
        <v>40</v>
      </c>
      <c r="F12" s="4">
        <v>0</v>
      </c>
      <c r="G12" s="13"/>
      <c r="H12" s="12">
        <f t="shared" si="10"/>
        <v>10</v>
      </c>
      <c r="I12" s="4" t="s">
        <v>392</v>
      </c>
      <c r="J12" s="5">
        <f t="shared" si="0"/>
        <v>1</v>
      </c>
      <c r="K12" s="4">
        <v>1</v>
      </c>
      <c r="L12" s="4">
        <v>40</v>
      </c>
      <c r="M12" s="4">
        <v>0</v>
      </c>
      <c r="N12" s="13">
        <f t="shared" si="1"/>
        <v>0</v>
      </c>
      <c r="O12" s="12" t="s">
        <v>392</v>
      </c>
      <c r="P12" s="4" t="s">
        <v>369</v>
      </c>
      <c r="Q12" s="13"/>
      <c r="R12" s="18">
        <f t="shared" si="2"/>
        <v>10</v>
      </c>
      <c r="S12" s="4">
        <f t="shared" si="3"/>
        <v>3500</v>
      </c>
      <c r="T12" s="13">
        <v>15</v>
      </c>
      <c r="U12" s="12" t="s">
        <v>303</v>
      </c>
      <c r="V12" s="13" t="s">
        <v>487</v>
      </c>
      <c r="W12" s="18">
        <f t="shared" si="4"/>
        <v>6</v>
      </c>
      <c r="X12" s="13">
        <f t="shared" si="5"/>
        <v>20</v>
      </c>
      <c r="Y12" s="12" t="s">
        <v>307</v>
      </c>
      <c r="Z12" s="7" t="s">
        <v>563</v>
      </c>
      <c r="AA12" s="13">
        <v>1</v>
      </c>
      <c r="AB12" s="18">
        <f t="shared" si="6"/>
        <v>8</v>
      </c>
      <c r="AC12" s="4">
        <f t="shared" si="7"/>
        <v>5</v>
      </c>
      <c r="AD12" s="13">
        <f t="shared" si="11"/>
        <v>1</v>
      </c>
      <c r="AE12" s="4" t="s">
        <v>392</v>
      </c>
      <c r="AF12" s="4" t="s">
        <v>112</v>
      </c>
      <c r="AG12" s="18">
        <f t="shared" si="8"/>
        <v>10</v>
      </c>
      <c r="AH12" s="4">
        <f t="shared" si="9"/>
        <v>20</v>
      </c>
    </row>
    <row r="13" spans="1:34" x14ac:dyDescent="0.25">
      <c r="A13" s="12">
        <v>11</v>
      </c>
      <c r="B13" s="4"/>
      <c r="C13" s="4"/>
      <c r="D13" s="4"/>
      <c r="E13" s="4"/>
      <c r="F13" s="4"/>
      <c r="G13" s="13"/>
      <c r="H13" s="12">
        <f t="shared" si="10"/>
        <v>11</v>
      </c>
      <c r="I13" s="4"/>
      <c r="J13" s="5" t="e">
        <f t="shared" si="0"/>
        <v>#N/A</v>
      </c>
      <c r="K13" s="4"/>
      <c r="L13" s="4"/>
      <c r="M13" s="4"/>
      <c r="N13" s="13">
        <f t="shared" si="1"/>
        <v>0</v>
      </c>
      <c r="O13" s="12"/>
      <c r="P13" s="4"/>
      <c r="Q13" s="13"/>
      <c r="R13" s="18" t="e">
        <f t="shared" si="2"/>
        <v>#N/A</v>
      </c>
      <c r="S13" s="4" t="e">
        <f t="shared" si="3"/>
        <v>#N/A</v>
      </c>
      <c r="T13" s="13"/>
      <c r="U13" s="12" t="s">
        <v>288</v>
      </c>
      <c r="V13" s="13" t="s">
        <v>487</v>
      </c>
      <c r="W13" s="18">
        <f t="shared" si="4"/>
        <v>7</v>
      </c>
      <c r="X13" s="13">
        <f t="shared" si="5"/>
        <v>20</v>
      </c>
      <c r="Y13" s="12" t="s">
        <v>282</v>
      </c>
      <c r="Z13" s="4" t="s">
        <v>570</v>
      </c>
      <c r="AA13" s="13">
        <v>1</v>
      </c>
      <c r="AB13" s="18">
        <f t="shared" si="6"/>
        <v>9</v>
      </c>
      <c r="AC13" s="4">
        <f t="shared" si="7"/>
        <v>12</v>
      </c>
      <c r="AD13" s="13">
        <f t="shared" si="11"/>
        <v>1</v>
      </c>
      <c r="AE13" s="12"/>
      <c r="AF13" s="4" t="s">
        <v>39</v>
      </c>
      <c r="AG13" s="18" t="e">
        <f t="shared" si="8"/>
        <v>#N/A</v>
      </c>
      <c r="AH13" s="4">
        <f t="shared" si="9"/>
        <v>0</v>
      </c>
    </row>
    <row r="14" spans="1:34" x14ac:dyDescent="0.25">
      <c r="A14" s="12">
        <v>12</v>
      </c>
      <c r="B14" s="4"/>
      <c r="C14" s="4"/>
      <c r="D14" s="4"/>
      <c r="E14" s="4"/>
      <c r="F14" s="4"/>
      <c r="G14" s="13"/>
      <c r="H14" s="12">
        <f t="shared" si="10"/>
        <v>12</v>
      </c>
      <c r="I14" s="4"/>
      <c r="J14" s="5" t="e">
        <f t="shared" si="0"/>
        <v>#N/A</v>
      </c>
      <c r="K14" s="4"/>
      <c r="L14" s="4"/>
      <c r="M14" s="4"/>
      <c r="N14" s="13">
        <f t="shared" si="1"/>
        <v>0</v>
      </c>
      <c r="O14" s="12"/>
      <c r="P14" s="4"/>
      <c r="Q14" s="13"/>
      <c r="R14" s="18" t="e">
        <f t="shared" si="2"/>
        <v>#N/A</v>
      </c>
      <c r="S14" s="4" t="e">
        <f t="shared" si="3"/>
        <v>#N/A</v>
      </c>
      <c r="T14" s="13"/>
      <c r="U14" s="12" t="s">
        <v>288</v>
      </c>
      <c r="V14" s="13" t="s">
        <v>492</v>
      </c>
      <c r="W14" s="18">
        <f t="shared" si="4"/>
        <v>7</v>
      </c>
      <c r="X14" s="13">
        <f t="shared" si="5"/>
        <v>33</v>
      </c>
      <c r="Y14" s="12" t="s">
        <v>392</v>
      </c>
      <c r="Z14" s="4" t="s">
        <v>569</v>
      </c>
      <c r="AA14" s="13">
        <v>1</v>
      </c>
      <c r="AB14" s="18">
        <f t="shared" si="6"/>
        <v>10</v>
      </c>
      <c r="AC14" s="4">
        <f t="shared" si="7"/>
        <v>11</v>
      </c>
      <c r="AD14" s="13">
        <f t="shared" si="11"/>
        <v>1</v>
      </c>
      <c r="AE14" s="12"/>
      <c r="AF14" s="4" t="s">
        <v>39</v>
      </c>
      <c r="AG14" s="18" t="e">
        <f t="shared" si="8"/>
        <v>#N/A</v>
      </c>
      <c r="AH14" s="4">
        <f t="shared" si="9"/>
        <v>0</v>
      </c>
    </row>
    <row r="15" spans="1:34" x14ac:dyDescent="0.25">
      <c r="A15" s="12">
        <v>13</v>
      </c>
      <c r="B15" s="4"/>
      <c r="C15" s="4"/>
      <c r="D15" s="4"/>
      <c r="E15" s="4"/>
      <c r="F15" s="4"/>
      <c r="G15" s="13"/>
      <c r="H15" s="12">
        <f t="shared" si="10"/>
        <v>13</v>
      </c>
      <c r="I15" s="4"/>
      <c r="J15" s="5" t="e">
        <f t="shared" si="0"/>
        <v>#N/A</v>
      </c>
      <c r="K15" s="4"/>
      <c r="L15" s="4"/>
      <c r="M15" s="4"/>
      <c r="N15" s="13">
        <f t="shared" si="1"/>
        <v>0</v>
      </c>
      <c r="O15" s="12"/>
      <c r="P15" s="4"/>
      <c r="Q15" s="13"/>
      <c r="R15" s="18" t="e">
        <f t="shared" si="2"/>
        <v>#N/A</v>
      </c>
      <c r="S15" s="4" t="e">
        <f t="shared" si="3"/>
        <v>#N/A</v>
      </c>
      <c r="T15" s="13"/>
      <c r="U15" s="12" t="s">
        <v>288</v>
      </c>
      <c r="V15" s="13" t="s">
        <v>493</v>
      </c>
      <c r="W15" s="18">
        <f t="shared" si="4"/>
        <v>7</v>
      </c>
      <c r="X15" s="13">
        <f t="shared" si="5"/>
        <v>34</v>
      </c>
      <c r="Y15" s="12"/>
      <c r="Z15" s="4"/>
      <c r="AA15" s="13"/>
      <c r="AB15" s="18" t="e">
        <f t="shared" si="6"/>
        <v>#N/A</v>
      </c>
      <c r="AC15" s="4" t="e">
        <f t="shared" si="7"/>
        <v>#N/A</v>
      </c>
      <c r="AD15" s="13">
        <f t="shared" si="11"/>
        <v>0</v>
      </c>
      <c r="AE15" s="12"/>
      <c r="AF15" s="4" t="s">
        <v>39</v>
      </c>
      <c r="AG15" s="18" t="e">
        <f t="shared" si="8"/>
        <v>#N/A</v>
      </c>
      <c r="AH15" s="4">
        <f t="shared" si="9"/>
        <v>0</v>
      </c>
    </row>
    <row r="16" spans="1:34" x14ac:dyDescent="0.25">
      <c r="A16" s="12">
        <v>14</v>
      </c>
      <c r="B16" s="4"/>
      <c r="C16" s="4"/>
      <c r="D16" s="4"/>
      <c r="E16" s="4"/>
      <c r="F16" s="4"/>
      <c r="G16" s="13"/>
      <c r="H16" s="12">
        <f t="shared" si="10"/>
        <v>14</v>
      </c>
      <c r="I16" s="4"/>
      <c r="J16" s="5" t="e">
        <f t="shared" si="0"/>
        <v>#N/A</v>
      </c>
      <c r="K16" s="4"/>
      <c r="L16" s="4"/>
      <c r="M16" s="4"/>
      <c r="N16" s="13">
        <f t="shared" si="1"/>
        <v>0</v>
      </c>
      <c r="O16" s="12"/>
      <c r="P16" s="4"/>
      <c r="Q16" s="13"/>
      <c r="R16" s="18" t="e">
        <f t="shared" si="2"/>
        <v>#N/A</v>
      </c>
      <c r="S16" s="4" t="e">
        <f t="shared" si="3"/>
        <v>#N/A</v>
      </c>
      <c r="T16" s="13"/>
      <c r="U16" s="12" t="s">
        <v>307</v>
      </c>
      <c r="V16" s="13" t="s">
        <v>487</v>
      </c>
      <c r="W16" s="18">
        <f t="shared" si="4"/>
        <v>8</v>
      </c>
      <c r="X16" s="13">
        <f t="shared" si="5"/>
        <v>20</v>
      </c>
      <c r="Y16" s="12"/>
      <c r="Z16" s="4"/>
      <c r="AA16" s="13"/>
      <c r="AB16" s="18" t="e">
        <f t="shared" si="6"/>
        <v>#N/A</v>
      </c>
      <c r="AC16" s="4" t="e">
        <f t="shared" si="7"/>
        <v>#N/A</v>
      </c>
      <c r="AD16" s="13">
        <f t="shared" si="11"/>
        <v>0</v>
      </c>
      <c r="AE16" s="12"/>
      <c r="AF16" s="4" t="s">
        <v>39</v>
      </c>
      <c r="AG16" s="18" t="e">
        <f t="shared" si="8"/>
        <v>#N/A</v>
      </c>
      <c r="AH16" s="4">
        <f t="shared" si="9"/>
        <v>0</v>
      </c>
    </row>
    <row r="17" spans="1:34" x14ac:dyDescent="0.25">
      <c r="A17" s="12">
        <v>15</v>
      </c>
      <c r="B17" s="4"/>
      <c r="C17" s="4"/>
      <c r="D17" s="4"/>
      <c r="E17" s="4"/>
      <c r="F17" s="4"/>
      <c r="G17" s="13"/>
      <c r="H17" s="12">
        <f t="shared" si="10"/>
        <v>15</v>
      </c>
      <c r="I17" s="4"/>
      <c r="J17" s="5" t="e">
        <f t="shared" si="0"/>
        <v>#N/A</v>
      </c>
      <c r="K17" s="4"/>
      <c r="L17" s="4"/>
      <c r="M17" s="4"/>
      <c r="N17" s="13">
        <f t="shared" si="1"/>
        <v>0</v>
      </c>
      <c r="O17" s="12"/>
      <c r="P17" s="4"/>
      <c r="Q17" s="13"/>
      <c r="R17" s="18" t="e">
        <f t="shared" si="2"/>
        <v>#N/A</v>
      </c>
      <c r="S17" s="4" t="e">
        <f t="shared" si="3"/>
        <v>#N/A</v>
      </c>
      <c r="T17" s="13"/>
      <c r="U17" s="12" t="s">
        <v>307</v>
      </c>
      <c r="V17" s="13" t="s">
        <v>492</v>
      </c>
      <c r="W17" s="18">
        <f t="shared" si="4"/>
        <v>8</v>
      </c>
      <c r="X17" s="13">
        <f t="shared" si="5"/>
        <v>33</v>
      </c>
      <c r="Y17" s="12"/>
      <c r="Z17" s="4"/>
      <c r="AA17" s="13"/>
      <c r="AB17" s="18" t="e">
        <f t="shared" si="6"/>
        <v>#N/A</v>
      </c>
      <c r="AC17" s="4" t="e">
        <f t="shared" si="7"/>
        <v>#N/A</v>
      </c>
      <c r="AD17" s="13">
        <f t="shared" si="11"/>
        <v>0</v>
      </c>
      <c r="AE17" s="12"/>
      <c r="AF17" s="4" t="s">
        <v>39</v>
      </c>
      <c r="AG17" s="18" t="e">
        <f t="shared" si="8"/>
        <v>#N/A</v>
      </c>
      <c r="AH17" s="4">
        <f t="shared" si="9"/>
        <v>0</v>
      </c>
    </row>
    <row r="18" spans="1:34" x14ac:dyDescent="0.25">
      <c r="A18" s="12">
        <v>16</v>
      </c>
      <c r="B18" s="4"/>
      <c r="C18" s="4"/>
      <c r="D18" s="4"/>
      <c r="E18" s="4"/>
      <c r="F18" s="4"/>
      <c r="G18" s="13"/>
      <c r="H18" s="12">
        <f t="shared" si="10"/>
        <v>16</v>
      </c>
      <c r="I18" s="4"/>
      <c r="J18" s="5" t="e">
        <f t="shared" si="0"/>
        <v>#N/A</v>
      </c>
      <c r="K18" s="4"/>
      <c r="L18" s="4"/>
      <c r="M18" s="4"/>
      <c r="N18" s="13">
        <f t="shared" si="1"/>
        <v>0</v>
      </c>
      <c r="O18" s="12"/>
      <c r="P18" s="4"/>
      <c r="Q18" s="13"/>
      <c r="R18" s="18" t="e">
        <f t="shared" si="2"/>
        <v>#N/A</v>
      </c>
      <c r="S18" s="4" t="e">
        <f t="shared" si="3"/>
        <v>#N/A</v>
      </c>
      <c r="T18" s="13"/>
      <c r="U18" s="12" t="s">
        <v>282</v>
      </c>
      <c r="V18" s="13" t="s">
        <v>487</v>
      </c>
      <c r="W18" s="18">
        <f t="shared" si="4"/>
        <v>9</v>
      </c>
      <c r="X18" s="13">
        <f t="shared" si="5"/>
        <v>20</v>
      </c>
      <c r="Y18" s="12"/>
      <c r="Z18" s="4"/>
      <c r="AA18" s="13"/>
      <c r="AB18" s="18" t="e">
        <f t="shared" si="6"/>
        <v>#N/A</v>
      </c>
      <c r="AC18" s="4" t="e">
        <f t="shared" si="7"/>
        <v>#N/A</v>
      </c>
      <c r="AD18" s="13">
        <f t="shared" si="11"/>
        <v>0</v>
      </c>
      <c r="AE18" s="12"/>
      <c r="AF18" s="4" t="s">
        <v>39</v>
      </c>
      <c r="AG18" s="18" t="e">
        <f t="shared" si="8"/>
        <v>#N/A</v>
      </c>
      <c r="AH18" s="4">
        <f t="shared" si="9"/>
        <v>0</v>
      </c>
    </row>
    <row r="19" spans="1:34" x14ac:dyDescent="0.25">
      <c r="A19" s="12">
        <v>17</v>
      </c>
      <c r="B19" s="4"/>
      <c r="C19" s="4"/>
      <c r="D19" s="4"/>
      <c r="E19" s="4"/>
      <c r="F19" s="4"/>
      <c r="G19" s="13"/>
      <c r="H19" s="12">
        <f t="shared" si="10"/>
        <v>17</v>
      </c>
      <c r="I19" s="4"/>
      <c r="J19" s="5" t="e">
        <f t="shared" si="0"/>
        <v>#N/A</v>
      </c>
      <c r="K19" s="4"/>
      <c r="L19" s="4"/>
      <c r="M19" s="4"/>
      <c r="N19" s="13">
        <f t="shared" si="1"/>
        <v>0</v>
      </c>
      <c r="O19" s="12"/>
      <c r="P19" s="4"/>
      <c r="Q19" s="13"/>
      <c r="R19" s="18" t="e">
        <f t="shared" si="2"/>
        <v>#N/A</v>
      </c>
      <c r="S19" s="4" t="e">
        <f t="shared" si="3"/>
        <v>#N/A</v>
      </c>
      <c r="T19" s="13"/>
      <c r="U19" s="12" t="s">
        <v>392</v>
      </c>
      <c r="V19" s="13" t="s">
        <v>483</v>
      </c>
      <c r="W19" s="18">
        <f t="shared" si="4"/>
        <v>10</v>
      </c>
      <c r="X19" s="13">
        <f t="shared" si="5"/>
        <v>1</v>
      </c>
      <c r="Y19" s="12"/>
      <c r="Z19" s="4"/>
      <c r="AA19" s="13"/>
      <c r="AB19" s="18" t="e">
        <f t="shared" si="6"/>
        <v>#N/A</v>
      </c>
      <c r="AC19" s="4" t="e">
        <f t="shared" si="7"/>
        <v>#N/A</v>
      </c>
      <c r="AD19" s="13">
        <f t="shared" si="11"/>
        <v>0</v>
      </c>
      <c r="AE19" s="12"/>
      <c r="AF19" s="4" t="s">
        <v>39</v>
      </c>
      <c r="AG19" s="18" t="e">
        <f t="shared" si="8"/>
        <v>#N/A</v>
      </c>
      <c r="AH19" s="4">
        <f t="shared" si="9"/>
        <v>0</v>
      </c>
    </row>
    <row r="20" spans="1:34" x14ac:dyDescent="0.25">
      <c r="A20" s="12">
        <v>18</v>
      </c>
      <c r="B20" s="4"/>
      <c r="C20" s="4"/>
      <c r="D20" s="4"/>
      <c r="E20" s="4"/>
      <c r="F20" s="4"/>
      <c r="G20" s="13"/>
      <c r="H20" s="12">
        <f t="shared" si="10"/>
        <v>18</v>
      </c>
      <c r="I20" s="4"/>
      <c r="J20" s="5" t="e">
        <f t="shared" si="0"/>
        <v>#N/A</v>
      </c>
      <c r="K20" s="4"/>
      <c r="L20" s="4"/>
      <c r="M20" s="4"/>
      <c r="N20" s="13">
        <f t="shared" si="1"/>
        <v>0</v>
      </c>
      <c r="O20" s="12"/>
      <c r="P20" s="4"/>
      <c r="Q20" s="13"/>
      <c r="R20" s="18" t="e">
        <f t="shared" si="2"/>
        <v>#N/A</v>
      </c>
      <c r="S20" s="4" t="e">
        <f t="shared" si="3"/>
        <v>#N/A</v>
      </c>
      <c r="T20" s="13"/>
      <c r="U20" s="12"/>
      <c r="V20" s="13"/>
      <c r="W20" s="18" t="e">
        <f t="shared" si="4"/>
        <v>#N/A</v>
      </c>
      <c r="X20" s="13" t="e">
        <f t="shared" si="5"/>
        <v>#N/A</v>
      </c>
      <c r="Y20" s="12"/>
      <c r="Z20" s="4"/>
      <c r="AA20" s="13"/>
      <c r="AB20" s="18" t="e">
        <f t="shared" si="6"/>
        <v>#N/A</v>
      </c>
      <c r="AC20" s="4" t="e">
        <f t="shared" si="7"/>
        <v>#N/A</v>
      </c>
      <c r="AD20" s="13">
        <f t="shared" si="11"/>
        <v>0</v>
      </c>
      <c r="AE20" s="12"/>
      <c r="AF20" s="4" t="s">
        <v>39</v>
      </c>
      <c r="AG20" s="18" t="e">
        <f t="shared" si="8"/>
        <v>#N/A</v>
      </c>
      <c r="AH20" s="4">
        <f t="shared" si="9"/>
        <v>0</v>
      </c>
    </row>
    <row r="21" spans="1:34" x14ac:dyDescent="0.25">
      <c r="A21" s="12">
        <v>19</v>
      </c>
      <c r="B21" s="4"/>
      <c r="C21" s="4"/>
      <c r="D21" s="4"/>
      <c r="E21" s="4"/>
      <c r="F21" s="4"/>
      <c r="G21" s="13"/>
      <c r="H21" s="12">
        <f t="shared" si="10"/>
        <v>19</v>
      </c>
      <c r="I21" s="4"/>
      <c r="J21" s="5" t="e">
        <f t="shared" si="0"/>
        <v>#N/A</v>
      </c>
      <c r="K21" s="4"/>
      <c r="L21" s="4"/>
      <c r="M21" s="4"/>
      <c r="N21" s="13">
        <f t="shared" si="1"/>
        <v>0</v>
      </c>
      <c r="O21" s="12"/>
      <c r="P21" s="4"/>
      <c r="Q21" s="13"/>
      <c r="R21" s="18" t="e">
        <f t="shared" si="2"/>
        <v>#N/A</v>
      </c>
      <c r="S21" s="4" t="e">
        <f t="shared" si="3"/>
        <v>#N/A</v>
      </c>
      <c r="T21" s="13"/>
      <c r="U21" s="12"/>
      <c r="V21" s="13"/>
      <c r="W21" s="18" t="e">
        <f t="shared" si="4"/>
        <v>#N/A</v>
      </c>
      <c r="X21" s="13" t="e">
        <f t="shared" si="5"/>
        <v>#N/A</v>
      </c>
      <c r="Y21" s="12"/>
      <c r="Z21" s="4"/>
      <c r="AA21" s="13"/>
      <c r="AB21" s="18" t="e">
        <f t="shared" si="6"/>
        <v>#N/A</v>
      </c>
      <c r="AC21" s="4" t="e">
        <f t="shared" si="7"/>
        <v>#N/A</v>
      </c>
      <c r="AD21" s="13">
        <f t="shared" si="11"/>
        <v>0</v>
      </c>
      <c r="AE21" s="12"/>
      <c r="AF21" s="4" t="s">
        <v>39</v>
      </c>
      <c r="AG21" s="18" t="e">
        <f t="shared" si="8"/>
        <v>#N/A</v>
      </c>
      <c r="AH21" s="4">
        <f t="shared" si="9"/>
        <v>0</v>
      </c>
    </row>
    <row r="22" spans="1:34" x14ac:dyDescent="0.25">
      <c r="A22" s="12">
        <v>20</v>
      </c>
      <c r="B22" s="4"/>
      <c r="C22" s="4"/>
      <c r="D22" s="4"/>
      <c r="E22" s="4"/>
      <c r="F22" s="4"/>
      <c r="G22" s="13"/>
      <c r="H22" s="12">
        <f t="shared" si="10"/>
        <v>20</v>
      </c>
      <c r="I22" s="4"/>
      <c r="J22" s="5" t="e">
        <f t="shared" si="0"/>
        <v>#N/A</v>
      </c>
      <c r="K22" s="4"/>
      <c r="L22" s="4"/>
      <c r="M22" s="4"/>
      <c r="N22" s="13">
        <f t="shared" si="1"/>
        <v>0</v>
      </c>
      <c r="O22" s="12"/>
      <c r="P22" s="4"/>
      <c r="Q22" s="13"/>
      <c r="R22" s="18" t="e">
        <f t="shared" si="2"/>
        <v>#N/A</v>
      </c>
      <c r="S22" s="4" t="e">
        <f t="shared" si="3"/>
        <v>#N/A</v>
      </c>
      <c r="T22" s="13"/>
      <c r="U22" s="12"/>
      <c r="V22" s="13"/>
      <c r="W22" s="18" t="e">
        <f t="shared" si="4"/>
        <v>#N/A</v>
      </c>
      <c r="X22" s="13" t="e">
        <f t="shared" si="5"/>
        <v>#N/A</v>
      </c>
      <c r="Y22" s="12"/>
      <c r="Z22" s="4"/>
      <c r="AA22" s="13"/>
      <c r="AB22" s="18" t="e">
        <f t="shared" si="6"/>
        <v>#N/A</v>
      </c>
      <c r="AC22" s="4" t="e">
        <f t="shared" si="7"/>
        <v>#N/A</v>
      </c>
      <c r="AD22" s="13">
        <f t="shared" si="11"/>
        <v>0</v>
      </c>
      <c r="AE22" s="12"/>
      <c r="AF22" s="4" t="s">
        <v>39</v>
      </c>
      <c r="AG22" s="18" t="e">
        <f t="shared" si="8"/>
        <v>#N/A</v>
      </c>
      <c r="AH22" s="4">
        <f t="shared" si="9"/>
        <v>0</v>
      </c>
    </row>
    <row r="23" spans="1:34" x14ac:dyDescent="0.25">
      <c r="A23" s="12">
        <v>21</v>
      </c>
      <c r="B23" s="4"/>
      <c r="C23" s="4"/>
      <c r="D23" s="4"/>
      <c r="E23" s="4"/>
      <c r="F23" s="4"/>
      <c r="G23" s="13"/>
      <c r="H23" s="12">
        <f t="shared" si="10"/>
        <v>21</v>
      </c>
      <c r="I23" s="4"/>
      <c r="J23" s="5" t="e">
        <f t="shared" si="0"/>
        <v>#N/A</v>
      </c>
      <c r="K23" s="4"/>
      <c r="L23" s="4"/>
      <c r="M23" s="4"/>
      <c r="N23" s="13">
        <f t="shared" si="1"/>
        <v>0</v>
      </c>
      <c r="O23" s="12"/>
      <c r="P23" s="4"/>
      <c r="Q23" s="13"/>
      <c r="R23" s="18" t="e">
        <f t="shared" si="2"/>
        <v>#N/A</v>
      </c>
      <c r="S23" s="4" t="e">
        <f t="shared" si="3"/>
        <v>#N/A</v>
      </c>
      <c r="T23" s="13"/>
      <c r="U23" s="12"/>
      <c r="V23" s="13"/>
      <c r="W23" s="18" t="e">
        <f t="shared" si="4"/>
        <v>#N/A</v>
      </c>
      <c r="X23" s="13" t="e">
        <f t="shared" si="5"/>
        <v>#N/A</v>
      </c>
      <c r="Y23" s="12"/>
      <c r="Z23" s="4"/>
      <c r="AA23" s="13"/>
      <c r="AB23" s="18" t="e">
        <f t="shared" si="6"/>
        <v>#N/A</v>
      </c>
      <c r="AC23" s="4" t="e">
        <f t="shared" si="7"/>
        <v>#N/A</v>
      </c>
      <c r="AD23" s="13">
        <f t="shared" si="11"/>
        <v>0</v>
      </c>
      <c r="AE23" s="12"/>
      <c r="AF23" s="4" t="s">
        <v>39</v>
      </c>
      <c r="AG23" s="18" t="e">
        <f t="shared" si="8"/>
        <v>#N/A</v>
      </c>
      <c r="AH23" s="4">
        <f t="shared" si="9"/>
        <v>0</v>
      </c>
    </row>
    <row r="24" spans="1:34" x14ac:dyDescent="0.25">
      <c r="A24" s="12">
        <v>22</v>
      </c>
      <c r="B24" s="4"/>
      <c r="C24" s="4"/>
      <c r="D24" s="4"/>
      <c r="E24" s="4"/>
      <c r="F24" s="4"/>
      <c r="G24" s="13"/>
      <c r="H24" s="12">
        <f t="shared" si="10"/>
        <v>22</v>
      </c>
      <c r="I24" s="4"/>
      <c r="J24" s="5" t="e">
        <f t="shared" si="0"/>
        <v>#N/A</v>
      </c>
      <c r="K24" s="4"/>
      <c r="L24" s="4"/>
      <c r="M24" s="4"/>
      <c r="N24" s="13">
        <f t="shared" si="1"/>
        <v>0</v>
      </c>
      <c r="O24" s="12"/>
      <c r="P24" s="4"/>
      <c r="Q24" s="13"/>
      <c r="R24" s="18" t="e">
        <f t="shared" si="2"/>
        <v>#N/A</v>
      </c>
      <c r="S24" s="4" t="e">
        <f t="shared" si="3"/>
        <v>#N/A</v>
      </c>
      <c r="T24" s="13"/>
      <c r="U24" s="12"/>
      <c r="V24" s="13"/>
      <c r="W24" s="18" t="e">
        <f t="shared" si="4"/>
        <v>#N/A</v>
      </c>
      <c r="X24" s="13" t="e">
        <f t="shared" si="5"/>
        <v>#N/A</v>
      </c>
      <c r="Y24" s="12"/>
      <c r="Z24" s="4"/>
      <c r="AA24" s="13"/>
      <c r="AB24" s="18" t="e">
        <f t="shared" si="6"/>
        <v>#N/A</v>
      </c>
      <c r="AC24" s="4" t="e">
        <f t="shared" si="7"/>
        <v>#N/A</v>
      </c>
      <c r="AD24" s="13">
        <f t="shared" si="11"/>
        <v>0</v>
      </c>
      <c r="AE24" s="12"/>
      <c r="AF24" s="4" t="s">
        <v>39</v>
      </c>
      <c r="AG24" s="18" t="e">
        <f t="shared" si="8"/>
        <v>#N/A</v>
      </c>
      <c r="AH24" s="4">
        <f t="shared" si="9"/>
        <v>0</v>
      </c>
    </row>
    <row r="25" spans="1:34" x14ac:dyDescent="0.25">
      <c r="A25" s="12">
        <v>23</v>
      </c>
      <c r="B25" s="4"/>
      <c r="C25" s="4"/>
      <c r="D25" s="4"/>
      <c r="E25" s="4"/>
      <c r="F25" s="4"/>
      <c r="G25" s="13"/>
      <c r="H25" s="12">
        <f t="shared" si="10"/>
        <v>23</v>
      </c>
      <c r="I25" s="4"/>
      <c r="J25" s="5" t="e">
        <f t="shared" si="0"/>
        <v>#N/A</v>
      </c>
      <c r="K25" s="4"/>
      <c r="L25" s="4"/>
      <c r="M25" s="4"/>
      <c r="N25" s="13">
        <f t="shared" si="1"/>
        <v>0</v>
      </c>
      <c r="O25" s="12"/>
      <c r="P25" s="4"/>
      <c r="Q25" s="13"/>
      <c r="R25" s="18" t="e">
        <f t="shared" si="2"/>
        <v>#N/A</v>
      </c>
      <c r="S25" s="4" t="e">
        <f t="shared" si="3"/>
        <v>#N/A</v>
      </c>
      <c r="T25" s="13"/>
      <c r="U25" s="12"/>
      <c r="V25" s="13"/>
      <c r="W25" s="18" t="e">
        <f t="shared" si="4"/>
        <v>#N/A</v>
      </c>
      <c r="X25" s="13" t="e">
        <f t="shared" si="5"/>
        <v>#N/A</v>
      </c>
      <c r="Y25" s="12"/>
      <c r="Z25" s="4"/>
      <c r="AA25" s="13"/>
      <c r="AB25" s="18" t="e">
        <f t="shared" si="6"/>
        <v>#N/A</v>
      </c>
      <c r="AC25" s="4" t="e">
        <f t="shared" si="7"/>
        <v>#N/A</v>
      </c>
      <c r="AD25" s="13">
        <f t="shared" si="11"/>
        <v>0</v>
      </c>
      <c r="AE25" s="12"/>
      <c r="AF25" s="4" t="s">
        <v>39</v>
      </c>
      <c r="AG25" s="18" t="e">
        <f t="shared" si="8"/>
        <v>#N/A</v>
      </c>
      <c r="AH25" s="4">
        <f t="shared" si="9"/>
        <v>0</v>
      </c>
    </row>
    <row r="26" spans="1:34" x14ac:dyDescent="0.25">
      <c r="A26" s="12">
        <v>24</v>
      </c>
      <c r="B26" s="4"/>
      <c r="C26" s="4"/>
      <c r="D26" s="4"/>
      <c r="E26" s="4"/>
      <c r="F26" s="4"/>
      <c r="G26" s="13"/>
      <c r="H26" s="12">
        <f t="shared" si="10"/>
        <v>24</v>
      </c>
      <c r="I26" s="4"/>
      <c r="J26" s="5" t="e">
        <f t="shared" si="0"/>
        <v>#N/A</v>
      </c>
      <c r="K26" s="4"/>
      <c r="L26" s="4"/>
      <c r="M26" s="4"/>
      <c r="N26" s="13">
        <f t="shared" si="1"/>
        <v>0</v>
      </c>
      <c r="O26" s="12"/>
      <c r="P26" s="4"/>
      <c r="Q26" s="13"/>
      <c r="R26" s="18" t="e">
        <f t="shared" si="2"/>
        <v>#N/A</v>
      </c>
      <c r="S26" s="4" t="e">
        <f t="shared" si="3"/>
        <v>#N/A</v>
      </c>
      <c r="T26" s="13"/>
      <c r="U26" s="12"/>
      <c r="V26" s="13"/>
      <c r="W26" s="18" t="e">
        <f t="shared" si="4"/>
        <v>#N/A</v>
      </c>
      <c r="X26" s="13" t="e">
        <f t="shared" si="5"/>
        <v>#N/A</v>
      </c>
      <c r="Y26" s="12"/>
      <c r="Z26" s="4"/>
      <c r="AA26" s="13"/>
      <c r="AB26" s="18" t="e">
        <f t="shared" si="6"/>
        <v>#N/A</v>
      </c>
      <c r="AC26" s="4" t="e">
        <f t="shared" si="7"/>
        <v>#N/A</v>
      </c>
      <c r="AD26" s="13">
        <f t="shared" si="11"/>
        <v>0</v>
      </c>
      <c r="AE26" s="12"/>
      <c r="AF26" s="4" t="s">
        <v>39</v>
      </c>
      <c r="AG26" s="18" t="e">
        <f t="shared" si="8"/>
        <v>#N/A</v>
      </c>
      <c r="AH26" s="4">
        <f t="shared" si="9"/>
        <v>0</v>
      </c>
    </row>
    <row r="27" spans="1:34" x14ac:dyDescent="0.25">
      <c r="A27" s="12">
        <v>25</v>
      </c>
      <c r="B27" s="4"/>
      <c r="C27" s="4"/>
      <c r="D27" s="4"/>
      <c r="E27" s="4"/>
      <c r="F27" s="4"/>
      <c r="G27" s="13"/>
      <c r="H27" s="12">
        <f t="shared" si="10"/>
        <v>25</v>
      </c>
      <c r="I27" s="4"/>
      <c r="J27" s="5" t="e">
        <f t="shared" si="0"/>
        <v>#N/A</v>
      </c>
      <c r="K27" s="4"/>
      <c r="L27" s="4"/>
      <c r="M27" s="4"/>
      <c r="N27" s="13">
        <f t="shared" si="1"/>
        <v>0</v>
      </c>
      <c r="O27" s="12"/>
      <c r="P27" s="4"/>
      <c r="Q27" s="13"/>
      <c r="R27" s="18" t="e">
        <f t="shared" si="2"/>
        <v>#N/A</v>
      </c>
      <c r="S27" s="4" t="e">
        <f t="shared" si="3"/>
        <v>#N/A</v>
      </c>
      <c r="T27" s="13"/>
      <c r="U27" s="12"/>
      <c r="V27" s="13"/>
      <c r="W27" s="18" t="e">
        <f t="shared" si="4"/>
        <v>#N/A</v>
      </c>
      <c r="X27" s="13" t="e">
        <f t="shared" si="5"/>
        <v>#N/A</v>
      </c>
      <c r="Y27" s="12"/>
      <c r="Z27" s="4"/>
      <c r="AA27" s="13"/>
      <c r="AB27" s="18" t="e">
        <f t="shared" si="6"/>
        <v>#N/A</v>
      </c>
      <c r="AC27" s="4" t="e">
        <f t="shared" si="7"/>
        <v>#N/A</v>
      </c>
      <c r="AD27" s="13">
        <f t="shared" si="11"/>
        <v>0</v>
      </c>
      <c r="AE27" s="12"/>
      <c r="AF27" s="4" t="s">
        <v>39</v>
      </c>
      <c r="AG27" s="18" t="e">
        <f t="shared" si="8"/>
        <v>#N/A</v>
      </c>
      <c r="AH27" s="4">
        <f t="shared" si="9"/>
        <v>0</v>
      </c>
    </row>
    <row r="28" spans="1:34" x14ac:dyDescent="0.25">
      <c r="A28" s="12">
        <v>26</v>
      </c>
      <c r="B28" s="4"/>
      <c r="C28" s="4"/>
      <c r="D28" s="4"/>
      <c r="E28" s="4"/>
      <c r="F28" s="4"/>
      <c r="G28" s="13"/>
      <c r="H28" s="12">
        <f t="shared" si="10"/>
        <v>26</v>
      </c>
      <c r="I28" s="4"/>
      <c r="J28" s="5" t="e">
        <f t="shared" si="0"/>
        <v>#N/A</v>
      </c>
      <c r="K28" s="4"/>
      <c r="L28" s="4"/>
      <c r="M28" s="4"/>
      <c r="N28" s="13">
        <f t="shared" si="1"/>
        <v>0</v>
      </c>
      <c r="O28" s="12"/>
      <c r="P28" s="4"/>
      <c r="Q28" s="13"/>
      <c r="R28" s="18" t="e">
        <f t="shared" si="2"/>
        <v>#N/A</v>
      </c>
      <c r="S28" s="4" t="e">
        <f t="shared" si="3"/>
        <v>#N/A</v>
      </c>
      <c r="T28" s="13"/>
      <c r="U28" s="12"/>
      <c r="V28" s="13"/>
      <c r="W28" s="18" t="e">
        <f t="shared" si="4"/>
        <v>#N/A</v>
      </c>
      <c r="X28" s="13" t="e">
        <f t="shared" si="5"/>
        <v>#N/A</v>
      </c>
      <c r="Y28" s="12"/>
      <c r="Z28" s="4"/>
      <c r="AA28" s="13"/>
      <c r="AB28" s="18" t="e">
        <f t="shared" si="6"/>
        <v>#N/A</v>
      </c>
      <c r="AC28" s="4" t="e">
        <f t="shared" si="7"/>
        <v>#N/A</v>
      </c>
      <c r="AD28" s="13">
        <f t="shared" si="11"/>
        <v>0</v>
      </c>
      <c r="AE28" s="12"/>
      <c r="AF28" s="4" t="s">
        <v>39</v>
      </c>
      <c r="AG28" s="18" t="e">
        <f t="shared" si="8"/>
        <v>#N/A</v>
      </c>
      <c r="AH28" s="4">
        <f t="shared" si="9"/>
        <v>0</v>
      </c>
    </row>
    <row r="29" spans="1:34" x14ac:dyDescent="0.25">
      <c r="A29" s="12">
        <v>27</v>
      </c>
      <c r="B29" s="4"/>
      <c r="C29" s="4"/>
      <c r="D29" s="4"/>
      <c r="E29" s="4"/>
      <c r="F29" s="4"/>
      <c r="G29" s="13"/>
      <c r="H29" s="12">
        <f t="shared" si="10"/>
        <v>27</v>
      </c>
      <c r="I29" s="4"/>
      <c r="J29" s="5" t="e">
        <f t="shared" si="0"/>
        <v>#N/A</v>
      </c>
      <c r="K29" s="4"/>
      <c r="L29" s="4"/>
      <c r="M29" s="4"/>
      <c r="N29" s="13">
        <f t="shared" si="1"/>
        <v>0</v>
      </c>
      <c r="O29" s="12"/>
      <c r="P29" s="4"/>
      <c r="Q29" s="13"/>
      <c r="R29" s="18" t="e">
        <f t="shared" si="2"/>
        <v>#N/A</v>
      </c>
      <c r="S29" s="4" t="e">
        <f t="shared" si="3"/>
        <v>#N/A</v>
      </c>
      <c r="T29" s="13"/>
      <c r="U29" s="12"/>
      <c r="V29" s="13"/>
      <c r="W29" s="18" t="e">
        <f t="shared" si="4"/>
        <v>#N/A</v>
      </c>
      <c r="X29" s="13" t="e">
        <f t="shared" si="5"/>
        <v>#N/A</v>
      </c>
      <c r="Y29" s="12"/>
      <c r="Z29" s="4"/>
      <c r="AA29" s="13"/>
      <c r="AB29" s="18" t="e">
        <f t="shared" si="6"/>
        <v>#N/A</v>
      </c>
      <c r="AC29" s="4" t="e">
        <f t="shared" si="7"/>
        <v>#N/A</v>
      </c>
      <c r="AD29" s="13">
        <f t="shared" si="11"/>
        <v>0</v>
      </c>
      <c r="AE29" s="12"/>
      <c r="AF29" s="4" t="s">
        <v>39</v>
      </c>
      <c r="AG29" s="18" t="e">
        <f t="shared" si="8"/>
        <v>#N/A</v>
      </c>
      <c r="AH29" s="4">
        <f t="shared" si="9"/>
        <v>0</v>
      </c>
    </row>
    <row r="30" spans="1:34" x14ac:dyDescent="0.25">
      <c r="A30" s="12">
        <v>28</v>
      </c>
      <c r="B30" s="4"/>
      <c r="C30" s="4"/>
      <c r="D30" s="4"/>
      <c r="E30" s="4"/>
      <c r="F30" s="4"/>
      <c r="G30" s="13"/>
      <c r="H30" s="12">
        <f t="shared" si="10"/>
        <v>28</v>
      </c>
      <c r="I30" s="4"/>
      <c r="J30" s="5" t="e">
        <f t="shared" si="0"/>
        <v>#N/A</v>
      </c>
      <c r="K30" s="4"/>
      <c r="L30" s="4"/>
      <c r="M30" s="4"/>
      <c r="N30" s="13">
        <f t="shared" si="1"/>
        <v>0</v>
      </c>
      <c r="O30" s="12"/>
      <c r="P30" s="4"/>
      <c r="Q30" s="13"/>
      <c r="R30" s="18" t="e">
        <f t="shared" si="2"/>
        <v>#N/A</v>
      </c>
      <c r="S30" s="4" t="e">
        <f t="shared" si="3"/>
        <v>#N/A</v>
      </c>
      <c r="T30" s="13"/>
      <c r="U30" s="12"/>
      <c r="V30" s="13"/>
      <c r="W30" s="18" t="e">
        <f t="shared" si="4"/>
        <v>#N/A</v>
      </c>
      <c r="X30" s="13" t="e">
        <f t="shared" si="5"/>
        <v>#N/A</v>
      </c>
      <c r="Y30" s="12"/>
      <c r="Z30" s="4"/>
      <c r="AA30" s="13"/>
      <c r="AB30" s="18" t="e">
        <f t="shared" si="6"/>
        <v>#N/A</v>
      </c>
      <c r="AC30" s="4" t="e">
        <f t="shared" si="7"/>
        <v>#N/A</v>
      </c>
      <c r="AD30" s="13">
        <f t="shared" si="11"/>
        <v>0</v>
      </c>
      <c r="AE30" s="12"/>
      <c r="AF30" s="4" t="s">
        <v>39</v>
      </c>
      <c r="AG30" s="18" t="e">
        <f t="shared" si="8"/>
        <v>#N/A</v>
      </c>
      <c r="AH30" s="4">
        <f t="shared" si="9"/>
        <v>0</v>
      </c>
    </row>
    <row r="31" spans="1:34" x14ac:dyDescent="0.25">
      <c r="A31" s="12">
        <v>29</v>
      </c>
      <c r="B31" s="4"/>
      <c r="C31" s="4"/>
      <c r="D31" s="4"/>
      <c r="E31" s="4"/>
      <c r="F31" s="4"/>
      <c r="G31" s="13"/>
      <c r="H31" s="12">
        <f t="shared" si="10"/>
        <v>29</v>
      </c>
      <c r="I31" s="4"/>
      <c r="J31" s="5" t="e">
        <f t="shared" si="0"/>
        <v>#N/A</v>
      </c>
      <c r="K31" s="4"/>
      <c r="L31" s="4"/>
      <c r="M31" s="4"/>
      <c r="N31" s="13">
        <f t="shared" si="1"/>
        <v>0</v>
      </c>
      <c r="O31" s="12"/>
      <c r="P31" s="4"/>
      <c r="Q31" s="13"/>
      <c r="R31" s="18" t="e">
        <f t="shared" si="2"/>
        <v>#N/A</v>
      </c>
      <c r="S31" s="4" t="e">
        <f t="shared" si="3"/>
        <v>#N/A</v>
      </c>
      <c r="T31" s="13"/>
      <c r="U31" s="12"/>
      <c r="V31" s="13"/>
      <c r="W31" s="18" t="e">
        <f t="shared" si="4"/>
        <v>#N/A</v>
      </c>
      <c r="X31" s="13" t="e">
        <f t="shared" si="5"/>
        <v>#N/A</v>
      </c>
      <c r="Y31" s="12"/>
      <c r="Z31" s="4"/>
      <c r="AA31" s="13"/>
      <c r="AB31" s="18" t="e">
        <f t="shared" si="6"/>
        <v>#N/A</v>
      </c>
      <c r="AC31" s="4" t="e">
        <f t="shared" si="7"/>
        <v>#N/A</v>
      </c>
      <c r="AD31" s="13">
        <f t="shared" si="11"/>
        <v>0</v>
      </c>
      <c r="AE31" s="12"/>
      <c r="AF31" s="4" t="s">
        <v>39</v>
      </c>
      <c r="AG31" s="18" t="e">
        <f t="shared" si="8"/>
        <v>#N/A</v>
      </c>
      <c r="AH31" s="4">
        <f t="shared" si="9"/>
        <v>0</v>
      </c>
    </row>
    <row r="32" spans="1:34" x14ac:dyDescent="0.25">
      <c r="A32" s="12">
        <v>30</v>
      </c>
      <c r="B32" s="4"/>
      <c r="C32" s="4"/>
      <c r="D32" s="4"/>
      <c r="E32" s="4"/>
      <c r="F32" s="4"/>
      <c r="G32" s="13"/>
      <c r="H32" s="12">
        <f t="shared" si="10"/>
        <v>30</v>
      </c>
      <c r="I32" s="4"/>
      <c r="J32" s="5" t="e">
        <f t="shared" si="0"/>
        <v>#N/A</v>
      </c>
      <c r="K32" s="4"/>
      <c r="L32" s="4"/>
      <c r="M32" s="4"/>
      <c r="N32" s="13">
        <f t="shared" si="1"/>
        <v>0</v>
      </c>
      <c r="O32" s="12"/>
      <c r="P32" s="4"/>
      <c r="Q32" s="13"/>
      <c r="R32" s="18" t="e">
        <f t="shared" si="2"/>
        <v>#N/A</v>
      </c>
      <c r="S32" s="4" t="e">
        <f t="shared" si="3"/>
        <v>#N/A</v>
      </c>
      <c r="T32" s="13"/>
      <c r="U32" s="12"/>
      <c r="V32" s="13"/>
      <c r="W32" s="18" t="e">
        <f t="shared" si="4"/>
        <v>#N/A</v>
      </c>
      <c r="X32" s="13" t="e">
        <f t="shared" si="5"/>
        <v>#N/A</v>
      </c>
      <c r="Y32" s="12"/>
      <c r="Z32" s="4"/>
      <c r="AA32" s="13"/>
      <c r="AB32" s="18" t="e">
        <f t="shared" si="6"/>
        <v>#N/A</v>
      </c>
      <c r="AC32" s="4" t="e">
        <f t="shared" si="7"/>
        <v>#N/A</v>
      </c>
      <c r="AD32" s="13">
        <f t="shared" si="11"/>
        <v>0</v>
      </c>
      <c r="AE32" s="12"/>
      <c r="AF32" s="4" t="s">
        <v>39</v>
      </c>
      <c r="AG32" s="18" t="e">
        <f t="shared" si="8"/>
        <v>#N/A</v>
      </c>
      <c r="AH32" s="4">
        <f t="shared" si="9"/>
        <v>0</v>
      </c>
    </row>
    <row r="33" spans="1:34" x14ac:dyDescent="0.25">
      <c r="A33" s="12">
        <v>31</v>
      </c>
      <c r="B33" s="4"/>
      <c r="C33" s="4"/>
      <c r="D33" s="4"/>
      <c r="E33" s="4"/>
      <c r="F33" s="4"/>
      <c r="G33" s="13"/>
      <c r="H33" s="12">
        <f t="shared" si="10"/>
        <v>31</v>
      </c>
      <c r="I33" s="4"/>
      <c r="J33" s="5" t="e">
        <f t="shared" si="0"/>
        <v>#N/A</v>
      </c>
      <c r="K33" s="4"/>
      <c r="L33" s="4"/>
      <c r="M33" s="4"/>
      <c r="N33" s="13">
        <f t="shared" si="1"/>
        <v>0</v>
      </c>
      <c r="O33" s="12"/>
      <c r="P33" s="4"/>
      <c r="Q33" s="13"/>
      <c r="R33" s="18" t="e">
        <f t="shared" si="2"/>
        <v>#N/A</v>
      </c>
      <c r="S33" s="4" t="e">
        <f t="shared" si="3"/>
        <v>#N/A</v>
      </c>
      <c r="T33" s="13"/>
      <c r="U33" s="12"/>
      <c r="V33" s="13"/>
      <c r="W33" s="18" t="e">
        <f t="shared" si="4"/>
        <v>#N/A</v>
      </c>
      <c r="X33" s="13" t="e">
        <f t="shared" si="5"/>
        <v>#N/A</v>
      </c>
      <c r="Y33" s="12"/>
      <c r="Z33" s="4"/>
      <c r="AA33" s="13"/>
      <c r="AB33" s="18" t="e">
        <f t="shared" si="6"/>
        <v>#N/A</v>
      </c>
      <c r="AC33" s="4" t="e">
        <f t="shared" si="7"/>
        <v>#N/A</v>
      </c>
      <c r="AD33" s="13">
        <f t="shared" si="11"/>
        <v>0</v>
      </c>
      <c r="AE33" s="12"/>
      <c r="AF33" s="4" t="s">
        <v>39</v>
      </c>
      <c r="AG33" s="18" t="e">
        <f t="shared" si="8"/>
        <v>#N/A</v>
      </c>
      <c r="AH33" s="4">
        <f t="shared" si="9"/>
        <v>0</v>
      </c>
    </row>
    <row r="34" spans="1:34" x14ac:dyDescent="0.25">
      <c r="A34" s="12">
        <v>32</v>
      </c>
      <c r="B34" s="4"/>
      <c r="C34" s="4"/>
      <c r="D34" s="4"/>
      <c r="E34" s="4"/>
      <c r="F34" s="4"/>
      <c r="G34" s="13"/>
      <c r="H34" s="12">
        <f t="shared" si="10"/>
        <v>32</v>
      </c>
      <c r="I34" s="4"/>
      <c r="J34" s="5" t="e">
        <f t="shared" si="0"/>
        <v>#N/A</v>
      </c>
      <c r="K34" s="4"/>
      <c r="L34" s="4"/>
      <c r="M34" s="4"/>
      <c r="N34" s="13">
        <f t="shared" si="1"/>
        <v>0</v>
      </c>
      <c r="O34" s="12"/>
      <c r="P34" s="4"/>
      <c r="Q34" s="13"/>
      <c r="R34" s="18" t="e">
        <f t="shared" si="2"/>
        <v>#N/A</v>
      </c>
      <c r="S34" s="4" t="e">
        <f t="shared" si="3"/>
        <v>#N/A</v>
      </c>
      <c r="T34" s="13"/>
      <c r="U34" s="12"/>
      <c r="V34" s="13"/>
      <c r="W34" s="18" t="e">
        <f t="shared" si="4"/>
        <v>#N/A</v>
      </c>
      <c r="X34" s="13" t="e">
        <f t="shared" si="5"/>
        <v>#N/A</v>
      </c>
      <c r="Y34" s="12"/>
      <c r="Z34" s="4"/>
      <c r="AA34" s="13"/>
      <c r="AB34" s="18" t="e">
        <f t="shared" si="6"/>
        <v>#N/A</v>
      </c>
      <c r="AC34" s="4" t="e">
        <f t="shared" si="7"/>
        <v>#N/A</v>
      </c>
      <c r="AD34" s="13">
        <f t="shared" si="11"/>
        <v>0</v>
      </c>
      <c r="AE34" s="12"/>
      <c r="AF34" s="4" t="s">
        <v>39</v>
      </c>
      <c r="AG34" s="18" t="e">
        <f t="shared" si="8"/>
        <v>#N/A</v>
      </c>
      <c r="AH34" s="4">
        <f t="shared" si="9"/>
        <v>0</v>
      </c>
    </row>
    <row r="35" spans="1:34" x14ac:dyDescent="0.25">
      <c r="A35" s="12">
        <v>33</v>
      </c>
      <c r="B35" s="4"/>
      <c r="C35" s="4"/>
      <c r="D35" s="4"/>
      <c r="E35" s="4"/>
      <c r="F35" s="4"/>
      <c r="G35" s="13"/>
      <c r="H35" s="12">
        <f t="shared" si="10"/>
        <v>33</v>
      </c>
      <c r="I35" s="4"/>
      <c r="J35" s="5" t="e">
        <f t="shared" si="0"/>
        <v>#N/A</v>
      </c>
      <c r="K35" s="4"/>
      <c r="L35" s="4"/>
      <c r="M35" s="4"/>
      <c r="N35" s="13">
        <f t="shared" si="1"/>
        <v>0</v>
      </c>
      <c r="O35" s="12"/>
      <c r="P35" s="4"/>
      <c r="Q35" s="13"/>
      <c r="R35" s="18" t="e">
        <f t="shared" si="2"/>
        <v>#N/A</v>
      </c>
      <c r="S35" s="4" t="e">
        <f t="shared" si="3"/>
        <v>#N/A</v>
      </c>
      <c r="T35" s="13"/>
      <c r="U35" s="12"/>
      <c r="V35" s="13"/>
      <c r="W35" s="18" t="e">
        <f t="shared" si="4"/>
        <v>#N/A</v>
      </c>
      <c r="X35" s="13" t="e">
        <f t="shared" si="5"/>
        <v>#N/A</v>
      </c>
      <c r="Y35" s="12"/>
      <c r="Z35" s="4"/>
      <c r="AA35" s="13"/>
      <c r="AB35" s="18" t="e">
        <f t="shared" si="6"/>
        <v>#N/A</v>
      </c>
      <c r="AC35" s="4" t="e">
        <f t="shared" si="7"/>
        <v>#N/A</v>
      </c>
      <c r="AD35" s="13">
        <f t="shared" si="11"/>
        <v>0</v>
      </c>
      <c r="AE35" s="12"/>
      <c r="AF35" s="4" t="s">
        <v>39</v>
      </c>
      <c r="AG35" s="18" t="e">
        <f t="shared" si="8"/>
        <v>#N/A</v>
      </c>
      <c r="AH35" s="4">
        <f t="shared" si="9"/>
        <v>0</v>
      </c>
    </row>
    <row r="36" spans="1:34" x14ac:dyDescent="0.25">
      <c r="A36" s="12">
        <v>34</v>
      </c>
      <c r="B36" s="4"/>
      <c r="C36" s="4"/>
      <c r="D36" s="4"/>
      <c r="E36" s="4"/>
      <c r="F36" s="4"/>
      <c r="G36" s="13"/>
      <c r="H36" s="12">
        <f t="shared" si="10"/>
        <v>34</v>
      </c>
      <c r="I36" s="4"/>
      <c r="J36" s="5" t="e">
        <f t="shared" si="0"/>
        <v>#N/A</v>
      </c>
      <c r="K36" s="4"/>
      <c r="L36" s="4"/>
      <c r="M36" s="4"/>
      <c r="N36" s="13">
        <f t="shared" si="1"/>
        <v>0</v>
      </c>
      <c r="O36" s="12"/>
      <c r="P36" s="4"/>
      <c r="Q36" s="13"/>
      <c r="R36" s="18" t="e">
        <f t="shared" si="2"/>
        <v>#N/A</v>
      </c>
      <c r="S36" s="4" t="e">
        <f t="shared" si="3"/>
        <v>#N/A</v>
      </c>
      <c r="T36" s="13"/>
      <c r="U36" s="12"/>
      <c r="V36" s="13"/>
      <c r="W36" s="18" t="e">
        <f t="shared" si="4"/>
        <v>#N/A</v>
      </c>
      <c r="X36" s="13" t="e">
        <f t="shared" si="5"/>
        <v>#N/A</v>
      </c>
      <c r="Y36" s="12"/>
      <c r="Z36" s="4"/>
      <c r="AA36" s="13"/>
      <c r="AB36" s="18" t="e">
        <f t="shared" si="6"/>
        <v>#N/A</v>
      </c>
      <c r="AC36" s="4" t="e">
        <f t="shared" si="7"/>
        <v>#N/A</v>
      </c>
      <c r="AD36" s="13">
        <f t="shared" si="11"/>
        <v>0</v>
      </c>
      <c r="AE36" s="12"/>
      <c r="AF36" s="4" t="s">
        <v>39</v>
      </c>
      <c r="AG36" s="18" t="e">
        <f t="shared" si="8"/>
        <v>#N/A</v>
      </c>
      <c r="AH36" s="4">
        <f t="shared" si="9"/>
        <v>0</v>
      </c>
    </row>
    <row r="37" spans="1:34" x14ac:dyDescent="0.25">
      <c r="A37" s="12">
        <v>35</v>
      </c>
      <c r="B37" s="4"/>
      <c r="C37" s="4"/>
      <c r="D37" s="4"/>
      <c r="E37" s="4"/>
      <c r="F37" s="4"/>
      <c r="G37" s="13"/>
      <c r="H37" s="12">
        <f t="shared" si="10"/>
        <v>35</v>
      </c>
      <c r="I37" s="4"/>
      <c r="J37" s="5" t="e">
        <f t="shared" si="0"/>
        <v>#N/A</v>
      </c>
      <c r="K37" s="4"/>
      <c r="L37" s="4"/>
      <c r="M37" s="4"/>
      <c r="N37" s="13">
        <f t="shared" si="1"/>
        <v>0</v>
      </c>
      <c r="O37" s="12"/>
      <c r="P37" s="4"/>
      <c r="Q37" s="13"/>
      <c r="R37" s="18" t="e">
        <f t="shared" si="2"/>
        <v>#N/A</v>
      </c>
      <c r="S37" s="4" t="e">
        <f t="shared" si="3"/>
        <v>#N/A</v>
      </c>
      <c r="T37" s="13"/>
      <c r="U37" s="12"/>
      <c r="V37" s="13"/>
      <c r="W37" s="18" t="e">
        <f t="shared" si="4"/>
        <v>#N/A</v>
      </c>
      <c r="X37" s="13" t="e">
        <f t="shared" si="5"/>
        <v>#N/A</v>
      </c>
      <c r="Y37" s="12"/>
      <c r="Z37" s="4"/>
      <c r="AA37" s="13"/>
      <c r="AB37" s="18" t="e">
        <f t="shared" si="6"/>
        <v>#N/A</v>
      </c>
      <c r="AC37" s="4" t="e">
        <f t="shared" si="7"/>
        <v>#N/A</v>
      </c>
      <c r="AD37" s="13">
        <f t="shared" si="11"/>
        <v>0</v>
      </c>
      <c r="AE37" s="12"/>
      <c r="AF37" s="4" t="s">
        <v>39</v>
      </c>
      <c r="AG37" s="18" t="e">
        <f t="shared" si="8"/>
        <v>#N/A</v>
      </c>
      <c r="AH37" s="4">
        <f t="shared" si="9"/>
        <v>0</v>
      </c>
    </row>
    <row r="38" spans="1:34" x14ac:dyDescent="0.25">
      <c r="A38" s="12">
        <v>36</v>
      </c>
      <c r="B38" s="4"/>
      <c r="C38" s="4"/>
      <c r="D38" s="4"/>
      <c r="E38" s="4"/>
      <c r="F38" s="4"/>
      <c r="G38" s="13"/>
      <c r="H38" s="12">
        <f t="shared" si="10"/>
        <v>36</v>
      </c>
      <c r="I38" s="4"/>
      <c r="J38" s="5" t="e">
        <f t="shared" si="0"/>
        <v>#N/A</v>
      </c>
      <c r="K38" s="4"/>
      <c r="L38" s="4"/>
      <c r="M38" s="4"/>
      <c r="N38" s="13">
        <f t="shared" si="1"/>
        <v>0</v>
      </c>
      <c r="O38" s="12"/>
      <c r="P38" s="4"/>
      <c r="Q38" s="13"/>
      <c r="R38" s="18" t="e">
        <f t="shared" si="2"/>
        <v>#N/A</v>
      </c>
      <c r="S38" s="4" t="e">
        <f t="shared" si="3"/>
        <v>#N/A</v>
      </c>
      <c r="T38" s="13"/>
      <c r="U38" s="12"/>
      <c r="V38" s="13"/>
      <c r="W38" s="18" t="e">
        <f t="shared" si="4"/>
        <v>#N/A</v>
      </c>
      <c r="X38" s="13" t="e">
        <f t="shared" si="5"/>
        <v>#N/A</v>
      </c>
      <c r="Y38" s="12"/>
      <c r="Z38" s="4"/>
      <c r="AA38" s="13"/>
      <c r="AB38" s="18" t="e">
        <f t="shared" si="6"/>
        <v>#N/A</v>
      </c>
      <c r="AC38" s="4" t="e">
        <f t="shared" si="7"/>
        <v>#N/A</v>
      </c>
      <c r="AD38" s="13">
        <f t="shared" si="11"/>
        <v>0</v>
      </c>
      <c r="AE38" s="12"/>
      <c r="AF38" s="4" t="s">
        <v>39</v>
      </c>
      <c r="AG38" s="18" t="e">
        <f t="shared" si="8"/>
        <v>#N/A</v>
      </c>
      <c r="AH38" s="4">
        <f t="shared" si="9"/>
        <v>0</v>
      </c>
    </row>
    <row r="39" spans="1:34" x14ac:dyDescent="0.25">
      <c r="A39" s="12">
        <v>37</v>
      </c>
      <c r="B39" s="4"/>
      <c r="C39" s="4"/>
      <c r="D39" s="4"/>
      <c r="E39" s="4"/>
      <c r="F39" s="4"/>
      <c r="G39" s="13"/>
      <c r="H39" s="12">
        <f t="shared" si="10"/>
        <v>37</v>
      </c>
      <c r="I39" s="4"/>
      <c r="J39" s="5" t="e">
        <f t="shared" si="0"/>
        <v>#N/A</v>
      </c>
      <c r="K39" s="4"/>
      <c r="L39" s="4"/>
      <c r="M39" s="4"/>
      <c r="N39" s="13">
        <f t="shared" si="1"/>
        <v>0</v>
      </c>
      <c r="O39" s="12"/>
      <c r="P39" s="4"/>
      <c r="Q39" s="13"/>
      <c r="R39" s="18" t="e">
        <f t="shared" si="2"/>
        <v>#N/A</v>
      </c>
      <c r="S39" s="4" t="e">
        <f t="shared" si="3"/>
        <v>#N/A</v>
      </c>
      <c r="T39" s="13"/>
      <c r="U39" s="12"/>
      <c r="V39" s="13"/>
      <c r="W39" s="18" t="e">
        <f t="shared" si="4"/>
        <v>#N/A</v>
      </c>
      <c r="X39" s="13" t="e">
        <f t="shared" si="5"/>
        <v>#N/A</v>
      </c>
      <c r="Y39" s="12"/>
      <c r="Z39" s="4"/>
      <c r="AA39" s="13"/>
      <c r="AB39" s="18" t="e">
        <f t="shared" si="6"/>
        <v>#N/A</v>
      </c>
      <c r="AC39" s="4" t="e">
        <f t="shared" si="7"/>
        <v>#N/A</v>
      </c>
      <c r="AD39" s="13">
        <f t="shared" si="11"/>
        <v>0</v>
      </c>
      <c r="AE39" s="12"/>
      <c r="AF39" s="4" t="s">
        <v>39</v>
      </c>
      <c r="AG39" s="18" t="e">
        <f t="shared" si="8"/>
        <v>#N/A</v>
      </c>
      <c r="AH39" s="4">
        <f t="shared" si="9"/>
        <v>0</v>
      </c>
    </row>
    <row r="40" spans="1:34" x14ac:dyDescent="0.25">
      <c r="A40" s="12">
        <v>38</v>
      </c>
      <c r="B40" s="4"/>
      <c r="C40" s="4"/>
      <c r="D40" s="4"/>
      <c r="E40" s="4"/>
      <c r="F40" s="4"/>
      <c r="G40" s="13"/>
      <c r="H40" s="12">
        <f t="shared" si="10"/>
        <v>38</v>
      </c>
      <c r="I40" s="4"/>
      <c r="J40" s="5" t="e">
        <f t="shared" si="0"/>
        <v>#N/A</v>
      </c>
      <c r="K40" s="4"/>
      <c r="L40" s="4"/>
      <c r="M40" s="4"/>
      <c r="N40" s="13">
        <f t="shared" si="1"/>
        <v>0</v>
      </c>
      <c r="O40" s="12"/>
      <c r="P40" s="4"/>
      <c r="Q40" s="13"/>
      <c r="R40" s="18" t="e">
        <f t="shared" si="2"/>
        <v>#N/A</v>
      </c>
      <c r="S40" s="4" t="e">
        <f t="shared" si="3"/>
        <v>#N/A</v>
      </c>
      <c r="T40" s="13"/>
      <c r="U40" s="12"/>
      <c r="V40" s="13"/>
      <c r="W40" s="18" t="e">
        <f t="shared" si="4"/>
        <v>#N/A</v>
      </c>
      <c r="X40" s="13" t="e">
        <f t="shared" si="5"/>
        <v>#N/A</v>
      </c>
      <c r="Y40" s="12"/>
      <c r="Z40" s="4"/>
      <c r="AA40" s="13"/>
      <c r="AB40" s="18" t="e">
        <f t="shared" si="6"/>
        <v>#N/A</v>
      </c>
      <c r="AC40" s="4" t="e">
        <f t="shared" si="7"/>
        <v>#N/A</v>
      </c>
      <c r="AD40" s="13">
        <f t="shared" si="11"/>
        <v>0</v>
      </c>
      <c r="AE40" s="12"/>
      <c r="AF40" s="4" t="s">
        <v>39</v>
      </c>
      <c r="AG40" s="18" t="e">
        <f t="shared" si="8"/>
        <v>#N/A</v>
      </c>
      <c r="AH40" s="4">
        <f t="shared" si="9"/>
        <v>0</v>
      </c>
    </row>
    <row r="41" spans="1:34" x14ac:dyDescent="0.25">
      <c r="A41" s="12">
        <v>39</v>
      </c>
      <c r="B41" s="4"/>
      <c r="C41" s="4"/>
      <c r="D41" s="4"/>
      <c r="E41" s="4"/>
      <c r="F41" s="4"/>
      <c r="G41" s="13"/>
      <c r="H41" s="12">
        <f t="shared" si="10"/>
        <v>39</v>
      </c>
      <c r="I41" s="4"/>
      <c r="J41" s="5" t="e">
        <f t="shared" si="0"/>
        <v>#N/A</v>
      </c>
      <c r="K41" s="4"/>
      <c r="L41" s="4"/>
      <c r="M41" s="4"/>
      <c r="N41" s="13">
        <f t="shared" si="1"/>
        <v>0</v>
      </c>
      <c r="O41" s="12"/>
      <c r="P41" s="4"/>
      <c r="Q41" s="13"/>
      <c r="R41" s="18" t="e">
        <f t="shared" si="2"/>
        <v>#N/A</v>
      </c>
      <c r="S41" s="4" t="e">
        <f t="shared" si="3"/>
        <v>#N/A</v>
      </c>
      <c r="T41" s="13"/>
      <c r="U41" s="12"/>
      <c r="V41" s="13"/>
      <c r="W41" s="18" t="e">
        <f t="shared" si="4"/>
        <v>#N/A</v>
      </c>
      <c r="X41" s="13" t="e">
        <f t="shared" si="5"/>
        <v>#N/A</v>
      </c>
      <c r="Y41" s="12"/>
      <c r="Z41" s="4"/>
      <c r="AA41" s="13"/>
      <c r="AB41" s="18" t="e">
        <f t="shared" si="6"/>
        <v>#N/A</v>
      </c>
      <c r="AC41" s="4" t="e">
        <f t="shared" si="7"/>
        <v>#N/A</v>
      </c>
      <c r="AD41" s="13">
        <f t="shared" si="11"/>
        <v>0</v>
      </c>
      <c r="AE41" s="12"/>
      <c r="AF41" s="4" t="s">
        <v>39</v>
      </c>
      <c r="AG41" s="18" t="e">
        <f t="shared" si="8"/>
        <v>#N/A</v>
      </c>
      <c r="AH41" s="4">
        <f t="shared" si="9"/>
        <v>0</v>
      </c>
    </row>
    <row r="42" spans="1:34" x14ac:dyDescent="0.25">
      <c r="A42" s="12">
        <v>40</v>
      </c>
      <c r="B42" s="4"/>
      <c r="C42" s="4"/>
      <c r="D42" s="4"/>
      <c r="E42" s="4"/>
      <c r="F42" s="4"/>
      <c r="G42" s="13"/>
      <c r="H42" s="12">
        <f t="shared" si="10"/>
        <v>40</v>
      </c>
      <c r="I42" s="4"/>
      <c r="J42" s="5" t="e">
        <f t="shared" si="0"/>
        <v>#N/A</v>
      </c>
      <c r="K42" s="4"/>
      <c r="L42" s="4"/>
      <c r="M42" s="4"/>
      <c r="N42" s="13">
        <f t="shared" si="1"/>
        <v>0</v>
      </c>
      <c r="O42" s="12"/>
      <c r="P42" s="4"/>
      <c r="Q42" s="13"/>
      <c r="R42" s="18" t="e">
        <f t="shared" si="2"/>
        <v>#N/A</v>
      </c>
      <c r="S42" s="4" t="e">
        <f t="shared" si="3"/>
        <v>#N/A</v>
      </c>
      <c r="T42" s="13"/>
      <c r="U42" s="12"/>
      <c r="V42" s="13"/>
      <c r="W42" s="18" t="e">
        <f t="shared" si="4"/>
        <v>#N/A</v>
      </c>
      <c r="X42" s="13" t="e">
        <f t="shared" si="5"/>
        <v>#N/A</v>
      </c>
      <c r="Y42" s="12"/>
      <c r="Z42" s="4"/>
      <c r="AA42" s="13"/>
      <c r="AB42" s="18" t="e">
        <f t="shared" si="6"/>
        <v>#N/A</v>
      </c>
      <c r="AC42" s="4" t="e">
        <f t="shared" si="7"/>
        <v>#N/A</v>
      </c>
      <c r="AD42" s="13">
        <f t="shared" si="11"/>
        <v>0</v>
      </c>
      <c r="AE42" s="12"/>
      <c r="AF42" s="4" t="s">
        <v>39</v>
      </c>
      <c r="AG42" s="18" t="e">
        <f t="shared" si="8"/>
        <v>#N/A</v>
      </c>
      <c r="AH42" s="4">
        <f t="shared" si="9"/>
        <v>0</v>
      </c>
    </row>
    <row r="43" spans="1:34" x14ac:dyDescent="0.25">
      <c r="A43" s="12">
        <v>41</v>
      </c>
      <c r="B43" s="4"/>
      <c r="C43" s="4"/>
      <c r="D43" s="4"/>
      <c r="E43" s="4"/>
      <c r="F43" s="4"/>
      <c r="G43" s="13"/>
      <c r="H43" s="12">
        <f t="shared" si="10"/>
        <v>41</v>
      </c>
      <c r="I43" s="4"/>
      <c r="J43" s="5" t="e">
        <f t="shared" si="0"/>
        <v>#N/A</v>
      </c>
      <c r="K43" s="4"/>
      <c r="L43" s="4"/>
      <c r="M43" s="4"/>
      <c r="N43" s="13">
        <f t="shared" si="1"/>
        <v>0</v>
      </c>
      <c r="O43" s="12"/>
      <c r="P43" s="4"/>
      <c r="Q43" s="13"/>
      <c r="R43" s="18" t="e">
        <f t="shared" si="2"/>
        <v>#N/A</v>
      </c>
      <c r="S43" s="4" t="e">
        <f t="shared" si="3"/>
        <v>#N/A</v>
      </c>
      <c r="T43" s="13"/>
      <c r="U43" s="12"/>
      <c r="V43" s="13"/>
      <c r="W43" s="18" t="e">
        <f t="shared" si="4"/>
        <v>#N/A</v>
      </c>
      <c r="X43" s="13" t="e">
        <f t="shared" si="5"/>
        <v>#N/A</v>
      </c>
      <c r="Y43" s="12"/>
      <c r="Z43" s="4"/>
      <c r="AA43" s="13"/>
      <c r="AB43" s="18" t="e">
        <f t="shared" si="6"/>
        <v>#N/A</v>
      </c>
      <c r="AC43" s="4" t="e">
        <f t="shared" si="7"/>
        <v>#N/A</v>
      </c>
      <c r="AD43" s="13">
        <f t="shared" si="11"/>
        <v>0</v>
      </c>
      <c r="AE43" s="12"/>
      <c r="AF43" s="4" t="s">
        <v>39</v>
      </c>
      <c r="AG43" s="18" t="e">
        <f t="shared" si="8"/>
        <v>#N/A</v>
      </c>
      <c r="AH43" s="4">
        <f t="shared" si="9"/>
        <v>0</v>
      </c>
    </row>
    <row r="44" spans="1:34" x14ac:dyDescent="0.25">
      <c r="A44" s="12">
        <v>42</v>
      </c>
      <c r="B44" s="4"/>
      <c r="C44" s="4"/>
      <c r="D44" s="4"/>
      <c r="E44" s="4"/>
      <c r="F44" s="4"/>
      <c r="G44" s="13"/>
      <c r="H44" s="12">
        <f t="shared" si="10"/>
        <v>42</v>
      </c>
      <c r="I44" s="4"/>
      <c r="J44" s="5" t="e">
        <f t="shared" si="0"/>
        <v>#N/A</v>
      </c>
      <c r="K44" s="4"/>
      <c r="L44" s="4"/>
      <c r="M44" s="4"/>
      <c r="N44" s="13">
        <f t="shared" si="1"/>
        <v>0</v>
      </c>
      <c r="O44" s="12"/>
      <c r="P44" s="4"/>
      <c r="Q44" s="13"/>
      <c r="R44" s="18" t="e">
        <f t="shared" si="2"/>
        <v>#N/A</v>
      </c>
      <c r="S44" s="4" t="e">
        <f t="shared" si="3"/>
        <v>#N/A</v>
      </c>
      <c r="T44" s="13"/>
      <c r="U44" s="12"/>
      <c r="V44" s="13"/>
      <c r="W44" s="18" t="e">
        <f t="shared" si="4"/>
        <v>#N/A</v>
      </c>
      <c r="X44" s="13" t="e">
        <f t="shared" si="5"/>
        <v>#N/A</v>
      </c>
      <c r="Y44" s="12"/>
      <c r="Z44" s="4"/>
      <c r="AA44" s="13"/>
      <c r="AB44" s="18" t="e">
        <f t="shared" si="6"/>
        <v>#N/A</v>
      </c>
      <c r="AC44" s="4" t="e">
        <f t="shared" si="7"/>
        <v>#N/A</v>
      </c>
      <c r="AD44" s="13">
        <f t="shared" si="11"/>
        <v>0</v>
      </c>
      <c r="AE44" s="12"/>
      <c r="AF44" s="4" t="s">
        <v>39</v>
      </c>
      <c r="AG44" s="18" t="e">
        <f t="shared" si="8"/>
        <v>#N/A</v>
      </c>
      <c r="AH44" s="4">
        <f t="shared" si="9"/>
        <v>0</v>
      </c>
    </row>
    <row r="45" spans="1:34" x14ac:dyDescent="0.25">
      <c r="A45" s="12">
        <v>43</v>
      </c>
      <c r="B45" s="4"/>
      <c r="C45" s="4"/>
      <c r="D45" s="4"/>
      <c r="E45" s="4"/>
      <c r="F45" s="4"/>
      <c r="G45" s="13"/>
      <c r="H45" s="12">
        <f t="shared" si="10"/>
        <v>43</v>
      </c>
      <c r="I45" s="4"/>
      <c r="J45" s="5" t="e">
        <f t="shared" si="0"/>
        <v>#N/A</v>
      </c>
      <c r="K45" s="4"/>
      <c r="L45" s="4"/>
      <c r="M45" s="4"/>
      <c r="N45" s="13">
        <f t="shared" si="1"/>
        <v>0</v>
      </c>
      <c r="O45" s="12"/>
      <c r="P45" s="4"/>
      <c r="Q45" s="13"/>
      <c r="R45" s="18" t="e">
        <f t="shared" si="2"/>
        <v>#N/A</v>
      </c>
      <c r="S45" s="4" t="e">
        <f t="shared" si="3"/>
        <v>#N/A</v>
      </c>
      <c r="T45" s="13"/>
      <c r="U45" s="12"/>
      <c r="V45" s="13"/>
      <c r="W45" s="18" t="e">
        <f t="shared" si="4"/>
        <v>#N/A</v>
      </c>
      <c r="X45" s="13" t="e">
        <f t="shared" si="5"/>
        <v>#N/A</v>
      </c>
      <c r="Y45" s="12"/>
      <c r="Z45" s="4"/>
      <c r="AA45" s="13"/>
      <c r="AB45" s="18" t="e">
        <f t="shared" si="6"/>
        <v>#N/A</v>
      </c>
      <c r="AC45" s="4" t="e">
        <f t="shared" si="7"/>
        <v>#N/A</v>
      </c>
      <c r="AD45" s="13">
        <f t="shared" si="11"/>
        <v>0</v>
      </c>
      <c r="AE45" s="12"/>
      <c r="AF45" s="4" t="s">
        <v>39</v>
      </c>
      <c r="AG45" s="18" t="e">
        <f t="shared" si="8"/>
        <v>#N/A</v>
      </c>
      <c r="AH45" s="4">
        <f t="shared" si="9"/>
        <v>0</v>
      </c>
    </row>
    <row r="46" spans="1:34" x14ac:dyDescent="0.25">
      <c r="A46" s="12">
        <v>44</v>
      </c>
      <c r="B46" s="4"/>
      <c r="C46" s="4"/>
      <c r="D46" s="4"/>
      <c r="E46" s="4"/>
      <c r="F46" s="4"/>
      <c r="G46" s="13"/>
      <c r="H46" s="12">
        <f t="shared" si="10"/>
        <v>44</v>
      </c>
      <c r="I46" s="4"/>
      <c r="J46" s="5" t="e">
        <f t="shared" si="0"/>
        <v>#N/A</v>
      </c>
      <c r="K46" s="4"/>
      <c r="L46" s="4"/>
      <c r="M46" s="4"/>
      <c r="N46" s="13">
        <f t="shared" si="1"/>
        <v>0</v>
      </c>
      <c r="O46" s="12"/>
      <c r="P46" s="4"/>
      <c r="Q46" s="13"/>
      <c r="R46" s="18" t="e">
        <f t="shared" si="2"/>
        <v>#N/A</v>
      </c>
      <c r="S46" s="4" t="e">
        <f t="shared" si="3"/>
        <v>#N/A</v>
      </c>
      <c r="T46" s="13"/>
      <c r="U46" s="12"/>
      <c r="V46" s="13"/>
      <c r="W46" s="18" t="e">
        <f t="shared" si="4"/>
        <v>#N/A</v>
      </c>
      <c r="X46" s="13" t="e">
        <f t="shared" si="5"/>
        <v>#N/A</v>
      </c>
      <c r="Y46" s="12"/>
      <c r="Z46" s="4"/>
      <c r="AA46" s="13"/>
      <c r="AB46" s="18" t="e">
        <f t="shared" si="6"/>
        <v>#N/A</v>
      </c>
      <c r="AC46" s="4" t="e">
        <f t="shared" si="7"/>
        <v>#N/A</v>
      </c>
      <c r="AD46" s="13">
        <f t="shared" si="11"/>
        <v>0</v>
      </c>
      <c r="AE46" s="12"/>
      <c r="AF46" s="4" t="s">
        <v>39</v>
      </c>
      <c r="AG46" s="18" t="e">
        <f t="shared" si="8"/>
        <v>#N/A</v>
      </c>
      <c r="AH46" s="4">
        <f t="shared" si="9"/>
        <v>0</v>
      </c>
    </row>
    <row r="47" spans="1:34" x14ac:dyDescent="0.25">
      <c r="A47" s="12">
        <v>45</v>
      </c>
      <c r="B47" s="4"/>
      <c r="C47" s="4"/>
      <c r="D47" s="4"/>
      <c r="E47" s="4"/>
      <c r="F47" s="4"/>
      <c r="G47" s="13"/>
      <c r="H47" s="12">
        <f t="shared" si="10"/>
        <v>45</v>
      </c>
      <c r="I47" s="4"/>
      <c r="J47" s="5" t="e">
        <f t="shared" si="0"/>
        <v>#N/A</v>
      </c>
      <c r="K47" s="4"/>
      <c r="L47" s="4"/>
      <c r="M47" s="4"/>
      <c r="N47" s="13">
        <f t="shared" si="1"/>
        <v>0</v>
      </c>
      <c r="O47" s="12"/>
      <c r="P47" s="4"/>
      <c r="Q47" s="13"/>
      <c r="R47" s="18" t="e">
        <f t="shared" si="2"/>
        <v>#N/A</v>
      </c>
      <c r="S47" s="4" t="e">
        <f t="shared" si="3"/>
        <v>#N/A</v>
      </c>
      <c r="T47" s="13"/>
      <c r="U47" s="12"/>
      <c r="V47" s="13"/>
      <c r="W47" s="18" t="e">
        <f t="shared" si="4"/>
        <v>#N/A</v>
      </c>
      <c r="X47" s="13" t="e">
        <f t="shared" si="5"/>
        <v>#N/A</v>
      </c>
      <c r="Y47" s="12"/>
      <c r="Z47" s="4"/>
      <c r="AA47" s="13"/>
      <c r="AB47" s="18" t="e">
        <f t="shared" si="6"/>
        <v>#N/A</v>
      </c>
      <c r="AC47" s="4" t="e">
        <f t="shared" si="7"/>
        <v>#N/A</v>
      </c>
      <c r="AD47" s="13">
        <f t="shared" si="11"/>
        <v>0</v>
      </c>
      <c r="AE47" s="12"/>
      <c r="AF47" s="4" t="s">
        <v>39</v>
      </c>
      <c r="AG47" s="18" t="e">
        <f t="shared" si="8"/>
        <v>#N/A</v>
      </c>
      <c r="AH47" s="4">
        <f t="shared" si="9"/>
        <v>0</v>
      </c>
    </row>
    <row r="48" spans="1:34" x14ac:dyDescent="0.25">
      <c r="A48" s="12">
        <v>46</v>
      </c>
      <c r="B48" s="4"/>
      <c r="C48" s="4"/>
      <c r="D48" s="4"/>
      <c r="E48" s="4"/>
      <c r="F48" s="4"/>
      <c r="G48" s="13"/>
      <c r="H48" s="12">
        <f t="shared" si="10"/>
        <v>46</v>
      </c>
      <c r="I48" s="4"/>
      <c r="J48" s="5" t="e">
        <f t="shared" si="0"/>
        <v>#N/A</v>
      </c>
      <c r="K48" s="4"/>
      <c r="L48" s="4"/>
      <c r="M48" s="4"/>
      <c r="N48" s="13">
        <f t="shared" si="1"/>
        <v>0</v>
      </c>
      <c r="O48" s="12"/>
      <c r="P48" s="4"/>
      <c r="Q48" s="13"/>
      <c r="R48" s="18" t="e">
        <f t="shared" si="2"/>
        <v>#N/A</v>
      </c>
      <c r="S48" s="4" t="e">
        <f t="shared" si="3"/>
        <v>#N/A</v>
      </c>
      <c r="T48" s="13"/>
      <c r="U48" s="12"/>
      <c r="V48" s="13"/>
      <c r="W48" s="18" t="e">
        <f t="shared" si="4"/>
        <v>#N/A</v>
      </c>
      <c r="X48" s="13" t="e">
        <f t="shared" si="5"/>
        <v>#N/A</v>
      </c>
      <c r="Y48" s="12"/>
      <c r="Z48" s="4"/>
      <c r="AA48" s="13"/>
      <c r="AB48" s="18" t="e">
        <f t="shared" si="6"/>
        <v>#N/A</v>
      </c>
      <c r="AC48" s="4" t="e">
        <f t="shared" si="7"/>
        <v>#N/A</v>
      </c>
      <c r="AD48" s="13">
        <f t="shared" si="11"/>
        <v>0</v>
      </c>
      <c r="AE48" s="12"/>
      <c r="AF48" s="4" t="s">
        <v>39</v>
      </c>
      <c r="AG48" s="18" t="e">
        <f t="shared" si="8"/>
        <v>#N/A</v>
      </c>
      <c r="AH48" s="4">
        <f t="shared" si="9"/>
        <v>0</v>
      </c>
    </row>
    <row r="49" spans="1:34" x14ac:dyDescent="0.25">
      <c r="A49" s="12">
        <v>47</v>
      </c>
      <c r="B49" s="4"/>
      <c r="C49" s="4"/>
      <c r="D49" s="4"/>
      <c r="E49" s="4"/>
      <c r="F49" s="4"/>
      <c r="G49" s="13"/>
      <c r="H49" s="12">
        <f t="shared" si="10"/>
        <v>47</v>
      </c>
      <c r="I49" s="4"/>
      <c r="J49" s="5" t="e">
        <f t="shared" si="0"/>
        <v>#N/A</v>
      </c>
      <c r="K49" s="4"/>
      <c r="L49" s="4"/>
      <c r="M49" s="4"/>
      <c r="N49" s="13">
        <f t="shared" si="1"/>
        <v>0</v>
      </c>
      <c r="O49" s="12"/>
      <c r="P49" s="4"/>
      <c r="Q49" s="13"/>
      <c r="R49" s="18" t="e">
        <f t="shared" si="2"/>
        <v>#N/A</v>
      </c>
      <c r="S49" s="4" t="e">
        <f t="shared" si="3"/>
        <v>#N/A</v>
      </c>
      <c r="T49" s="13"/>
      <c r="U49" s="12"/>
      <c r="V49" s="13"/>
      <c r="W49" s="18" t="e">
        <f t="shared" si="4"/>
        <v>#N/A</v>
      </c>
      <c r="X49" s="13" t="e">
        <f t="shared" si="5"/>
        <v>#N/A</v>
      </c>
      <c r="Y49" s="12"/>
      <c r="Z49" s="4"/>
      <c r="AA49" s="13"/>
      <c r="AB49" s="18" t="e">
        <f t="shared" si="6"/>
        <v>#N/A</v>
      </c>
      <c r="AC49" s="4" t="e">
        <f t="shared" si="7"/>
        <v>#N/A</v>
      </c>
      <c r="AD49" s="13">
        <f t="shared" si="11"/>
        <v>0</v>
      </c>
      <c r="AE49" s="12"/>
      <c r="AF49" s="4" t="s">
        <v>39</v>
      </c>
      <c r="AG49" s="18" t="e">
        <f t="shared" si="8"/>
        <v>#N/A</v>
      </c>
      <c r="AH49" s="4">
        <f t="shared" si="9"/>
        <v>0</v>
      </c>
    </row>
    <row r="50" spans="1:34" ht="15.75" thickBot="1" x14ac:dyDescent="0.3">
      <c r="A50" s="12">
        <v>48</v>
      </c>
      <c r="B50" s="15"/>
      <c r="C50" s="15"/>
      <c r="D50" s="15"/>
      <c r="E50" s="15"/>
      <c r="F50" s="15"/>
      <c r="G50" s="16"/>
      <c r="H50" s="12">
        <f t="shared" si="10"/>
        <v>48</v>
      </c>
      <c r="I50" s="15"/>
      <c r="J50" s="17" t="e">
        <f t="shared" si="0"/>
        <v>#N/A</v>
      </c>
      <c r="K50" s="15"/>
      <c r="L50" s="15"/>
      <c r="M50" s="15"/>
      <c r="N50" s="13">
        <f t="shared" si="1"/>
        <v>0</v>
      </c>
      <c r="O50" s="14"/>
      <c r="P50" s="15"/>
      <c r="Q50" s="16"/>
      <c r="R50" s="19" t="e">
        <f t="shared" si="2"/>
        <v>#N/A</v>
      </c>
      <c r="S50" s="15" t="e">
        <f t="shared" si="3"/>
        <v>#N/A</v>
      </c>
      <c r="T50" s="16"/>
      <c r="U50" s="14"/>
      <c r="V50" s="16"/>
      <c r="W50" s="19" t="e">
        <f t="shared" si="4"/>
        <v>#N/A</v>
      </c>
      <c r="X50" s="16" t="e">
        <f t="shared" si="5"/>
        <v>#N/A</v>
      </c>
      <c r="Y50" s="14"/>
      <c r="Z50" s="15"/>
      <c r="AA50" s="16"/>
      <c r="AB50" s="19" t="e">
        <f t="shared" si="6"/>
        <v>#N/A</v>
      </c>
      <c r="AC50" s="15" t="e">
        <f t="shared" si="7"/>
        <v>#N/A</v>
      </c>
      <c r="AD50" s="16">
        <f t="shared" si="11"/>
        <v>0</v>
      </c>
      <c r="AE50" s="14"/>
      <c r="AF50" s="4" t="s">
        <v>39</v>
      </c>
      <c r="AG50" s="18" t="e">
        <f t="shared" si="8"/>
        <v>#N/A</v>
      </c>
      <c r="AH50" s="4">
        <f t="shared" si="9"/>
        <v>0</v>
      </c>
    </row>
  </sheetData>
  <sortState ref="A3:J12">
    <sortCondition ref="A3:A12"/>
  </sortState>
  <mergeCells count="10">
    <mergeCell ref="AE1:AF1"/>
    <mergeCell ref="AG1:AH1"/>
    <mergeCell ref="U1:V1"/>
    <mergeCell ref="W1:X1"/>
    <mergeCell ref="Y1:AA1"/>
    <mergeCell ref="A1:G1"/>
    <mergeCell ref="H1:N1"/>
    <mergeCell ref="O1:Q1"/>
    <mergeCell ref="R1:T1"/>
    <mergeCell ref="AB1:AD1"/>
  </mergeCells>
  <dataValidations count="6">
    <dataValidation type="list" allowBlank="1" showInputMessage="1" showErrorMessage="1" sqref="J3:J50 C3:C50">
      <formula1>ProfessionList</formula1>
    </dataValidation>
    <dataValidation type="list" allowBlank="1" showInputMessage="1" showErrorMessage="1" sqref="G3:G50 V3:V50 AA4:AA50 N3:N50">
      <formula1>ToolTypeList</formula1>
    </dataValidation>
    <dataValidation type="list" allowBlank="1" showInputMessage="1" showErrorMessage="1" sqref="O3:O50 U3:U50 Y3:Y50 AE13:AE50">
      <formula1>ProductionList</formula1>
    </dataValidation>
    <dataValidation type="list" allowBlank="1" showInputMessage="1" showErrorMessage="1" sqref="P3:P50">
      <formula1>Model</formula1>
    </dataValidation>
    <dataValidation type="list" allowBlank="1" showInputMessage="1" showErrorMessage="1" sqref="Z3:Z50">
      <formula1>ResourceList</formula1>
    </dataValidation>
    <dataValidation type="list" allowBlank="1" showInputMessage="1" showErrorMessage="1" sqref="AF3:AF50">
      <formula1>Knowledge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"/>
  <sheetViews>
    <sheetView workbookViewId="0">
      <selection activeCell="E1" sqref="E1:E1048576"/>
    </sheetView>
  </sheetViews>
  <sheetFormatPr defaultRowHeight="12.75" x14ac:dyDescent="0.2"/>
  <cols>
    <col min="1" max="1" width="22.28515625" style="31" bestFit="1" customWidth="1"/>
    <col min="2" max="2" width="5.85546875" style="36" bestFit="1" customWidth="1"/>
    <col min="3" max="3" width="11" style="31" bestFit="1" customWidth="1"/>
    <col min="4" max="4" width="5.7109375" style="36" bestFit="1" customWidth="1"/>
    <col min="5" max="5" width="3.28515625" style="31" customWidth="1"/>
    <col min="6" max="7" width="25.5703125" style="32" bestFit="1" customWidth="1"/>
    <col min="8" max="9" width="5" style="32" bestFit="1" customWidth="1"/>
    <col min="10" max="10" width="3.28515625" style="31" customWidth="1"/>
    <col min="11" max="11" width="11" style="33" bestFit="1" customWidth="1"/>
    <col min="12" max="13" width="9" style="33" bestFit="1" customWidth="1"/>
    <col min="14" max="16" width="5.7109375" style="33" customWidth="1"/>
    <col min="17" max="17" width="3.28515625" style="31" customWidth="1"/>
    <col min="18" max="18" width="15.140625" style="39" bestFit="1" customWidth="1"/>
    <col min="19" max="19" width="20.28515625" style="39" bestFit="1" customWidth="1"/>
    <col min="20" max="20" width="9" style="33" bestFit="1" customWidth="1"/>
    <col min="21" max="23" width="5.7109375" style="33" customWidth="1"/>
    <col min="24" max="24" width="3.28515625" style="31" customWidth="1"/>
    <col min="25" max="25" width="22.42578125" style="39" bestFit="1" customWidth="1"/>
    <col min="26" max="26" width="19.28515625" style="39" bestFit="1" customWidth="1"/>
    <col min="27" max="27" width="9" style="33" bestFit="1" customWidth="1"/>
    <col min="28" max="30" width="5.7109375" style="33" customWidth="1"/>
    <col min="31" max="31" width="3.28515625" style="31" customWidth="1"/>
    <col min="32" max="33" width="22.42578125" style="39" bestFit="1" customWidth="1"/>
    <col min="34" max="35" width="5.7109375" style="33" customWidth="1"/>
    <col min="36" max="36" width="3.28515625" style="31" customWidth="1"/>
    <col min="37" max="16384" width="9.140625" style="31"/>
  </cols>
  <sheetData>
    <row r="1" spans="1:36" x14ac:dyDescent="0.2">
      <c r="A1" s="38" t="s">
        <v>578</v>
      </c>
      <c r="B1" s="38"/>
      <c r="C1" s="38" t="s">
        <v>579</v>
      </c>
      <c r="D1" s="38"/>
      <c r="E1" s="40"/>
      <c r="F1" s="38" t="s">
        <v>582</v>
      </c>
      <c r="G1" s="38"/>
      <c r="H1" s="38"/>
      <c r="I1" s="38"/>
      <c r="J1" s="40"/>
      <c r="K1" s="35" t="s">
        <v>84</v>
      </c>
      <c r="L1" s="35"/>
      <c r="M1" s="35"/>
      <c r="N1" s="35"/>
      <c r="O1" s="35"/>
      <c r="P1" s="35"/>
      <c r="Q1" s="40"/>
      <c r="R1" s="35" t="s">
        <v>87</v>
      </c>
      <c r="S1" s="35"/>
      <c r="T1" s="35"/>
      <c r="U1" s="35"/>
      <c r="V1" s="35"/>
      <c r="W1" s="35"/>
      <c r="X1" s="40"/>
      <c r="Y1" s="35" t="s">
        <v>89</v>
      </c>
      <c r="Z1" s="35"/>
      <c r="AA1" s="35"/>
      <c r="AB1" s="35"/>
      <c r="AC1" s="35"/>
      <c r="AD1" s="35"/>
      <c r="AE1" s="40"/>
      <c r="AF1" s="35" t="s">
        <v>91</v>
      </c>
      <c r="AG1" s="35"/>
      <c r="AH1" s="35"/>
      <c r="AI1" s="35"/>
      <c r="AJ1" s="40"/>
    </row>
    <row r="2" spans="1:36" x14ac:dyDescent="0.2">
      <c r="A2" s="36" t="s">
        <v>37</v>
      </c>
      <c r="B2" s="36" t="s">
        <v>36</v>
      </c>
      <c r="C2" s="31" t="s">
        <v>73</v>
      </c>
      <c r="D2" s="36" t="s">
        <v>40</v>
      </c>
      <c r="E2" s="40"/>
      <c r="F2" s="32" t="s">
        <v>35</v>
      </c>
      <c r="G2" s="32" t="s">
        <v>108</v>
      </c>
      <c r="H2" s="35" t="s">
        <v>575</v>
      </c>
      <c r="I2" s="35"/>
      <c r="J2" s="40"/>
      <c r="K2" s="33" t="s">
        <v>35</v>
      </c>
      <c r="L2" s="33" t="s">
        <v>85</v>
      </c>
      <c r="M2" s="33" t="s">
        <v>86</v>
      </c>
      <c r="N2" s="35" t="s">
        <v>575</v>
      </c>
      <c r="O2" s="35"/>
      <c r="P2" s="35"/>
      <c r="Q2" s="40"/>
      <c r="R2" s="33" t="s">
        <v>35</v>
      </c>
      <c r="S2" s="33" t="s">
        <v>88</v>
      </c>
      <c r="T2" s="33" t="s">
        <v>86</v>
      </c>
      <c r="U2" s="35" t="s">
        <v>575</v>
      </c>
      <c r="V2" s="35"/>
      <c r="W2" s="35"/>
      <c r="X2" s="40"/>
      <c r="Y2" s="33" t="s">
        <v>35</v>
      </c>
      <c r="Z2" s="33" t="s">
        <v>90</v>
      </c>
      <c r="AA2" s="33" t="s">
        <v>86</v>
      </c>
      <c r="AB2" s="35" t="s">
        <v>575</v>
      </c>
      <c r="AC2" s="35"/>
      <c r="AD2" s="35"/>
      <c r="AE2" s="40"/>
      <c r="AF2" s="33" t="s">
        <v>35</v>
      </c>
      <c r="AG2" s="33" t="s">
        <v>38</v>
      </c>
      <c r="AH2" s="35" t="s">
        <v>575</v>
      </c>
      <c r="AI2" s="35"/>
      <c r="AJ2" s="40"/>
    </row>
    <row r="3" spans="1:36" x14ac:dyDescent="0.2">
      <c r="A3" s="31" t="s">
        <v>14</v>
      </c>
      <c r="B3" s="36">
        <v>1</v>
      </c>
      <c r="C3" s="31" t="s">
        <v>39</v>
      </c>
      <c r="D3" s="36">
        <v>0</v>
      </c>
      <c r="E3" s="40"/>
      <c r="F3" s="32" t="s">
        <v>57</v>
      </c>
      <c r="G3" s="32" t="s">
        <v>14</v>
      </c>
      <c r="H3" s="33">
        <f>INDEX(SkillVnum, MATCH(F3,Skill,0), 2)</f>
        <v>12</v>
      </c>
      <c r="I3" s="33">
        <f>INDEX(SkillVnum, MATCH(G3,Skill,0), 2)</f>
        <v>1</v>
      </c>
      <c r="J3" s="40"/>
      <c r="K3" s="39" t="s">
        <v>28</v>
      </c>
      <c r="L3" s="33" t="s">
        <v>52</v>
      </c>
      <c r="M3" s="33">
        <v>1</v>
      </c>
      <c r="N3" s="33">
        <f>INDEX(SkillVnum, MATCH(K3,Skill,0), 2)</f>
        <v>27</v>
      </c>
      <c r="O3" s="33">
        <f>INDEX(AbilityVnum, MATCH(L3,Ability,0), 2)</f>
        <v>1</v>
      </c>
      <c r="P3" s="33">
        <f>M3</f>
        <v>1</v>
      </c>
      <c r="Q3" s="40"/>
      <c r="R3" s="39" t="s">
        <v>0</v>
      </c>
      <c r="S3" s="39" t="s">
        <v>76</v>
      </c>
      <c r="T3" s="33">
        <v>4</v>
      </c>
      <c r="U3" s="33">
        <f>INDEX(SkillVnum, MATCH(R3,Skill,0), 2)</f>
        <v>4</v>
      </c>
      <c r="V3" s="33">
        <f>INDEX(StatusModifierVnum, MATCH(S3,StatusModifier,0), 2)</f>
        <v>2</v>
      </c>
      <c r="W3" s="33">
        <f>T3</f>
        <v>4</v>
      </c>
      <c r="X3" s="40"/>
      <c r="Y3" s="39" t="s">
        <v>14</v>
      </c>
      <c r="Z3" s="39" t="s">
        <v>78</v>
      </c>
      <c r="AA3" s="33">
        <v>1</v>
      </c>
      <c r="AB3" s="33">
        <f>INDEX(SkillVnum, MATCH(Y3,Skill,0), 2)</f>
        <v>1</v>
      </c>
      <c r="AC3" s="33">
        <f>INDEX(CombatModifierVnum, MATCH(Z3,CombatModifier,0), 2)</f>
        <v>1</v>
      </c>
      <c r="AD3" s="33">
        <f>AA3</f>
        <v>1</v>
      </c>
      <c r="AE3" s="40"/>
      <c r="AF3" s="39" t="s">
        <v>114</v>
      </c>
      <c r="AG3" s="39" t="s">
        <v>111</v>
      </c>
      <c r="AH3" s="33">
        <f>INDEX(SkillVnum, MATCH(AF3,Skill,0), 2)</f>
        <v>39</v>
      </c>
      <c r="AI3" s="33">
        <f>INDEX(KnowledgeVnum, MATCH(AG3,Knowledge,0), 2)</f>
        <v>15</v>
      </c>
      <c r="AJ3" s="40"/>
    </row>
    <row r="4" spans="1:36" x14ac:dyDescent="0.2">
      <c r="A4" s="31" t="s">
        <v>15</v>
      </c>
      <c r="B4" s="36">
        <v>2</v>
      </c>
      <c r="C4" s="31" t="s">
        <v>59</v>
      </c>
      <c r="D4" s="36">
        <v>1</v>
      </c>
      <c r="E4" s="40"/>
      <c r="F4" s="32" t="s">
        <v>58</v>
      </c>
      <c r="G4" s="32" t="s">
        <v>15</v>
      </c>
      <c r="H4" s="33">
        <f>INDEX(SkillVnum, MATCH(F4,Skill,0), 2)</f>
        <v>13</v>
      </c>
      <c r="I4" s="33">
        <f>INDEX(SkillVnum, MATCH(G4,Skill,0), 2)</f>
        <v>2</v>
      </c>
      <c r="J4" s="40"/>
      <c r="K4" s="39"/>
      <c r="N4" s="33" t="e">
        <f>INDEX(SkillVnum, MATCH(K4,Skill,0), 2)</f>
        <v>#N/A</v>
      </c>
      <c r="O4" s="33" t="e">
        <f>INDEX(AbilityVnum, MATCH(L4,Ability,0), 2)</f>
        <v>#N/A</v>
      </c>
      <c r="P4" s="33">
        <f t="shared" ref="P4:P67" si="0">M4</f>
        <v>0</v>
      </c>
      <c r="Q4" s="40"/>
      <c r="R4" s="39" t="s">
        <v>0</v>
      </c>
      <c r="S4" s="39" t="s">
        <v>77</v>
      </c>
      <c r="T4" s="33">
        <v>2</v>
      </c>
      <c r="U4" s="33">
        <f>INDEX(SkillVnum, MATCH(R4,Skill,0), 2)</f>
        <v>4</v>
      </c>
      <c r="V4" s="33">
        <f>INDEX(StatusModifierVnum, MATCH(S4,StatusModifier,0), 2)</f>
        <v>3</v>
      </c>
      <c r="W4" s="33">
        <f t="shared" ref="W4:W67" si="1">T4</f>
        <v>2</v>
      </c>
      <c r="X4" s="40"/>
      <c r="Y4" s="39" t="s">
        <v>15</v>
      </c>
      <c r="Z4" s="39" t="s">
        <v>80</v>
      </c>
      <c r="AA4" s="33">
        <v>1</v>
      </c>
      <c r="AB4" s="33">
        <f>INDEX(SkillVnum, MATCH(Y4,Skill,0), 2)</f>
        <v>2</v>
      </c>
      <c r="AC4" s="33">
        <f>INDEX(CombatModifierVnum, MATCH(Z4,CombatModifier,0), 2)</f>
        <v>10</v>
      </c>
      <c r="AD4" s="33">
        <f t="shared" ref="AD4:AD67" si="2">AA4</f>
        <v>1</v>
      </c>
      <c r="AE4" s="40"/>
      <c r="AF4" s="32" t="s">
        <v>117</v>
      </c>
      <c r="AG4" s="39" t="s">
        <v>116</v>
      </c>
      <c r="AH4" s="33">
        <f>INDEX(SkillVnum, MATCH(AF4,Skill,0), 2)</f>
        <v>7</v>
      </c>
      <c r="AI4" s="33">
        <f>INDEX(KnowledgeVnum, MATCH(AG4,Knowledge,0), 2)</f>
        <v>35</v>
      </c>
      <c r="AJ4" s="40"/>
    </row>
    <row r="5" spans="1:36" x14ac:dyDescent="0.2">
      <c r="A5" s="31" t="s">
        <v>16</v>
      </c>
      <c r="B5" s="36">
        <v>3</v>
      </c>
      <c r="C5" s="31" t="s">
        <v>60</v>
      </c>
      <c r="D5" s="36">
        <v>2</v>
      </c>
      <c r="E5" s="40"/>
      <c r="F5" s="32" t="s">
        <v>3</v>
      </c>
      <c r="G5" s="32" t="s">
        <v>16</v>
      </c>
      <c r="H5" s="33">
        <f>INDEX(SkillVnum, MATCH(F5,Skill,0), 2)</f>
        <v>14</v>
      </c>
      <c r="I5" s="33">
        <f>INDEX(SkillVnum, MATCH(G5,Skill,0), 2)</f>
        <v>3</v>
      </c>
      <c r="J5" s="40"/>
      <c r="N5" s="33" t="e">
        <f>INDEX(SkillVnum, MATCH(K5,Skill,0), 2)</f>
        <v>#N/A</v>
      </c>
      <c r="O5" s="33" t="e">
        <f>INDEX(AbilityVnum, MATCH(L5,Ability,0), 2)</f>
        <v>#N/A</v>
      </c>
      <c r="P5" s="33">
        <f t="shared" si="0"/>
        <v>0</v>
      </c>
      <c r="Q5" s="40"/>
      <c r="R5" s="39" t="s">
        <v>22</v>
      </c>
      <c r="S5" s="39" t="s">
        <v>76</v>
      </c>
      <c r="U5" s="33">
        <f>INDEX(SkillVnum, MATCH(R5,Skill,0), 2)</f>
        <v>16</v>
      </c>
      <c r="V5" s="33">
        <f>INDEX(StatusModifierVnum, MATCH(S5,StatusModifier,0), 2)</f>
        <v>2</v>
      </c>
      <c r="W5" s="33">
        <f t="shared" si="1"/>
        <v>0</v>
      </c>
      <c r="X5" s="40"/>
      <c r="Y5" s="39" t="s">
        <v>16</v>
      </c>
      <c r="Z5" s="39" t="s">
        <v>94</v>
      </c>
      <c r="AA5" s="33">
        <v>1</v>
      </c>
      <c r="AB5" s="33">
        <f>INDEX(SkillVnum, MATCH(Y5,Skill,0), 2)</f>
        <v>3</v>
      </c>
      <c r="AC5" s="33">
        <f>INDEX(CombatModifierVnum, MATCH(Z5,CombatModifier,0), 2)</f>
        <v>22</v>
      </c>
      <c r="AD5" s="33">
        <f t="shared" si="2"/>
        <v>1</v>
      </c>
      <c r="AE5" s="40"/>
      <c r="AF5" s="32" t="s">
        <v>118</v>
      </c>
      <c r="AG5" s="39" t="s">
        <v>112</v>
      </c>
      <c r="AH5" s="33">
        <f>INDEX(SkillVnum, MATCH(AF5,Skill,0), 2)</f>
        <v>42</v>
      </c>
      <c r="AI5" s="33">
        <f>INDEX(KnowledgeVnum, MATCH(AG5,Knowledge,0), 2)</f>
        <v>20</v>
      </c>
      <c r="AJ5" s="40"/>
    </row>
    <row r="6" spans="1:36" x14ac:dyDescent="0.2">
      <c r="A6" s="31" t="s">
        <v>0</v>
      </c>
      <c r="B6" s="36">
        <v>4</v>
      </c>
      <c r="C6" s="31" t="s">
        <v>61</v>
      </c>
      <c r="D6" s="36">
        <v>3</v>
      </c>
      <c r="E6" s="40"/>
      <c r="F6" s="32" t="s">
        <v>21</v>
      </c>
      <c r="G6" s="32" t="s">
        <v>16</v>
      </c>
      <c r="H6" s="33">
        <f>INDEX(SkillVnum, MATCH(F6,Skill,0), 2)</f>
        <v>15</v>
      </c>
      <c r="I6" s="33">
        <f>INDEX(SkillVnum, MATCH(G6,Skill,0), 2)</f>
        <v>3</v>
      </c>
      <c r="J6" s="40"/>
      <c r="N6" s="33" t="e">
        <f>INDEX(SkillVnum, MATCH(K6,Skill,0), 2)</f>
        <v>#N/A</v>
      </c>
      <c r="O6" s="33" t="e">
        <f>INDEX(AbilityVnum, MATCH(L6,Ability,0), 2)</f>
        <v>#N/A</v>
      </c>
      <c r="P6" s="33">
        <f t="shared" si="0"/>
        <v>0</v>
      </c>
      <c r="Q6" s="40"/>
      <c r="R6" s="39" t="s">
        <v>22</v>
      </c>
      <c r="S6" s="39" t="s">
        <v>77</v>
      </c>
      <c r="U6" s="33">
        <f>INDEX(SkillVnum, MATCH(R6,Skill,0), 2)</f>
        <v>16</v>
      </c>
      <c r="V6" s="33">
        <f>INDEX(StatusModifierVnum, MATCH(S6,StatusModifier,0), 2)</f>
        <v>3</v>
      </c>
      <c r="W6" s="33">
        <f t="shared" si="1"/>
        <v>0</v>
      </c>
      <c r="X6" s="40"/>
      <c r="Y6" s="39" t="s">
        <v>17</v>
      </c>
      <c r="Z6" s="39" t="s">
        <v>97</v>
      </c>
      <c r="AA6" s="33">
        <v>1</v>
      </c>
      <c r="AB6" s="33">
        <f>INDEX(SkillVnum, MATCH(Y6,Skill,0), 2)</f>
        <v>5</v>
      </c>
      <c r="AC6" s="33">
        <f>INDEX(CombatModifierVnum, MATCH(Z6,CombatModifier,0), 2)</f>
        <v>30</v>
      </c>
      <c r="AD6" s="33">
        <f t="shared" si="2"/>
        <v>1</v>
      </c>
      <c r="AE6" s="40"/>
      <c r="AF6" s="39" t="s">
        <v>19</v>
      </c>
      <c r="AG6" s="39" t="s">
        <v>92</v>
      </c>
      <c r="AH6" s="33">
        <f>INDEX(SkillVnum, MATCH(AF6,Skill,0), 2)</f>
        <v>8</v>
      </c>
      <c r="AI6" s="33">
        <f>INDEX(KnowledgeVnum, MATCH(AG6,Knowledge,0), 2)</f>
        <v>3</v>
      </c>
      <c r="AJ6" s="40"/>
    </row>
    <row r="7" spans="1:36" x14ac:dyDescent="0.2">
      <c r="A7" s="31" t="s">
        <v>17</v>
      </c>
      <c r="B7" s="36">
        <v>5</v>
      </c>
      <c r="C7" s="31" t="s">
        <v>62</v>
      </c>
      <c r="D7" s="36">
        <v>4</v>
      </c>
      <c r="E7" s="40"/>
      <c r="F7" s="32" t="s">
        <v>22</v>
      </c>
      <c r="G7" s="32" t="s">
        <v>0</v>
      </c>
      <c r="H7" s="33">
        <f>INDEX(SkillVnum, MATCH(F7,Skill,0), 2)</f>
        <v>16</v>
      </c>
      <c r="I7" s="33">
        <f>INDEX(SkillVnum, MATCH(G7,Skill,0), 2)</f>
        <v>4</v>
      </c>
      <c r="J7" s="40"/>
      <c r="N7" s="33" t="e">
        <f>INDEX(SkillVnum, MATCH(K7,Skill,0), 2)</f>
        <v>#N/A</v>
      </c>
      <c r="O7" s="33" t="e">
        <f>INDEX(AbilityVnum, MATCH(L7,Ability,0), 2)</f>
        <v>#N/A</v>
      </c>
      <c r="P7" s="33">
        <f t="shared" si="0"/>
        <v>0</v>
      </c>
      <c r="Q7" s="40"/>
      <c r="R7" s="39" t="s">
        <v>57</v>
      </c>
      <c r="S7" s="39" t="s">
        <v>74</v>
      </c>
      <c r="U7" s="33">
        <f>INDEX(SkillVnum, MATCH(R7,Skill,0), 2)</f>
        <v>12</v>
      </c>
      <c r="V7" s="33">
        <f>INDEX(StatusModifierVnum, MATCH(S7,StatusModifier,0), 2)</f>
        <v>0</v>
      </c>
      <c r="W7" s="33">
        <f t="shared" si="1"/>
        <v>0</v>
      </c>
      <c r="X7" s="40"/>
      <c r="AB7" s="33" t="e">
        <f>INDEX(SkillVnum, MATCH(Y7,Skill,0), 2)</f>
        <v>#N/A</v>
      </c>
      <c r="AC7" s="33" t="e">
        <f>INDEX(CombatModifierVnum, MATCH(Z7,CombatModifier,0), 2)</f>
        <v>#N/A</v>
      </c>
      <c r="AD7" s="33">
        <f t="shared" si="2"/>
        <v>0</v>
      </c>
      <c r="AE7" s="40"/>
      <c r="AF7" s="39" t="s">
        <v>19</v>
      </c>
      <c r="AG7" s="39" t="s">
        <v>11</v>
      </c>
      <c r="AH7" s="33">
        <f>INDEX(SkillVnum, MATCH(AF7,Skill,0), 2)</f>
        <v>8</v>
      </c>
      <c r="AI7" s="33">
        <f>INDEX(KnowledgeVnum, MATCH(AG7,Knowledge,0), 2)</f>
        <v>4</v>
      </c>
      <c r="AJ7" s="40"/>
    </row>
    <row r="8" spans="1:36" x14ac:dyDescent="0.2">
      <c r="A8" s="31" t="s">
        <v>25</v>
      </c>
      <c r="B8" s="36">
        <v>6</v>
      </c>
      <c r="C8" s="31" t="s">
        <v>63</v>
      </c>
      <c r="D8" s="36">
        <v>5</v>
      </c>
      <c r="E8" s="40"/>
      <c r="F8" s="32" t="s">
        <v>23</v>
      </c>
      <c r="G8" s="32" t="s">
        <v>0</v>
      </c>
      <c r="H8" s="33">
        <f>INDEX(SkillVnum, MATCH(F8,Skill,0), 2)</f>
        <v>17</v>
      </c>
      <c r="I8" s="33">
        <f>INDEX(SkillVnum, MATCH(G8,Skill,0), 2)</f>
        <v>4</v>
      </c>
      <c r="J8" s="40"/>
      <c r="N8" s="33" t="e">
        <f>INDEX(SkillVnum, MATCH(K8,Skill,0), 2)</f>
        <v>#N/A</v>
      </c>
      <c r="O8" s="33" t="e">
        <f>INDEX(AbilityVnum, MATCH(L8,Ability,0), 2)</f>
        <v>#N/A</v>
      </c>
      <c r="P8" s="33">
        <f t="shared" si="0"/>
        <v>0</v>
      </c>
      <c r="Q8" s="40"/>
      <c r="R8" s="39" t="s">
        <v>28</v>
      </c>
      <c r="S8" s="39" t="s">
        <v>74</v>
      </c>
      <c r="U8" s="33">
        <f>INDEX(SkillVnum, MATCH(R8,Skill,0), 2)</f>
        <v>27</v>
      </c>
      <c r="V8" s="33">
        <f>INDEX(StatusModifierVnum, MATCH(S8,StatusModifier,0), 2)</f>
        <v>0</v>
      </c>
      <c r="W8" s="33">
        <f t="shared" si="1"/>
        <v>0</v>
      </c>
      <c r="X8" s="40"/>
      <c r="AB8" s="33" t="e">
        <f>INDEX(SkillVnum, MATCH(Y8,Skill,0), 2)</f>
        <v>#N/A</v>
      </c>
      <c r="AC8" s="33" t="e">
        <f>INDEX(CombatModifierVnum, MATCH(Z8,CombatModifier,0), 2)</f>
        <v>#N/A</v>
      </c>
      <c r="AD8" s="33">
        <f t="shared" si="2"/>
        <v>0</v>
      </c>
      <c r="AE8" s="40"/>
      <c r="AF8" s="39" t="s">
        <v>1</v>
      </c>
      <c r="AG8" s="39" t="s">
        <v>93</v>
      </c>
      <c r="AH8" s="33">
        <f>INDEX(SkillVnum, MATCH(AF8,Skill,0), 2)</f>
        <v>9</v>
      </c>
      <c r="AI8" s="33">
        <f>INDEX(KnowledgeVnum, MATCH(AG8,Knowledge,0), 2)</f>
        <v>8</v>
      </c>
      <c r="AJ8" s="40"/>
    </row>
    <row r="9" spans="1:36" x14ac:dyDescent="0.2">
      <c r="A9" s="31" t="s">
        <v>117</v>
      </c>
      <c r="B9" s="36">
        <v>7</v>
      </c>
      <c r="C9" s="31" t="s">
        <v>64</v>
      </c>
      <c r="D9" s="36">
        <v>6</v>
      </c>
      <c r="E9" s="40"/>
      <c r="F9" s="32" t="s">
        <v>24</v>
      </c>
      <c r="G9" s="32" t="s">
        <v>17</v>
      </c>
      <c r="H9" s="33">
        <f>INDEX(SkillVnum, MATCH(F9,Skill,0), 2)</f>
        <v>18</v>
      </c>
      <c r="I9" s="33">
        <f>INDEX(SkillVnum, MATCH(G9,Skill,0), 2)</f>
        <v>5</v>
      </c>
      <c r="J9" s="40"/>
      <c r="N9" s="33" t="e">
        <f>INDEX(SkillVnum, MATCH(K9,Skill,0), 2)</f>
        <v>#N/A</v>
      </c>
      <c r="O9" s="33" t="e">
        <f>INDEX(AbilityVnum, MATCH(L9,Ability,0), 2)</f>
        <v>#N/A</v>
      </c>
      <c r="P9" s="33">
        <f t="shared" si="0"/>
        <v>0</v>
      </c>
      <c r="Q9" s="40"/>
      <c r="R9" s="39" t="s">
        <v>28</v>
      </c>
      <c r="S9" s="39" t="s">
        <v>75</v>
      </c>
      <c r="U9" s="33">
        <f>INDEX(SkillVnum, MATCH(R9,Skill,0), 2)</f>
        <v>27</v>
      </c>
      <c r="V9" s="33">
        <f>INDEX(StatusModifierVnum, MATCH(S9,StatusModifier,0), 2)</f>
        <v>1</v>
      </c>
      <c r="W9" s="33">
        <f t="shared" si="1"/>
        <v>0</v>
      </c>
      <c r="X9" s="40"/>
      <c r="AB9" s="33" t="e">
        <f>INDEX(SkillVnum, MATCH(Y9,Skill,0), 2)</f>
        <v>#N/A</v>
      </c>
      <c r="AC9" s="33" t="e">
        <f>INDEX(CombatModifierVnum, MATCH(Z9,CombatModifier,0), 2)</f>
        <v>#N/A</v>
      </c>
      <c r="AD9" s="33">
        <f t="shared" si="2"/>
        <v>0</v>
      </c>
      <c r="AE9" s="40"/>
      <c r="AF9" s="39" t="s">
        <v>20</v>
      </c>
      <c r="AG9" s="39" t="s">
        <v>119</v>
      </c>
      <c r="AH9" s="33">
        <f>INDEX(SkillVnum, MATCH(AF9,Skill,0), 2)</f>
        <v>10</v>
      </c>
      <c r="AI9" s="33">
        <f>INDEX(KnowledgeVnum, MATCH(AG9,Knowledge,0), 2)</f>
        <v>5</v>
      </c>
      <c r="AJ9" s="40"/>
    </row>
    <row r="10" spans="1:36" x14ac:dyDescent="0.2">
      <c r="A10" s="31" t="s">
        <v>19</v>
      </c>
      <c r="B10" s="36">
        <v>8</v>
      </c>
      <c r="C10" s="31" t="s">
        <v>65</v>
      </c>
      <c r="D10" s="36">
        <v>7</v>
      </c>
      <c r="E10" s="40"/>
      <c r="F10" s="32" t="s">
        <v>4</v>
      </c>
      <c r="G10" s="32" t="s">
        <v>25</v>
      </c>
      <c r="H10" s="33">
        <f>INDEX(SkillVnum, MATCH(F10,Skill,0), 2)</f>
        <v>19</v>
      </c>
      <c r="I10" s="33">
        <f>INDEX(SkillVnum, MATCH(G10,Skill,0), 2)</f>
        <v>6</v>
      </c>
      <c r="J10" s="40"/>
      <c r="N10" s="33" t="e">
        <f>INDEX(SkillVnum, MATCH(K10,Skill,0), 2)</f>
        <v>#N/A</v>
      </c>
      <c r="O10" s="33" t="e">
        <f>INDEX(AbilityVnum, MATCH(L10,Ability,0), 2)</f>
        <v>#N/A</v>
      </c>
      <c r="P10" s="33">
        <f t="shared" si="0"/>
        <v>0</v>
      </c>
      <c r="Q10" s="40"/>
      <c r="U10" s="33" t="e">
        <f>INDEX(SkillVnum, MATCH(R10,Skill,0), 2)</f>
        <v>#N/A</v>
      </c>
      <c r="V10" s="33" t="e">
        <f>INDEX(StatusModifierVnum, MATCH(S10,StatusModifier,0), 2)</f>
        <v>#N/A</v>
      </c>
      <c r="W10" s="33">
        <f t="shared" si="1"/>
        <v>0</v>
      </c>
      <c r="X10" s="40"/>
      <c r="AB10" s="33" t="e">
        <f>INDEX(SkillVnum, MATCH(Y10,Skill,0), 2)</f>
        <v>#N/A</v>
      </c>
      <c r="AC10" s="33" t="e">
        <f>INDEX(CombatModifierVnum, MATCH(Z10,CombatModifier,0), 2)</f>
        <v>#N/A</v>
      </c>
      <c r="AD10" s="33">
        <f t="shared" si="2"/>
        <v>0</v>
      </c>
      <c r="AE10" s="40"/>
      <c r="AF10" s="39" t="s">
        <v>20</v>
      </c>
      <c r="AG10" s="39" t="s">
        <v>12</v>
      </c>
      <c r="AH10" s="33">
        <f>INDEX(SkillVnum, MATCH(AF10,Skill,0), 2)</f>
        <v>10</v>
      </c>
      <c r="AI10" s="33">
        <f>INDEX(KnowledgeVnum, MATCH(AG10,Knowledge,0), 2)</f>
        <v>6</v>
      </c>
      <c r="AJ10" s="40"/>
    </row>
    <row r="11" spans="1:36" x14ac:dyDescent="0.2">
      <c r="A11" s="31" t="s">
        <v>1</v>
      </c>
      <c r="B11" s="36">
        <v>9</v>
      </c>
      <c r="C11" s="31" t="s">
        <v>66</v>
      </c>
      <c r="D11" s="36">
        <v>8</v>
      </c>
      <c r="E11" s="40"/>
      <c r="F11" s="32" t="s">
        <v>18</v>
      </c>
      <c r="G11" s="32" t="s">
        <v>25</v>
      </c>
      <c r="H11" s="33">
        <f>INDEX(SkillVnum, MATCH(F11,Skill,0), 2)</f>
        <v>20</v>
      </c>
      <c r="I11" s="33">
        <f>INDEX(SkillVnum, MATCH(G11,Skill,0), 2)</f>
        <v>6</v>
      </c>
      <c r="J11" s="40"/>
      <c r="N11" s="33" t="e">
        <f>INDEX(SkillVnum, MATCH(K11,Skill,0), 2)</f>
        <v>#N/A</v>
      </c>
      <c r="O11" s="33" t="e">
        <f>INDEX(AbilityVnum, MATCH(L11,Ability,0), 2)</f>
        <v>#N/A</v>
      </c>
      <c r="P11" s="33">
        <f t="shared" si="0"/>
        <v>0</v>
      </c>
      <c r="Q11" s="40"/>
      <c r="U11" s="33" t="e">
        <f>INDEX(SkillVnum, MATCH(R11,Skill,0), 2)</f>
        <v>#N/A</v>
      </c>
      <c r="V11" s="33" t="e">
        <f>INDEX(StatusModifierVnum, MATCH(S11,StatusModifier,0), 2)</f>
        <v>#N/A</v>
      </c>
      <c r="W11" s="33">
        <f t="shared" si="1"/>
        <v>0</v>
      </c>
      <c r="X11" s="40"/>
      <c r="AB11" s="33" t="e">
        <f>INDEX(SkillVnum, MATCH(Y11,Skill,0), 2)</f>
        <v>#N/A</v>
      </c>
      <c r="AC11" s="33" t="e">
        <f>INDEX(CombatModifierVnum, MATCH(Z11,CombatModifier,0), 2)</f>
        <v>#N/A</v>
      </c>
      <c r="AD11" s="33">
        <f t="shared" si="2"/>
        <v>0</v>
      </c>
      <c r="AE11" s="40"/>
      <c r="AF11" s="39" t="s">
        <v>25</v>
      </c>
      <c r="AG11" s="39" t="s">
        <v>96</v>
      </c>
      <c r="AH11" s="33">
        <f>INDEX(SkillVnum, MATCH(AF11,Skill,0), 2)</f>
        <v>6</v>
      </c>
      <c r="AI11" s="33">
        <f>INDEX(KnowledgeVnum, MATCH(AG11,Knowledge,0), 2)</f>
        <v>30</v>
      </c>
      <c r="AJ11" s="40"/>
    </row>
    <row r="12" spans="1:36" x14ac:dyDescent="0.2">
      <c r="A12" s="31" t="s">
        <v>20</v>
      </c>
      <c r="B12" s="36">
        <v>10</v>
      </c>
      <c r="C12" s="31" t="s">
        <v>67</v>
      </c>
      <c r="D12" s="36">
        <v>9</v>
      </c>
      <c r="E12" s="40"/>
      <c r="F12" s="32" t="s">
        <v>26</v>
      </c>
      <c r="G12" s="32" t="s">
        <v>117</v>
      </c>
      <c r="H12" s="33">
        <f>INDEX(SkillVnum, MATCH(F12,Skill,0), 2)</f>
        <v>21</v>
      </c>
      <c r="I12" s="33">
        <f>INDEX(SkillVnum, MATCH(G12,Skill,0), 2)</f>
        <v>7</v>
      </c>
      <c r="J12" s="40"/>
      <c r="N12" s="33" t="e">
        <f>INDEX(SkillVnum, MATCH(K12,Skill,0), 2)</f>
        <v>#N/A</v>
      </c>
      <c r="O12" s="33" t="e">
        <f>INDEX(AbilityVnum, MATCH(L12,Ability,0), 2)</f>
        <v>#N/A</v>
      </c>
      <c r="P12" s="33">
        <f t="shared" si="0"/>
        <v>0</v>
      </c>
      <c r="Q12" s="40"/>
      <c r="U12" s="33" t="e">
        <f>INDEX(SkillVnum, MATCH(R12,Skill,0), 2)</f>
        <v>#N/A</v>
      </c>
      <c r="V12" s="33" t="e">
        <f>INDEX(StatusModifierVnum, MATCH(S12,StatusModifier,0), 2)</f>
        <v>#N/A</v>
      </c>
      <c r="W12" s="33">
        <f t="shared" si="1"/>
        <v>0</v>
      </c>
      <c r="X12" s="40"/>
      <c r="AB12" s="33" t="e">
        <f>INDEX(SkillVnum, MATCH(Y12,Skill,0), 2)</f>
        <v>#N/A</v>
      </c>
      <c r="AC12" s="33" t="e">
        <f>INDEX(CombatModifierVnum, MATCH(Z12,CombatModifier,0), 2)</f>
        <v>#N/A</v>
      </c>
      <c r="AD12" s="33">
        <f t="shared" si="2"/>
        <v>0</v>
      </c>
      <c r="AE12" s="40"/>
      <c r="AF12" s="39" t="s">
        <v>17</v>
      </c>
      <c r="AG12" s="39" t="s">
        <v>95</v>
      </c>
      <c r="AH12" s="33">
        <f>INDEX(SkillVnum, MATCH(AF12,Skill,0), 2)</f>
        <v>5</v>
      </c>
      <c r="AI12" s="33">
        <f>INDEX(KnowledgeVnum, MATCH(AG12,Knowledge,0), 2)</f>
        <v>40</v>
      </c>
      <c r="AJ12" s="40"/>
    </row>
    <row r="13" spans="1:36" x14ac:dyDescent="0.2">
      <c r="A13" s="31" t="s">
        <v>2</v>
      </c>
      <c r="B13" s="36">
        <v>11</v>
      </c>
      <c r="C13" s="31" t="s">
        <v>68</v>
      </c>
      <c r="D13" s="36">
        <v>10</v>
      </c>
      <c r="E13" s="40"/>
      <c r="F13" s="32" t="s">
        <v>26</v>
      </c>
      <c r="G13" s="32" t="s">
        <v>114</v>
      </c>
      <c r="H13" s="33">
        <f>INDEX(SkillVnum, MATCH(F13,Skill,0), 2)</f>
        <v>21</v>
      </c>
      <c r="I13" s="33">
        <f>INDEX(SkillVnum, MATCH(G13,Skill,0), 2)</f>
        <v>39</v>
      </c>
      <c r="J13" s="40"/>
      <c r="N13" s="33" t="e">
        <f>INDEX(SkillVnum, MATCH(K13,Skill,0), 2)</f>
        <v>#N/A</v>
      </c>
      <c r="O13" s="33" t="e">
        <f>INDEX(AbilityVnum, MATCH(L13,Ability,0), 2)</f>
        <v>#N/A</v>
      </c>
      <c r="P13" s="33">
        <f t="shared" si="0"/>
        <v>0</v>
      </c>
      <c r="Q13" s="40"/>
      <c r="U13" s="33" t="e">
        <f>INDEX(SkillVnum, MATCH(R13,Skill,0), 2)</f>
        <v>#N/A</v>
      </c>
      <c r="V13" s="33" t="e">
        <f>INDEX(StatusModifierVnum, MATCH(S13,StatusModifier,0), 2)</f>
        <v>#N/A</v>
      </c>
      <c r="W13" s="33">
        <f t="shared" si="1"/>
        <v>0</v>
      </c>
      <c r="X13" s="40"/>
      <c r="AB13" s="33" t="e">
        <f>INDEX(SkillVnum, MATCH(Y13,Skill,0), 2)</f>
        <v>#N/A</v>
      </c>
      <c r="AC13" s="33" t="e">
        <f>INDEX(CombatModifierVnum, MATCH(Z13,CombatModifier,0), 2)</f>
        <v>#N/A</v>
      </c>
      <c r="AD13" s="33">
        <f t="shared" si="2"/>
        <v>0</v>
      </c>
      <c r="AE13" s="40"/>
      <c r="AF13" s="39" t="s">
        <v>0</v>
      </c>
      <c r="AG13" s="39" t="s">
        <v>98</v>
      </c>
      <c r="AH13" s="33">
        <f>INDEX(SkillVnum, MATCH(AF13,Skill,0), 2)</f>
        <v>4</v>
      </c>
      <c r="AI13" s="33">
        <f>INDEX(KnowledgeVnum, MATCH(AG13,Knowledge,0), 2)</f>
        <v>10</v>
      </c>
      <c r="AJ13" s="40"/>
    </row>
    <row r="14" spans="1:36" x14ac:dyDescent="0.2">
      <c r="A14" s="31" t="s">
        <v>57</v>
      </c>
      <c r="B14" s="36">
        <v>12</v>
      </c>
      <c r="C14" s="31" t="s">
        <v>69</v>
      </c>
      <c r="D14" s="36">
        <v>11</v>
      </c>
      <c r="E14" s="40"/>
      <c r="F14" s="32" t="s">
        <v>26</v>
      </c>
      <c r="G14" s="32" t="s">
        <v>118</v>
      </c>
      <c r="H14" s="33">
        <f>INDEX(SkillVnum, MATCH(F14,Skill,0), 2)</f>
        <v>21</v>
      </c>
      <c r="I14" s="33">
        <f>INDEX(SkillVnum, MATCH(G14,Skill,0), 2)</f>
        <v>42</v>
      </c>
      <c r="J14" s="40"/>
      <c r="N14" s="33" t="e">
        <f>INDEX(SkillVnum, MATCH(K14,Skill,0), 2)</f>
        <v>#N/A</v>
      </c>
      <c r="O14" s="33" t="e">
        <f>INDEX(AbilityVnum, MATCH(L14,Ability,0), 2)</f>
        <v>#N/A</v>
      </c>
      <c r="P14" s="33">
        <f t="shared" si="0"/>
        <v>0</v>
      </c>
      <c r="Q14" s="40"/>
      <c r="U14" s="33" t="e">
        <f>INDEX(SkillVnum, MATCH(R14,Skill,0), 2)</f>
        <v>#N/A</v>
      </c>
      <c r="V14" s="33" t="e">
        <f>INDEX(StatusModifierVnum, MATCH(S14,StatusModifier,0), 2)</f>
        <v>#N/A</v>
      </c>
      <c r="W14" s="33">
        <f t="shared" si="1"/>
        <v>0</v>
      </c>
      <c r="X14" s="40"/>
      <c r="AB14" s="33" t="e">
        <f>INDEX(SkillVnum, MATCH(Y14,Skill,0), 2)</f>
        <v>#N/A</v>
      </c>
      <c r="AC14" s="33" t="e">
        <f>INDEX(CombatModifierVnum, MATCH(Z14,CombatModifier,0), 2)</f>
        <v>#N/A</v>
      </c>
      <c r="AD14" s="33">
        <f t="shared" si="2"/>
        <v>0</v>
      </c>
      <c r="AE14" s="40"/>
      <c r="AF14" s="39" t="s">
        <v>0</v>
      </c>
      <c r="AG14" s="39" t="s">
        <v>99</v>
      </c>
      <c r="AH14" s="33">
        <f>INDEX(SkillVnum, MATCH(AF14,Skill,0), 2)</f>
        <v>4</v>
      </c>
      <c r="AI14" s="33">
        <f>INDEX(KnowledgeVnum, MATCH(AG14,Knowledge,0), 2)</f>
        <v>11</v>
      </c>
      <c r="AJ14" s="40"/>
    </row>
    <row r="15" spans="1:36" x14ac:dyDescent="0.2">
      <c r="A15" s="31" t="s">
        <v>58</v>
      </c>
      <c r="B15" s="36">
        <v>13</v>
      </c>
      <c r="C15" s="31" t="s">
        <v>70</v>
      </c>
      <c r="D15" s="36">
        <v>12</v>
      </c>
      <c r="E15" s="40"/>
      <c r="F15" s="32" t="s">
        <v>5</v>
      </c>
      <c r="G15" s="32" t="s">
        <v>19</v>
      </c>
      <c r="H15" s="33">
        <f>INDEX(SkillVnum, MATCH(F15,Skill,0), 2)</f>
        <v>22</v>
      </c>
      <c r="I15" s="33">
        <f>INDEX(SkillVnum, MATCH(G15,Skill,0), 2)</f>
        <v>8</v>
      </c>
      <c r="J15" s="40"/>
      <c r="N15" s="33" t="e">
        <f>INDEX(SkillVnum, MATCH(K15,Skill,0), 2)</f>
        <v>#N/A</v>
      </c>
      <c r="O15" s="33" t="e">
        <f>INDEX(AbilityVnum, MATCH(L15,Ability,0), 2)</f>
        <v>#N/A</v>
      </c>
      <c r="P15" s="33">
        <f t="shared" si="0"/>
        <v>0</v>
      </c>
      <c r="Q15" s="40"/>
      <c r="U15" s="33" t="e">
        <f>INDEX(SkillVnum, MATCH(R15,Skill,0), 2)</f>
        <v>#N/A</v>
      </c>
      <c r="V15" s="33" t="e">
        <f>INDEX(StatusModifierVnum, MATCH(S15,StatusModifier,0), 2)</f>
        <v>#N/A</v>
      </c>
      <c r="W15" s="33">
        <f t="shared" si="1"/>
        <v>0</v>
      </c>
      <c r="X15" s="40"/>
      <c r="AB15" s="33" t="e">
        <f>INDEX(SkillVnum, MATCH(Y15,Skill,0), 2)</f>
        <v>#N/A</v>
      </c>
      <c r="AC15" s="33" t="e">
        <f>INDEX(CombatModifierVnum, MATCH(Z15,CombatModifier,0), 2)</f>
        <v>#N/A</v>
      </c>
      <c r="AD15" s="33">
        <f t="shared" si="2"/>
        <v>0</v>
      </c>
      <c r="AE15" s="40"/>
      <c r="AF15" s="39" t="s">
        <v>22</v>
      </c>
      <c r="AG15" s="39" t="s">
        <v>100</v>
      </c>
      <c r="AH15" s="33">
        <f>INDEX(SkillVnum, MATCH(AF15,Skill,0), 2)</f>
        <v>16</v>
      </c>
      <c r="AI15" s="33">
        <f>INDEX(KnowledgeVnum, MATCH(AG15,Knowledge,0), 2)</f>
        <v>12</v>
      </c>
      <c r="AJ15" s="40"/>
    </row>
    <row r="16" spans="1:36" x14ac:dyDescent="0.2">
      <c r="A16" s="31" t="s">
        <v>3</v>
      </c>
      <c r="B16" s="36">
        <v>14</v>
      </c>
      <c r="C16" s="31" t="s">
        <v>71</v>
      </c>
      <c r="D16" s="36">
        <v>13</v>
      </c>
      <c r="E16" s="40"/>
      <c r="F16" s="32" t="s">
        <v>6</v>
      </c>
      <c r="G16" s="32" t="s">
        <v>1</v>
      </c>
      <c r="H16" s="33">
        <f>INDEX(SkillVnum, MATCH(F16,Skill,0), 2)</f>
        <v>23</v>
      </c>
      <c r="I16" s="33">
        <f>INDEX(SkillVnum, MATCH(G16,Skill,0), 2)</f>
        <v>9</v>
      </c>
      <c r="J16" s="40"/>
      <c r="N16" s="33" t="e">
        <f>INDEX(SkillVnum, MATCH(K16,Skill,0), 2)</f>
        <v>#N/A</v>
      </c>
      <c r="O16" s="33" t="e">
        <f>INDEX(AbilityVnum, MATCH(L16,Ability,0), 2)</f>
        <v>#N/A</v>
      </c>
      <c r="P16" s="33">
        <f t="shared" si="0"/>
        <v>0</v>
      </c>
      <c r="Q16" s="40"/>
      <c r="U16" s="33" t="e">
        <f>INDEX(SkillVnum, MATCH(R16,Skill,0), 2)</f>
        <v>#N/A</v>
      </c>
      <c r="V16" s="33" t="e">
        <f>INDEX(StatusModifierVnum, MATCH(S16,StatusModifier,0), 2)</f>
        <v>#N/A</v>
      </c>
      <c r="W16" s="33">
        <f t="shared" si="1"/>
        <v>0</v>
      </c>
      <c r="X16" s="40"/>
      <c r="AB16" s="33" t="e">
        <f>INDEX(SkillVnum, MATCH(Y16,Skill,0), 2)</f>
        <v>#N/A</v>
      </c>
      <c r="AC16" s="33" t="e">
        <f>INDEX(CombatModifierVnum, MATCH(Z16,CombatModifier,0), 2)</f>
        <v>#N/A</v>
      </c>
      <c r="AD16" s="33">
        <f t="shared" si="2"/>
        <v>0</v>
      </c>
      <c r="AE16" s="40"/>
      <c r="AF16" s="39" t="s">
        <v>103</v>
      </c>
      <c r="AG16" s="39" t="s">
        <v>101</v>
      </c>
      <c r="AH16" s="33">
        <f>INDEX(SkillVnum, MATCH(AF16,Skill,0), 2)</f>
        <v>37</v>
      </c>
      <c r="AI16" s="33">
        <f>INDEX(KnowledgeVnum, MATCH(AG16,Knowledge,0), 2)</f>
        <v>21</v>
      </c>
      <c r="AJ16" s="40"/>
    </row>
    <row r="17" spans="1:36" x14ac:dyDescent="0.2">
      <c r="A17" s="31" t="s">
        <v>21</v>
      </c>
      <c r="B17" s="36">
        <v>15</v>
      </c>
      <c r="C17" s="31" t="s">
        <v>72</v>
      </c>
      <c r="D17" s="36">
        <v>14</v>
      </c>
      <c r="E17" s="40"/>
      <c r="F17" s="32" t="s">
        <v>7</v>
      </c>
      <c r="G17" s="32" t="s">
        <v>20</v>
      </c>
      <c r="H17" s="33">
        <f>INDEX(SkillVnum, MATCH(F17,Skill,0), 2)</f>
        <v>24</v>
      </c>
      <c r="I17" s="33">
        <f>INDEX(SkillVnum, MATCH(G17,Skill,0), 2)</f>
        <v>10</v>
      </c>
      <c r="J17" s="40"/>
      <c r="N17" s="33" t="e">
        <f>INDEX(SkillVnum, MATCH(K17,Skill,0), 2)</f>
        <v>#N/A</v>
      </c>
      <c r="O17" s="33" t="e">
        <f>INDEX(AbilityVnum, MATCH(L17,Ability,0), 2)</f>
        <v>#N/A</v>
      </c>
      <c r="P17" s="33">
        <f t="shared" si="0"/>
        <v>0</v>
      </c>
      <c r="Q17" s="40"/>
      <c r="U17" s="33" t="e">
        <f>INDEX(SkillVnum, MATCH(R17,Skill,0), 2)</f>
        <v>#N/A</v>
      </c>
      <c r="V17" s="33" t="e">
        <f>INDEX(StatusModifierVnum, MATCH(S17,StatusModifier,0), 2)</f>
        <v>#N/A</v>
      </c>
      <c r="W17" s="33">
        <f t="shared" si="1"/>
        <v>0</v>
      </c>
      <c r="X17" s="40"/>
      <c r="AB17" s="33" t="e">
        <f>INDEX(SkillVnum, MATCH(Y17,Skill,0), 2)</f>
        <v>#N/A</v>
      </c>
      <c r="AC17" s="33" t="e">
        <f>INDEX(CombatModifierVnum, MATCH(Z17,CombatModifier,0), 2)</f>
        <v>#N/A</v>
      </c>
      <c r="AD17" s="33">
        <f t="shared" si="2"/>
        <v>0</v>
      </c>
      <c r="AE17" s="40"/>
      <c r="AF17" s="39" t="s">
        <v>103</v>
      </c>
      <c r="AG17" s="39" t="s">
        <v>102</v>
      </c>
      <c r="AH17" s="33">
        <f>INDEX(SkillVnum, MATCH(AF17,Skill,0), 2)</f>
        <v>37</v>
      </c>
      <c r="AI17" s="33">
        <f>INDEX(KnowledgeVnum, MATCH(AG17,Knowledge,0), 2)</f>
        <v>22</v>
      </c>
      <c r="AJ17" s="40"/>
    </row>
    <row r="18" spans="1:36" x14ac:dyDescent="0.2">
      <c r="A18" s="31" t="s">
        <v>22</v>
      </c>
      <c r="B18" s="36">
        <v>16</v>
      </c>
      <c r="E18" s="40"/>
      <c r="F18" s="32" t="s">
        <v>27</v>
      </c>
      <c r="G18" s="32" t="s">
        <v>22</v>
      </c>
      <c r="H18" s="33">
        <f>INDEX(SkillVnum, MATCH(F18,Skill,0), 2)</f>
        <v>25</v>
      </c>
      <c r="I18" s="33">
        <f>INDEX(SkillVnum, MATCH(G18,Skill,0), 2)</f>
        <v>16</v>
      </c>
      <c r="J18" s="40"/>
      <c r="N18" s="33" t="e">
        <f>INDEX(SkillVnum, MATCH(K18,Skill,0), 2)</f>
        <v>#N/A</v>
      </c>
      <c r="O18" s="33" t="e">
        <f>INDEX(AbilityVnum, MATCH(L18,Ability,0), 2)</f>
        <v>#N/A</v>
      </c>
      <c r="P18" s="33">
        <f t="shared" si="0"/>
        <v>0</v>
      </c>
      <c r="Q18" s="40"/>
      <c r="U18" s="33" t="e">
        <f>INDEX(SkillVnum, MATCH(R18,Skill,0), 2)</f>
        <v>#N/A</v>
      </c>
      <c r="V18" s="33" t="e">
        <f>INDEX(StatusModifierVnum, MATCH(S18,StatusModifier,0), 2)</f>
        <v>#N/A</v>
      </c>
      <c r="W18" s="33">
        <f t="shared" si="1"/>
        <v>0</v>
      </c>
      <c r="X18" s="40"/>
      <c r="AB18" s="33" t="e">
        <f>INDEX(SkillVnum, MATCH(Y18,Skill,0), 2)</f>
        <v>#N/A</v>
      </c>
      <c r="AC18" s="33" t="e">
        <f>INDEX(CombatModifierVnum, MATCH(Z18,CombatModifier,0), 2)</f>
        <v>#N/A</v>
      </c>
      <c r="AD18" s="33">
        <f t="shared" si="2"/>
        <v>0</v>
      </c>
      <c r="AE18" s="40"/>
      <c r="AF18" s="39" t="s">
        <v>107</v>
      </c>
      <c r="AG18" s="39" t="s">
        <v>104</v>
      </c>
      <c r="AH18" s="33">
        <f>INDEX(SkillVnum, MATCH(AF18,Skill,0), 2)</f>
        <v>38</v>
      </c>
      <c r="AI18" s="33">
        <f>INDEX(KnowledgeVnum, MATCH(AG18,Knowledge,0), 2)</f>
        <v>23</v>
      </c>
      <c r="AJ18" s="40"/>
    </row>
    <row r="19" spans="1:36" x14ac:dyDescent="0.2">
      <c r="A19" s="31" t="s">
        <v>23</v>
      </c>
      <c r="B19" s="36">
        <v>17</v>
      </c>
      <c r="E19" s="40"/>
      <c r="F19" s="32" t="s">
        <v>27</v>
      </c>
      <c r="G19" s="32" t="s">
        <v>23</v>
      </c>
      <c r="H19" s="33">
        <f>INDEX(SkillVnum, MATCH(F19,Skill,0), 2)</f>
        <v>25</v>
      </c>
      <c r="I19" s="33">
        <f>INDEX(SkillVnum, MATCH(G19,Skill,0), 2)</f>
        <v>17</v>
      </c>
      <c r="J19" s="40"/>
      <c r="N19" s="33" t="e">
        <f>INDEX(SkillVnum, MATCH(K19,Skill,0), 2)</f>
        <v>#N/A</v>
      </c>
      <c r="O19" s="33" t="e">
        <f>INDEX(AbilityVnum, MATCH(L19,Ability,0), 2)</f>
        <v>#N/A</v>
      </c>
      <c r="P19" s="33">
        <f t="shared" si="0"/>
        <v>0</v>
      </c>
      <c r="Q19" s="40"/>
      <c r="U19" s="33" t="e">
        <f>INDEX(SkillVnum, MATCH(R19,Skill,0), 2)</f>
        <v>#N/A</v>
      </c>
      <c r="V19" s="33" t="e">
        <f>INDEX(StatusModifierVnum, MATCH(S19,StatusModifier,0), 2)</f>
        <v>#N/A</v>
      </c>
      <c r="W19" s="33">
        <f t="shared" si="1"/>
        <v>0</v>
      </c>
      <c r="X19" s="40"/>
      <c r="AB19" s="33" t="e">
        <f>INDEX(SkillVnum, MATCH(Y19,Skill,0), 2)</f>
        <v>#N/A</v>
      </c>
      <c r="AC19" s="33" t="e">
        <f>INDEX(CombatModifierVnum, MATCH(Z19,CombatModifier,0), 2)</f>
        <v>#N/A</v>
      </c>
      <c r="AD19" s="33">
        <f t="shared" si="2"/>
        <v>0</v>
      </c>
      <c r="AE19" s="40"/>
      <c r="AF19" s="39" t="s">
        <v>107</v>
      </c>
      <c r="AG19" s="39" t="s">
        <v>105</v>
      </c>
      <c r="AH19" s="33">
        <f>INDEX(SkillVnum, MATCH(AF19,Skill,0), 2)</f>
        <v>38</v>
      </c>
      <c r="AI19" s="33">
        <f>INDEX(KnowledgeVnum, MATCH(AG19,Knowledge,0), 2)</f>
        <v>24</v>
      </c>
      <c r="AJ19" s="40"/>
    </row>
    <row r="20" spans="1:36" x14ac:dyDescent="0.2">
      <c r="A20" s="31" t="s">
        <v>24</v>
      </c>
      <c r="B20" s="36">
        <v>18</v>
      </c>
      <c r="E20" s="40"/>
      <c r="F20" s="32" t="s">
        <v>8</v>
      </c>
      <c r="G20" s="32" t="s">
        <v>23</v>
      </c>
      <c r="H20" s="33">
        <f>INDEX(SkillVnum, MATCH(F20,Skill,0), 2)</f>
        <v>26</v>
      </c>
      <c r="I20" s="33">
        <f>INDEX(SkillVnum, MATCH(G20,Skill,0), 2)</f>
        <v>17</v>
      </c>
      <c r="J20" s="40"/>
      <c r="N20" s="33" t="e">
        <f>INDEX(SkillVnum, MATCH(K20,Skill,0), 2)</f>
        <v>#N/A</v>
      </c>
      <c r="O20" s="33" t="e">
        <f>INDEX(AbilityVnum, MATCH(L20,Ability,0), 2)</f>
        <v>#N/A</v>
      </c>
      <c r="P20" s="33">
        <f t="shared" si="0"/>
        <v>0</v>
      </c>
      <c r="Q20" s="40"/>
      <c r="U20" s="33" t="e">
        <f>INDEX(SkillVnum, MATCH(R20,Skill,0), 2)</f>
        <v>#N/A</v>
      </c>
      <c r="V20" s="33" t="e">
        <f>INDEX(StatusModifierVnum, MATCH(S20,StatusModifier,0), 2)</f>
        <v>#N/A</v>
      </c>
      <c r="W20" s="33">
        <f t="shared" si="1"/>
        <v>0</v>
      </c>
      <c r="X20" s="40"/>
      <c r="AB20" s="33" t="e">
        <f>INDEX(SkillVnum, MATCH(Y20,Skill,0), 2)</f>
        <v>#N/A</v>
      </c>
      <c r="AC20" s="33" t="e">
        <f>INDEX(CombatModifierVnum, MATCH(Z20,CombatModifier,0), 2)</f>
        <v>#N/A</v>
      </c>
      <c r="AD20" s="33">
        <f t="shared" si="2"/>
        <v>0</v>
      </c>
      <c r="AE20" s="40"/>
      <c r="AF20" s="39" t="s">
        <v>113</v>
      </c>
      <c r="AG20" s="39" t="s">
        <v>109</v>
      </c>
      <c r="AH20" s="33">
        <f>INDEX(SkillVnum, MATCH(AF20,Skill,0), 2)</f>
        <v>40</v>
      </c>
      <c r="AI20" s="33">
        <f>INDEX(KnowledgeVnum, MATCH(AG20,Knowledge,0), 2)</f>
        <v>16</v>
      </c>
      <c r="AJ20" s="40"/>
    </row>
    <row r="21" spans="1:36" x14ac:dyDescent="0.2">
      <c r="A21" s="31" t="s">
        <v>4</v>
      </c>
      <c r="B21" s="36">
        <v>19</v>
      </c>
      <c r="E21" s="40"/>
      <c r="F21" s="32" t="s">
        <v>28</v>
      </c>
      <c r="G21" s="32" t="s">
        <v>24</v>
      </c>
      <c r="H21" s="33">
        <f>INDEX(SkillVnum, MATCH(F21,Skill,0), 2)</f>
        <v>27</v>
      </c>
      <c r="I21" s="33">
        <f>INDEX(SkillVnum, MATCH(G21,Skill,0), 2)</f>
        <v>18</v>
      </c>
      <c r="J21" s="40"/>
      <c r="N21" s="33" t="e">
        <f>INDEX(SkillVnum, MATCH(K21,Skill,0), 2)</f>
        <v>#N/A</v>
      </c>
      <c r="O21" s="33" t="e">
        <f>INDEX(AbilityVnum, MATCH(L21,Ability,0), 2)</f>
        <v>#N/A</v>
      </c>
      <c r="P21" s="33">
        <f t="shared" si="0"/>
        <v>0</v>
      </c>
      <c r="Q21" s="40"/>
      <c r="U21" s="33" t="e">
        <f>INDEX(SkillVnum, MATCH(R21,Skill,0), 2)</f>
        <v>#N/A</v>
      </c>
      <c r="V21" s="33" t="e">
        <f>INDEX(StatusModifierVnum, MATCH(S21,StatusModifier,0), 2)</f>
        <v>#N/A</v>
      </c>
      <c r="W21" s="33">
        <f t="shared" si="1"/>
        <v>0</v>
      </c>
      <c r="X21" s="40"/>
      <c r="AB21" s="33" t="e">
        <f>INDEX(SkillVnum, MATCH(Y21,Skill,0), 2)</f>
        <v>#N/A</v>
      </c>
      <c r="AC21" s="33" t="e">
        <f>INDEX(CombatModifierVnum, MATCH(Z21,CombatModifier,0), 2)</f>
        <v>#N/A</v>
      </c>
      <c r="AD21" s="33">
        <f t="shared" si="2"/>
        <v>0</v>
      </c>
      <c r="AE21" s="40"/>
      <c r="AF21" s="39" t="s">
        <v>115</v>
      </c>
      <c r="AG21" s="39" t="s">
        <v>110</v>
      </c>
      <c r="AH21" s="33">
        <f>INDEX(SkillVnum, MATCH(AF21,Skill,0), 2)</f>
        <v>41</v>
      </c>
      <c r="AI21" s="33">
        <f>INDEX(KnowledgeVnum, MATCH(AG21,Knowledge,0), 2)</f>
        <v>17</v>
      </c>
      <c r="AJ21" s="40"/>
    </row>
    <row r="22" spans="1:36" x14ac:dyDescent="0.2">
      <c r="A22" s="31" t="s">
        <v>18</v>
      </c>
      <c r="B22" s="36">
        <v>20</v>
      </c>
      <c r="E22" s="40"/>
      <c r="F22" s="32" t="s">
        <v>29</v>
      </c>
      <c r="G22" s="32" t="s">
        <v>4</v>
      </c>
      <c r="H22" s="33">
        <f>INDEX(SkillVnum, MATCH(F22,Skill,0), 2)</f>
        <v>28</v>
      </c>
      <c r="I22" s="33">
        <f>INDEX(SkillVnum, MATCH(G22,Skill,0), 2)</f>
        <v>19</v>
      </c>
      <c r="J22" s="40"/>
      <c r="N22" s="33" t="e">
        <f>INDEX(SkillVnum, MATCH(K22,Skill,0), 2)</f>
        <v>#N/A</v>
      </c>
      <c r="O22" s="33" t="e">
        <f>INDEX(AbilityVnum, MATCH(L22,Ability,0), 2)</f>
        <v>#N/A</v>
      </c>
      <c r="P22" s="33">
        <f t="shared" si="0"/>
        <v>0</v>
      </c>
      <c r="Q22" s="40"/>
      <c r="U22" s="33" t="e">
        <f>INDEX(SkillVnum, MATCH(R22,Skill,0), 2)</f>
        <v>#N/A</v>
      </c>
      <c r="V22" s="33" t="e">
        <f>INDEX(StatusModifierVnum, MATCH(S22,StatusModifier,0), 2)</f>
        <v>#N/A</v>
      </c>
      <c r="W22" s="33">
        <f t="shared" si="1"/>
        <v>0</v>
      </c>
      <c r="X22" s="40"/>
      <c r="AB22" s="33" t="e">
        <f>INDEX(SkillVnum, MATCH(Y22,Skill,0), 2)</f>
        <v>#N/A</v>
      </c>
      <c r="AC22" s="33" t="e">
        <f>INDEX(CombatModifierVnum, MATCH(Z22,CombatModifier,0), 2)</f>
        <v>#N/A</v>
      </c>
      <c r="AD22" s="33">
        <f t="shared" si="2"/>
        <v>0</v>
      </c>
      <c r="AE22" s="40"/>
      <c r="AH22" s="33" t="e">
        <f>INDEX(SkillVnum, MATCH(AF22,Skill,0), 2)</f>
        <v>#N/A</v>
      </c>
      <c r="AI22" s="33" t="e">
        <f>INDEX(KnowledgeVnum, MATCH(AG22,Knowledge,0), 2)</f>
        <v>#N/A</v>
      </c>
      <c r="AJ22" s="40"/>
    </row>
    <row r="23" spans="1:36" x14ac:dyDescent="0.2">
      <c r="A23" s="31" t="s">
        <v>26</v>
      </c>
      <c r="B23" s="36">
        <v>21</v>
      </c>
      <c r="E23" s="40"/>
      <c r="F23" s="32" t="s">
        <v>30</v>
      </c>
      <c r="G23" s="32" t="s">
        <v>4</v>
      </c>
      <c r="H23" s="33">
        <f>INDEX(SkillVnum, MATCH(F23,Skill,0), 2)</f>
        <v>29</v>
      </c>
      <c r="I23" s="33">
        <f>INDEX(SkillVnum, MATCH(G23,Skill,0), 2)</f>
        <v>19</v>
      </c>
      <c r="J23" s="40"/>
      <c r="N23" s="33" t="e">
        <f>INDEX(SkillVnum, MATCH(K23,Skill,0), 2)</f>
        <v>#N/A</v>
      </c>
      <c r="O23" s="33" t="e">
        <f>INDEX(AbilityVnum, MATCH(L23,Ability,0), 2)</f>
        <v>#N/A</v>
      </c>
      <c r="P23" s="33">
        <f t="shared" si="0"/>
        <v>0</v>
      </c>
      <c r="Q23" s="40"/>
      <c r="U23" s="33" t="e">
        <f>INDEX(SkillVnum, MATCH(R23,Skill,0), 2)</f>
        <v>#N/A</v>
      </c>
      <c r="V23" s="33" t="e">
        <f>INDEX(StatusModifierVnum, MATCH(S23,StatusModifier,0), 2)</f>
        <v>#N/A</v>
      </c>
      <c r="W23" s="33">
        <f t="shared" si="1"/>
        <v>0</v>
      </c>
      <c r="X23" s="40"/>
      <c r="AB23" s="33" t="e">
        <f>INDEX(SkillVnum, MATCH(Y23,Skill,0), 2)</f>
        <v>#N/A</v>
      </c>
      <c r="AC23" s="33" t="e">
        <f>INDEX(CombatModifierVnum, MATCH(Z23,CombatModifier,0), 2)</f>
        <v>#N/A</v>
      </c>
      <c r="AD23" s="33">
        <f t="shared" si="2"/>
        <v>0</v>
      </c>
      <c r="AE23" s="40"/>
      <c r="AH23" s="33" t="e">
        <f>INDEX(SkillVnum, MATCH(AF23,Skill,0), 2)</f>
        <v>#N/A</v>
      </c>
      <c r="AI23" s="33" t="e">
        <f>INDEX(KnowledgeVnum, MATCH(AG23,Knowledge,0), 2)</f>
        <v>#N/A</v>
      </c>
      <c r="AJ23" s="40"/>
    </row>
    <row r="24" spans="1:36" x14ac:dyDescent="0.2">
      <c r="A24" s="31" t="s">
        <v>5</v>
      </c>
      <c r="B24" s="36">
        <v>22</v>
      </c>
      <c r="E24" s="40"/>
      <c r="F24" s="32" t="s">
        <v>30</v>
      </c>
      <c r="G24" s="32" t="s">
        <v>18</v>
      </c>
      <c r="H24" s="33">
        <f>INDEX(SkillVnum, MATCH(F24,Skill,0), 2)</f>
        <v>29</v>
      </c>
      <c r="I24" s="33">
        <f>INDEX(SkillVnum, MATCH(G24,Skill,0), 2)</f>
        <v>20</v>
      </c>
      <c r="J24" s="40"/>
      <c r="N24" s="33" t="e">
        <f>INDEX(SkillVnum, MATCH(K24,Skill,0), 2)</f>
        <v>#N/A</v>
      </c>
      <c r="O24" s="33" t="e">
        <f>INDEX(AbilityVnum, MATCH(L24,Ability,0), 2)</f>
        <v>#N/A</v>
      </c>
      <c r="P24" s="33">
        <f t="shared" si="0"/>
        <v>0</v>
      </c>
      <c r="Q24" s="40"/>
      <c r="U24" s="33" t="e">
        <f>INDEX(SkillVnum, MATCH(R24,Skill,0), 2)</f>
        <v>#N/A</v>
      </c>
      <c r="V24" s="33" t="e">
        <f>INDEX(StatusModifierVnum, MATCH(S24,StatusModifier,0), 2)</f>
        <v>#N/A</v>
      </c>
      <c r="W24" s="33">
        <f t="shared" si="1"/>
        <v>0</v>
      </c>
      <c r="X24" s="40"/>
      <c r="AB24" s="33" t="e">
        <f>INDEX(SkillVnum, MATCH(Y24,Skill,0), 2)</f>
        <v>#N/A</v>
      </c>
      <c r="AC24" s="33" t="e">
        <f>INDEX(CombatModifierVnum, MATCH(Z24,CombatModifier,0), 2)</f>
        <v>#N/A</v>
      </c>
      <c r="AD24" s="33">
        <f t="shared" si="2"/>
        <v>0</v>
      </c>
      <c r="AE24" s="40"/>
      <c r="AH24" s="33" t="e">
        <f>INDEX(SkillVnum, MATCH(AF24,Skill,0), 2)</f>
        <v>#N/A</v>
      </c>
      <c r="AI24" s="33" t="e">
        <f>INDEX(KnowledgeVnum, MATCH(AG24,Knowledge,0), 2)</f>
        <v>#N/A</v>
      </c>
      <c r="AJ24" s="40"/>
    </row>
    <row r="25" spans="1:36" x14ac:dyDescent="0.2">
      <c r="A25" s="31" t="s">
        <v>6</v>
      </c>
      <c r="B25" s="36">
        <v>23</v>
      </c>
      <c r="E25" s="40"/>
      <c r="F25" s="32" t="s">
        <v>30</v>
      </c>
      <c r="G25" s="32" t="s">
        <v>26</v>
      </c>
      <c r="H25" s="33">
        <f>INDEX(SkillVnum, MATCH(F25,Skill,0), 2)</f>
        <v>29</v>
      </c>
      <c r="I25" s="33">
        <f>INDEX(SkillVnum, MATCH(G25,Skill,0), 2)</f>
        <v>21</v>
      </c>
      <c r="J25" s="40"/>
      <c r="N25" s="33" t="e">
        <f>INDEX(SkillVnum, MATCH(K25,Skill,0), 2)</f>
        <v>#N/A</v>
      </c>
      <c r="O25" s="33" t="e">
        <f>INDEX(AbilityVnum, MATCH(L25,Ability,0), 2)</f>
        <v>#N/A</v>
      </c>
      <c r="P25" s="33">
        <f t="shared" si="0"/>
        <v>0</v>
      </c>
      <c r="Q25" s="40"/>
      <c r="U25" s="33" t="e">
        <f>INDEX(SkillVnum, MATCH(R25,Skill,0), 2)</f>
        <v>#N/A</v>
      </c>
      <c r="V25" s="33" t="e">
        <f>INDEX(StatusModifierVnum, MATCH(S25,StatusModifier,0), 2)</f>
        <v>#N/A</v>
      </c>
      <c r="W25" s="33">
        <f t="shared" si="1"/>
        <v>0</v>
      </c>
      <c r="X25" s="40"/>
      <c r="AB25" s="33" t="e">
        <f>INDEX(SkillVnum, MATCH(Y25,Skill,0), 2)</f>
        <v>#N/A</v>
      </c>
      <c r="AC25" s="33" t="e">
        <f>INDEX(CombatModifierVnum, MATCH(Z25,CombatModifier,0), 2)</f>
        <v>#N/A</v>
      </c>
      <c r="AD25" s="33">
        <f t="shared" si="2"/>
        <v>0</v>
      </c>
      <c r="AE25" s="40"/>
      <c r="AH25" s="33" t="e">
        <f>INDEX(SkillVnum, MATCH(AF25,Skill,0), 2)</f>
        <v>#N/A</v>
      </c>
      <c r="AI25" s="33" t="e">
        <f>INDEX(KnowledgeVnum, MATCH(AG25,Knowledge,0), 2)</f>
        <v>#N/A</v>
      </c>
      <c r="AJ25" s="40"/>
    </row>
    <row r="26" spans="1:36" x14ac:dyDescent="0.2">
      <c r="A26" s="31" t="s">
        <v>7</v>
      </c>
      <c r="B26" s="36">
        <v>24</v>
      </c>
      <c r="E26" s="40"/>
      <c r="F26" s="32" t="s">
        <v>9</v>
      </c>
      <c r="G26" s="32" t="s">
        <v>5</v>
      </c>
      <c r="H26" s="33">
        <f>INDEX(SkillVnum, MATCH(F26,Skill,0), 2)</f>
        <v>30</v>
      </c>
      <c r="I26" s="33">
        <f>INDEX(SkillVnum, MATCH(G26,Skill,0), 2)</f>
        <v>22</v>
      </c>
      <c r="J26" s="40"/>
      <c r="N26" s="33" t="e">
        <f>INDEX(SkillVnum, MATCH(K26,Skill,0), 2)</f>
        <v>#N/A</v>
      </c>
      <c r="O26" s="33" t="e">
        <f>INDEX(AbilityVnum, MATCH(L26,Ability,0), 2)</f>
        <v>#N/A</v>
      </c>
      <c r="P26" s="33">
        <f t="shared" si="0"/>
        <v>0</v>
      </c>
      <c r="Q26" s="40"/>
      <c r="U26" s="33" t="e">
        <f>INDEX(SkillVnum, MATCH(R26,Skill,0), 2)</f>
        <v>#N/A</v>
      </c>
      <c r="V26" s="33" t="e">
        <f>INDEX(StatusModifierVnum, MATCH(S26,StatusModifier,0), 2)</f>
        <v>#N/A</v>
      </c>
      <c r="W26" s="33">
        <f t="shared" si="1"/>
        <v>0</v>
      </c>
      <c r="X26" s="40"/>
      <c r="AB26" s="33" t="e">
        <f>INDEX(SkillVnum, MATCH(Y26,Skill,0), 2)</f>
        <v>#N/A</v>
      </c>
      <c r="AC26" s="33" t="e">
        <f>INDEX(CombatModifierVnum, MATCH(Z26,CombatModifier,0), 2)</f>
        <v>#N/A</v>
      </c>
      <c r="AD26" s="33">
        <f t="shared" si="2"/>
        <v>0</v>
      </c>
      <c r="AE26" s="40"/>
      <c r="AH26" s="33" t="e">
        <f>INDEX(SkillVnum, MATCH(AF26,Skill,0), 2)</f>
        <v>#N/A</v>
      </c>
      <c r="AI26" s="33" t="e">
        <f>INDEX(KnowledgeVnum, MATCH(AG26,Knowledge,0), 2)</f>
        <v>#N/A</v>
      </c>
      <c r="AJ26" s="40"/>
    </row>
    <row r="27" spans="1:36" x14ac:dyDescent="0.2">
      <c r="A27" s="31" t="s">
        <v>27</v>
      </c>
      <c r="B27" s="36">
        <v>25</v>
      </c>
      <c r="E27" s="40"/>
      <c r="F27" s="32" t="s">
        <v>9</v>
      </c>
      <c r="G27" s="32" t="s">
        <v>6</v>
      </c>
      <c r="H27" s="33">
        <f>INDEX(SkillVnum, MATCH(F27,Skill,0), 2)</f>
        <v>30</v>
      </c>
      <c r="I27" s="33">
        <f>INDEX(SkillVnum, MATCH(G27,Skill,0), 2)</f>
        <v>23</v>
      </c>
      <c r="J27" s="40"/>
      <c r="N27" s="33" t="e">
        <f>INDEX(SkillVnum, MATCH(K27,Skill,0), 2)</f>
        <v>#N/A</v>
      </c>
      <c r="O27" s="33" t="e">
        <f>INDEX(AbilityVnum, MATCH(L27,Ability,0), 2)</f>
        <v>#N/A</v>
      </c>
      <c r="P27" s="33">
        <f t="shared" si="0"/>
        <v>0</v>
      </c>
      <c r="Q27" s="40"/>
      <c r="U27" s="33" t="e">
        <f>INDEX(SkillVnum, MATCH(R27,Skill,0), 2)</f>
        <v>#N/A</v>
      </c>
      <c r="V27" s="33" t="e">
        <f>INDEX(StatusModifierVnum, MATCH(S27,StatusModifier,0), 2)</f>
        <v>#N/A</v>
      </c>
      <c r="W27" s="33">
        <f t="shared" si="1"/>
        <v>0</v>
      </c>
      <c r="X27" s="40"/>
      <c r="AB27" s="33" t="e">
        <f>INDEX(SkillVnum, MATCH(Y27,Skill,0), 2)</f>
        <v>#N/A</v>
      </c>
      <c r="AC27" s="33" t="e">
        <f>INDEX(CombatModifierVnum, MATCH(Z27,CombatModifier,0), 2)</f>
        <v>#N/A</v>
      </c>
      <c r="AD27" s="33">
        <f t="shared" si="2"/>
        <v>0</v>
      </c>
      <c r="AE27" s="40"/>
      <c r="AH27" s="33" t="e">
        <f>INDEX(SkillVnum, MATCH(AF27,Skill,0), 2)</f>
        <v>#N/A</v>
      </c>
      <c r="AI27" s="33" t="e">
        <f>INDEX(KnowledgeVnum, MATCH(AG27,Knowledge,0), 2)</f>
        <v>#N/A</v>
      </c>
      <c r="AJ27" s="40"/>
    </row>
    <row r="28" spans="1:36" x14ac:dyDescent="0.2">
      <c r="A28" s="31" t="s">
        <v>8</v>
      </c>
      <c r="B28" s="36">
        <v>26</v>
      </c>
      <c r="E28" s="40"/>
      <c r="F28" s="32" t="s">
        <v>9</v>
      </c>
      <c r="G28" s="32" t="s">
        <v>7</v>
      </c>
      <c r="H28" s="33">
        <f>INDEX(SkillVnum, MATCH(F28,Skill,0), 2)</f>
        <v>30</v>
      </c>
      <c r="I28" s="33">
        <f>INDEX(SkillVnum, MATCH(G28,Skill,0), 2)</f>
        <v>24</v>
      </c>
      <c r="J28" s="40"/>
      <c r="N28" s="33" t="e">
        <f>INDEX(SkillVnum, MATCH(K28,Skill,0), 2)</f>
        <v>#N/A</v>
      </c>
      <c r="O28" s="33" t="e">
        <f>INDEX(AbilityVnum, MATCH(L28,Ability,0), 2)</f>
        <v>#N/A</v>
      </c>
      <c r="P28" s="33">
        <f t="shared" si="0"/>
        <v>0</v>
      </c>
      <c r="Q28" s="40"/>
      <c r="U28" s="33" t="e">
        <f>INDEX(SkillVnum, MATCH(R28,Skill,0), 2)</f>
        <v>#N/A</v>
      </c>
      <c r="V28" s="33" t="e">
        <f>INDEX(StatusModifierVnum, MATCH(S28,StatusModifier,0), 2)</f>
        <v>#N/A</v>
      </c>
      <c r="W28" s="33">
        <f t="shared" si="1"/>
        <v>0</v>
      </c>
      <c r="X28" s="40"/>
      <c r="AB28" s="33" t="e">
        <f>INDEX(SkillVnum, MATCH(Y28,Skill,0), 2)</f>
        <v>#N/A</v>
      </c>
      <c r="AC28" s="33" t="e">
        <f>INDEX(CombatModifierVnum, MATCH(Z28,CombatModifier,0), 2)</f>
        <v>#N/A</v>
      </c>
      <c r="AD28" s="33">
        <f t="shared" si="2"/>
        <v>0</v>
      </c>
      <c r="AE28" s="40"/>
      <c r="AH28" s="33" t="e">
        <f>INDEX(SkillVnum, MATCH(AF28,Skill,0), 2)</f>
        <v>#N/A</v>
      </c>
      <c r="AI28" s="33" t="e">
        <f>INDEX(KnowledgeVnum, MATCH(AG28,Knowledge,0), 2)</f>
        <v>#N/A</v>
      </c>
      <c r="AJ28" s="40"/>
    </row>
    <row r="29" spans="1:36" x14ac:dyDescent="0.2">
      <c r="A29" s="31" t="s">
        <v>28</v>
      </c>
      <c r="B29" s="36">
        <v>27</v>
      </c>
      <c r="E29" s="40"/>
      <c r="F29" s="32" t="s">
        <v>31</v>
      </c>
      <c r="G29" s="32" t="s">
        <v>3</v>
      </c>
      <c r="H29" s="33">
        <f>INDEX(SkillVnum, MATCH(F29,Skill,0), 2)</f>
        <v>31</v>
      </c>
      <c r="I29" s="33">
        <f>INDEX(SkillVnum, MATCH(G29,Skill,0), 2)</f>
        <v>14</v>
      </c>
      <c r="J29" s="40"/>
      <c r="N29" s="33" t="e">
        <f>INDEX(SkillVnum, MATCH(K29,Skill,0), 2)</f>
        <v>#N/A</v>
      </c>
      <c r="O29" s="33" t="e">
        <f>INDEX(AbilityVnum, MATCH(L29,Ability,0), 2)</f>
        <v>#N/A</v>
      </c>
      <c r="P29" s="33">
        <f t="shared" si="0"/>
        <v>0</v>
      </c>
      <c r="Q29" s="40"/>
      <c r="U29" s="33" t="e">
        <f>INDEX(SkillVnum, MATCH(R29,Skill,0), 2)</f>
        <v>#N/A</v>
      </c>
      <c r="V29" s="33" t="e">
        <f>INDEX(StatusModifierVnum, MATCH(S29,StatusModifier,0), 2)</f>
        <v>#N/A</v>
      </c>
      <c r="W29" s="33">
        <f t="shared" si="1"/>
        <v>0</v>
      </c>
      <c r="X29" s="40"/>
      <c r="AB29" s="33" t="e">
        <f>INDEX(SkillVnum, MATCH(Y29,Skill,0), 2)</f>
        <v>#N/A</v>
      </c>
      <c r="AC29" s="33" t="e">
        <f>INDEX(CombatModifierVnum, MATCH(Z29,CombatModifier,0), 2)</f>
        <v>#N/A</v>
      </c>
      <c r="AD29" s="33">
        <f t="shared" si="2"/>
        <v>0</v>
      </c>
      <c r="AE29" s="40"/>
      <c r="AH29" s="33" t="e">
        <f>INDEX(SkillVnum, MATCH(AF29,Skill,0), 2)</f>
        <v>#N/A</v>
      </c>
      <c r="AI29" s="33" t="e">
        <f>INDEX(KnowledgeVnum, MATCH(AG29,Knowledge,0), 2)</f>
        <v>#N/A</v>
      </c>
      <c r="AJ29" s="40"/>
    </row>
    <row r="30" spans="1:36" x14ac:dyDescent="0.2">
      <c r="A30" s="31" t="s">
        <v>29</v>
      </c>
      <c r="B30" s="36">
        <v>28</v>
      </c>
      <c r="E30" s="40"/>
      <c r="F30" s="32" t="s">
        <v>31</v>
      </c>
      <c r="G30" s="32" t="s">
        <v>21</v>
      </c>
      <c r="H30" s="33">
        <f>INDEX(SkillVnum, MATCH(F30,Skill,0), 2)</f>
        <v>31</v>
      </c>
      <c r="I30" s="33">
        <f>INDEX(SkillVnum, MATCH(G30,Skill,0), 2)</f>
        <v>15</v>
      </c>
      <c r="J30" s="40"/>
      <c r="N30" s="33" t="e">
        <f>INDEX(SkillVnum, MATCH(K30,Skill,0), 2)</f>
        <v>#N/A</v>
      </c>
      <c r="O30" s="33" t="e">
        <f>INDEX(AbilityVnum, MATCH(L30,Ability,0), 2)</f>
        <v>#N/A</v>
      </c>
      <c r="P30" s="33">
        <f t="shared" si="0"/>
        <v>0</v>
      </c>
      <c r="Q30" s="40"/>
      <c r="U30" s="33" t="e">
        <f>INDEX(SkillVnum, MATCH(R30,Skill,0), 2)</f>
        <v>#N/A</v>
      </c>
      <c r="V30" s="33" t="e">
        <f>INDEX(StatusModifierVnum, MATCH(S30,StatusModifier,0), 2)</f>
        <v>#N/A</v>
      </c>
      <c r="W30" s="33">
        <f t="shared" si="1"/>
        <v>0</v>
      </c>
      <c r="X30" s="40"/>
      <c r="AB30" s="33" t="e">
        <f>INDEX(SkillVnum, MATCH(Y30,Skill,0), 2)</f>
        <v>#N/A</v>
      </c>
      <c r="AC30" s="33" t="e">
        <f>INDEX(CombatModifierVnum, MATCH(Z30,CombatModifier,0), 2)</f>
        <v>#N/A</v>
      </c>
      <c r="AD30" s="33">
        <f t="shared" si="2"/>
        <v>0</v>
      </c>
      <c r="AE30" s="40"/>
      <c r="AH30" s="33" t="e">
        <f>INDEX(SkillVnum, MATCH(AF30,Skill,0), 2)</f>
        <v>#N/A</v>
      </c>
      <c r="AI30" s="33" t="e">
        <f>INDEX(KnowledgeVnum, MATCH(AG30,Knowledge,0), 2)</f>
        <v>#N/A</v>
      </c>
      <c r="AJ30" s="40"/>
    </row>
    <row r="31" spans="1:36" x14ac:dyDescent="0.2">
      <c r="A31" s="31" t="s">
        <v>30</v>
      </c>
      <c r="B31" s="36">
        <v>29</v>
      </c>
      <c r="E31" s="40"/>
      <c r="F31" s="32" t="s">
        <v>31</v>
      </c>
      <c r="G31" s="32" t="s">
        <v>27</v>
      </c>
      <c r="H31" s="33">
        <f>INDEX(SkillVnum, MATCH(F31,Skill,0), 2)</f>
        <v>31</v>
      </c>
      <c r="I31" s="33">
        <f>INDEX(SkillVnum, MATCH(G31,Skill,0), 2)</f>
        <v>25</v>
      </c>
      <c r="J31" s="40"/>
      <c r="N31" s="33" t="e">
        <f>INDEX(SkillVnum, MATCH(K31,Skill,0), 2)</f>
        <v>#N/A</v>
      </c>
      <c r="O31" s="33" t="e">
        <f>INDEX(AbilityVnum, MATCH(L31,Ability,0), 2)</f>
        <v>#N/A</v>
      </c>
      <c r="P31" s="33">
        <f t="shared" si="0"/>
        <v>0</v>
      </c>
      <c r="Q31" s="40"/>
      <c r="U31" s="33" t="e">
        <f>INDEX(SkillVnum, MATCH(R31,Skill,0), 2)</f>
        <v>#N/A</v>
      </c>
      <c r="V31" s="33" t="e">
        <f>INDEX(StatusModifierVnum, MATCH(S31,StatusModifier,0), 2)</f>
        <v>#N/A</v>
      </c>
      <c r="W31" s="33">
        <f t="shared" si="1"/>
        <v>0</v>
      </c>
      <c r="X31" s="40"/>
      <c r="AB31" s="33" t="e">
        <f>INDEX(SkillVnum, MATCH(Y31,Skill,0), 2)</f>
        <v>#N/A</v>
      </c>
      <c r="AC31" s="33" t="e">
        <f>INDEX(CombatModifierVnum, MATCH(Z31,CombatModifier,0), 2)</f>
        <v>#N/A</v>
      </c>
      <c r="AD31" s="33">
        <f t="shared" si="2"/>
        <v>0</v>
      </c>
      <c r="AE31" s="40"/>
      <c r="AH31" s="33" t="e">
        <f>INDEX(SkillVnum, MATCH(AF31,Skill,0), 2)</f>
        <v>#N/A</v>
      </c>
      <c r="AI31" s="33" t="e">
        <f>INDEX(KnowledgeVnum, MATCH(AG31,Knowledge,0), 2)</f>
        <v>#N/A</v>
      </c>
      <c r="AJ31" s="40"/>
    </row>
    <row r="32" spans="1:36" x14ac:dyDescent="0.2">
      <c r="A32" s="31" t="s">
        <v>9</v>
      </c>
      <c r="B32" s="36">
        <v>30</v>
      </c>
      <c r="E32" s="40"/>
      <c r="F32" s="32" t="s">
        <v>10</v>
      </c>
      <c r="G32" s="32" t="s">
        <v>27</v>
      </c>
      <c r="H32" s="33">
        <f>INDEX(SkillVnum, MATCH(F32,Skill,0), 2)</f>
        <v>32</v>
      </c>
      <c r="I32" s="33">
        <f>INDEX(SkillVnum, MATCH(G32,Skill,0), 2)</f>
        <v>25</v>
      </c>
      <c r="J32" s="40"/>
      <c r="N32" s="33" t="e">
        <f>INDEX(SkillVnum, MATCH(K32,Skill,0), 2)</f>
        <v>#N/A</v>
      </c>
      <c r="O32" s="33" t="e">
        <f>INDEX(AbilityVnum, MATCH(L32,Ability,0), 2)</f>
        <v>#N/A</v>
      </c>
      <c r="P32" s="33">
        <f t="shared" si="0"/>
        <v>0</v>
      </c>
      <c r="Q32" s="40"/>
      <c r="U32" s="33" t="e">
        <f>INDEX(SkillVnum, MATCH(R32,Skill,0), 2)</f>
        <v>#N/A</v>
      </c>
      <c r="V32" s="33" t="e">
        <f>INDEX(StatusModifierVnum, MATCH(S32,StatusModifier,0), 2)</f>
        <v>#N/A</v>
      </c>
      <c r="W32" s="33">
        <f t="shared" si="1"/>
        <v>0</v>
      </c>
      <c r="X32" s="40"/>
      <c r="AB32" s="33" t="e">
        <f>INDEX(SkillVnum, MATCH(Y32,Skill,0), 2)</f>
        <v>#N/A</v>
      </c>
      <c r="AC32" s="33" t="e">
        <f>INDEX(CombatModifierVnum, MATCH(Z32,CombatModifier,0), 2)</f>
        <v>#N/A</v>
      </c>
      <c r="AD32" s="33">
        <f t="shared" si="2"/>
        <v>0</v>
      </c>
      <c r="AE32" s="40"/>
      <c r="AH32" s="33" t="e">
        <f>INDEX(SkillVnum, MATCH(AF32,Skill,0), 2)</f>
        <v>#N/A</v>
      </c>
      <c r="AI32" s="33" t="e">
        <f>INDEX(KnowledgeVnum, MATCH(AG32,Knowledge,0), 2)</f>
        <v>#N/A</v>
      </c>
      <c r="AJ32" s="40"/>
    </row>
    <row r="33" spans="1:36" x14ac:dyDescent="0.2">
      <c r="A33" s="31" t="s">
        <v>31</v>
      </c>
      <c r="B33" s="36">
        <v>31</v>
      </c>
      <c r="E33" s="40"/>
      <c r="F33" s="32" t="s">
        <v>10</v>
      </c>
      <c r="G33" s="32" t="s">
        <v>8</v>
      </c>
      <c r="H33" s="33">
        <f>INDEX(SkillVnum, MATCH(F33,Skill,0), 2)</f>
        <v>32</v>
      </c>
      <c r="I33" s="33">
        <f>INDEX(SkillVnum, MATCH(G33,Skill,0), 2)</f>
        <v>26</v>
      </c>
      <c r="J33" s="40"/>
      <c r="N33" s="33" t="e">
        <f>INDEX(SkillVnum, MATCH(K33,Skill,0), 2)</f>
        <v>#N/A</v>
      </c>
      <c r="O33" s="33" t="e">
        <f>INDEX(AbilityVnum, MATCH(L33,Ability,0), 2)</f>
        <v>#N/A</v>
      </c>
      <c r="P33" s="33">
        <f t="shared" si="0"/>
        <v>0</v>
      </c>
      <c r="Q33" s="40"/>
      <c r="U33" s="33" t="e">
        <f>INDEX(SkillVnum, MATCH(R33,Skill,0), 2)</f>
        <v>#N/A</v>
      </c>
      <c r="V33" s="33" t="e">
        <f>INDEX(StatusModifierVnum, MATCH(S33,StatusModifier,0), 2)</f>
        <v>#N/A</v>
      </c>
      <c r="W33" s="33">
        <f t="shared" si="1"/>
        <v>0</v>
      </c>
      <c r="X33" s="40"/>
      <c r="AB33" s="33" t="e">
        <f>INDEX(SkillVnum, MATCH(Y33,Skill,0), 2)</f>
        <v>#N/A</v>
      </c>
      <c r="AC33" s="33" t="e">
        <f>INDEX(CombatModifierVnum, MATCH(Z33,CombatModifier,0), 2)</f>
        <v>#N/A</v>
      </c>
      <c r="AD33" s="33">
        <f t="shared" si="2"/>
        <v>0</v>
      </c>
      <c r="AE33" s="40"/>
      <c r="AH33" s="33" t="e">
        <f>INDEX(SkillVnum, MATCH(AF33,Skill,0), 2)</f>
        <v>#N/A</v>
      </c>
      <c r="AI33" s="33" t="e">
        <f>INDEX(KnowledgeVnum, MATCH(AG33,Knowledge,0), 2)</f>
        <v>#N/A</v>
      </c>
      <c r="AJ33" s="40"/>
    </row>
    <row r="34" spans="1:36" x14ac:dyDescent="0.2">
      <c r="A34" s="31" t="s">
        <v>10</v>
      </c>
      <c r="B34" s="36">
        <v>32</v>
      </c>
      <c r="E34" s="40"/>
      <c r="F34" s="32" t="s">
        <v>10</v>
      </c>
      <c r="G34" s="32" t="s">
        <v>28</v>
      </c>
      <c r="H34" s="33">
        <f>INDEX(SkillVnum, MATCH(F34,Skill,0), 2)</f>
        <v>32</v>
      </c>
      <c r="I34" s="33">
        <f>INDEX(SkillVnum, MATCH(G34,Skill,0), 2)</f>
        <v>27</v>
      </c>
      <c r="J34" s="40"/>
      <c r="N34" s="33" t="e">
        <f>INDEX(SkillVnum, MATCH(K34,Skill,0), 2)</f>
        <v>#N/A</v>
      </c>
      <c r="O34" s="33" t="e">
        <f>INDEX(AbilityVnum, MATCH(L34,Ability,0), 2)</f>
        <v>#N/A</v>
      </c>
      <c r="P34" s="33">
        <f t="shared" si="0"/>
        <v>0</v>
      </c>
      <c r="Q34" s="40"/>
      <c r="U34" s="33" t="e">
        <f>INDEX(SkillVnum, MATCH(R34,Skill,0), 2)</f>
        <v>#N/A</v>
      </c>
      <c r="V34" s="33" t="e">
        <f>INDEX(StatusModifierVnum, MATCH(S34,StatusModifier,0), 2)</f>
        <v>#N/A</v>
      </c>
      <c r="W34" s="33">
        <f t="shared" si="1"/>
        <v>0</v>
      </c>
      <c r="X34" s="40"/>
      <c r="AB34" s="33" t="e">
        <f>INDEX(SkillVnum, MATCH(Y34,Skill,0), 2)</f>
        <v>#N/A</v>
      </c>
      <c r="AC34" s="33" t="e">
        <f>INDEX(CombatModifierVnum, MATCH(Z34,CombatModifier,0), 2)</f>
        <v>#N/A</v>
      </c>
      <c r="AD34" s="33">
        <f t="shared" si="2"/>
        <v>0</v>
      </c>
      <c r="AE34" s="40"/>
      <c r="AH34" s="33" t="e">
        <f>INDEX(SkillVnum, MATCH(AF34,Skill,0), 2)</f>
        <v>#N/A</v>
      </c>
      <c r="AI34" s="33" t="e">
        <f>INDEX(KnowledgeVnum, MATCH(AG34,Knowledge,0), 2)</f>
        <v>#N/A</v>
      </c>
      <c r="AJ34" s="40"/>
    </row>
    <row r="35" spans="1:36" x14ac:dyDescent="0.2">
      <c r="A35" s="31" t="s">
        <v>32</v>
      </c>
      <c r="B35" s="36">
        <v>33</v>
      </c>
      <c r="E35" s="40"/>
      <c r="F35" s="32" t="s">
        <v>32</v>
      </c>
      <c r="G35" s="32" t="s">
        <v>29</v>
      </c>
      <c r="H35" s="33">
        <f>INDEX(SkillVnum, MATCH(F35,Skill,0), 2)</f>
        <v>33</v>
      </c>
      <c r="I35" s="33">
        <f>INDEX(SkillVnum, MATCH(G35,Skill,0), 2)</f>
        <v>28</v>
      </c>
      <c r="J35" s="40"/>
      <c r="N35" s="33" t="e">
        <f>INDEX(SkillVnum, MATCH(K35,Skill,0), 2)</f>
        <v>#N/A</v>
      </c>
      <c r="O35" s="33" t="e">
        <f>INDEX(AbilityVnum, MATCH(L35,Ability,0), 2)</f>
        <v>#N/A</v>
      </c>
      <c r="P35" s="33">
        <f t="shared" si="0"/>
        <v>0</v>
      </c>
      <c r="Q35" s="40"/>
      <c r="U35" s="33" t="e">
        <f>INDEX(SkillVnum, MATCH(R35,Skill,0), 2)</f>
        <v>#N/A</v>
      </c>
      <c r="V35" s="33" t="e">
        <f>INDEX(StatusModifierVnum, MATCH(S35,StatusModifier,0), 2)</f>
        <v>#N/A</v>
      </c>
      <c r="W35" s="33">
        <f t="shared" si="1"/>
        <v>0</v>
      </c>
      <c r="X35" s="40"/>
      <c r="AB35" s="33" t="e">
        <f>INDEX(SkillVnum, MATCH(Y35,Skill,0), 2)</f>
        <v>#N/A</v>
      </c>
      <c r="AC35" s="33" t="e">
        <f>INDEX(CombatModifierVnum, MATCH(Z35,CombatModifier,0), 2)</f>
        <v>#N/A</v>
      </c>
      <c r="AD35" s="33">
        <f t="shared" si="2"/>
        <v>0</v>
      </c>
      <c r="AE35" s="40"/>
      <c r="AH35" s="33" t="e">
        <f>INDEX(SkillVnum, MATCH(AF35,Skill,0), 2)</f>
        <v>#N/A</v>
      </c>
      <c r="AI35" s="33" t="e">
        <f>INDEX(KnowledgeVnum, MATCH(AG35,Knowledge,0), 2)</f>
        <v>#N/A</v>
      </c>
      <c r="AJ35" s="40"/>
    </row>
    <row r="36" spans="1:36" x14ac:dyDescent="0.2">
      <c r="A36" s="31" t="s">
        <v>33</v>
      </c>
      <c r="B36" s="36">
        <v>34</v>
      </c>
      <c r="E36" s="40"/>
      <c r="F36" s="32" t="s">
        <v>32</v>
      </c>
      <c r="G36" s="32" t="s">
        <v>30</v>
      </c>
      <c r="H36" s="33">
        <f>INDEX(SkillVnum, MATCH(F36,Skill,0), 2)</f>
        <v>33</v>
      </c>
      <c r="I36" s="33">
        <f>INDEX(SkillVnum, MATCH(G36,Skill,0), 2)</f>
        <v>29</v>
      </c>
      <c r="J36" s="40"/>
      <c r="N36" s="33" t="e">
        <f>INDEX(SkillVnum, MATCH(K36,Skill,0), 2)</f>
        <v>#N/A</v>
      </c>
      <c r="O36" s="33" t="e">
        <f>INDEX(AbilityVnum, MATCH(L36,Ability,0), 2)</f>
        <v>#N/A</v>
      </c>
      <c r="P36" s="33">
        <f t="shared" si="0"/>
        <v>0</v>
      </c>
      <c r="Q36" s="40"/>
      <c r="U36" s="33" t="e">
        <f>INDEX(SkillVnum, MATCH(R36,Skill,0), 2)</f>
        <v>#N/A</v>
      </c>
      <c r="V36" s="33" t="e">
        <f>INDEX(StatusModifierVnum, MATCH(S36,StatusModifier,0), 2)</f>
        <v>#N/A</v>
      </c>
      <c r="W36" s="33">
        <f t="shared" si="1"/>
        <v>0</v>
      </c>
      <c r="X36" s="40"/>
      <c r="AB36" s="33" t="e">
        <f>INDEX(SkillVnum, MATCH(Y36,Skill,0), 2)</f>
        <v>#N/A</v>
      </c>
      <c r="AC36" s="33" t="e">
        <f>INDEX(CombatModifierVnum, MATCH(Z36,CombatModifier,0), 2)</f>
        <v>#N/A</v>
      </c>
      <c r="AD36" s="33">
        <f t="shared" si="2"/>
        <v>0</v>
      </c>
      <c r="AE36" s="40"/>
      <c r="AH36" s="33" t="e">
        <f>INDEX(SkillVnum, MATCH(AF36,Skill,0), 2)</f>
        <v>#N/A</v>
      </c>
      <c r="AI36" s="33" t="e">
        <f>INDEX(KnowledgeVnum, MATCH(AG36,Knowledge,0), 2)</f>
        <v>#N/A</v>
      </c>
      <c r="AJ36" s="40"/>
    </row>
    <row r="37" spans="1:36" x14ac:dyDescent="0.2">
      <c r="A37" s="31" t="s">
        <v>34</v>
      </c>
      <c r="B37" s="36">
        <v>35</v>
      </c>
      <c r="E37" s="40"/>
      <c r="F37" s="32" t="s">
        <v>33</v>
      </c>
      <c r="G37" s="32" t="s">
        <v>30</v>
      </c>
      <c r="H37" s="33">
        <f>INDEX(SkillVnum, MATCH(F37,Skill,0), 2)</f>
        <v>34</v>
      </c>
      <c r="I37" s="33">
        <f>INDEX(SkillVnum, MATCH(G37,Skill,0), 2)</f>
        <v>29</v>
      </c>
      <c r="J37" s="40"/>
      <c r="N37" s="33" t="e">
        <f>INDEX(SkillVnum, MATCH(K37,Skill,0), 2)</f>
        <v>#N/A</v>
      </c>
      <c r="O37" s="33" t="e">
        <f>INDEX(AbilityVnum, MATCH(L37,Ability,0), 2)</f>
        <v>#N/A</v>
      </c>
      <c r="P37" s="33">
        <f t="shared" si="0"/>
        <v>0</v>
      </c>
      <c r="Q37" s="40"/>
      <c r="U37" s="33" t="e">
        <f>INDEX(SkillVnum, MATCH(R37,Skill,0), 2)</f>
        <v>#N/A</v>
      </c>
      <c r="V37" s="33" t="e">
        <f>INDEX(StatusModifierVnum, MATCH(S37,StatusModifier,0), 2)</f>
        <v>#N/A</v>
      </c>
      <c r="W37" s="33">
        <f t="shared" si="1"/>
        <v>0</v>
      </c>
      <c r="X37" s="40"/>
      <c r="AB37" s="33" t="e">
        <f>INDEX(SkillVnum, MATCH(Y37,Skill,0), 2)</f>
        <v>#N/A</v>
      </c>
      <c r="AC37" s="33" t="e">
        <f>INDEX(CombatModifierVnum, MATCH(Z37,CombatModifier,0), 2)</f>
        <v>#N/A</v>
      </c>
      <c r="AD37" s="33">
        <f t="shared" si="2"/>
        <v>0</v>
      </c>
      <c r="AE37" s="40"/>
      <c r="AH37" s="33" t="e">
        <f>INDEX(SkillVnum, MATCH(AF37,Skill,0), 2)</f>
        <v>#N/A</v>
      </c>
      <c r="AI37" s="33" t="e">
        <f>INDEX(KnowledgeVnum, MATCH(AG37,Knowledge,0), 2)</f>
        <v>#N/A</v>
      </c>
      <c r="AJ37" s="40"/>
    </row>
    <row r="38" spans="1:36" x14ac:dyDescent="0.2">
      <c r="A38" s="31" t="s">
        <v>106</v>
      </c>
      <c r="B38" s="36">
        <v>36</v>
      </c>
      <c r="E38" s="40"/>
      <c r="F38" s="32" t="s">
        <v>34</v>
      </c>
      <c r="G38" s="32" t="s">
        <v>30</v>
      </c>
      <c r="H38" s="33">
        <f>INDEX(SkillVnum, MATCH(F38,Skill,0), 2)</f>
        <v>35</v>
      </c>
      <c r="I38" s="33">
        <f>INDEX(SkillVnum, MATCH(G38,Skill,0), 2)</f>
        <v>29</v>
      </c>
      <c r="J38" s="40"/>
      <c r="N38" s="33" t="e">
        <f>INDEX(SkillVnum, MATCH(K38,Skill,0), 2)</f>
        <v>#N/A</v>
      </c>
      <c r="O38" s="33" t="e">
        <f>INDEX(AbilityVnum, MATCH(L38,Ability,0), 2)</f>
        <v>#N/A</v>
      </c>
      <c r="P38" s="33">
        <f t="shared" si="0"/>
        <v>0</v>
      </c>
      <c r="Q38" s="40"/>
      <c r="U38" s="33" t="e">
        <f>INDEX(SkillVnum, MATCH(R38,Skill,0), 2)</f>
        <v>#N/A</v>
      </c>
      <c r="V38" s="33" t="e">
        <f>INDEX(StatusModifierVnum, MATCH(S38,StatusModifier,0), 2)</f>
        <v>#N/A</v>
      </c>
      <c r="W38" s="33">
        <f t="shared" si="1"/>
        <v>0</v>
      </c>
      <c r="X38" s="40"/>
      <c r="AB38" s="33" t="e">
        <f>INDEX(SkillVnum, MATCH(Y38,Skill,0), 2)</f>
        <v>#N/A</v>
      </c>
      <c r="AC38" s="33" t="e">
        <f>INDEX(CombatModifierVnum, MATCH(Z38,CombatModifier,0), 2)</f>
        <v>#N/A</v>
      </c>
      <c r="AD38" s="33">
        <f t="shared" si="2"/>
        <v>0</v>
      </c>
      <c r="AE38" s="40"/>
      <c r="AH38" s="33" t="e">
        <f>INDEX(SkillVnum, MATCH(AF38,Skill,0), 2)</f>
        <v>#N/A</v>
      </c>
      <c r="AI38" s="33" t="e">
        <f>INDEX(KnowledgeVnum, MATCH(AG38,Knowledge,0), 2)</f>
        <v>#N/A</v>
      </c>
      <c r="AJ38" s="40"/>
    </row>
    <row r="39" spans="1:36" x14ac:dyDescent="0.2">
      <c r="A39" s="31" t="s">
        <v>103</v>
      </c>
      <c r="B39" s="36">
        <v>37</v>
      </c>
      <c r="E39" s="40"/>
      <c r="F39" s="32" t="s">
        <v>34</v>
      </c>
      <c r="G39" s="32" t="s">
        <v>9</v>
      </c>
      <c r="H39" s="33">
        <f>INDEX(SkillVnum, MATCH(F39,Skill,0), 2)</f>
        <v>35</v>
      </c>
      <c r="I39" s="33">
        <f>INDEX(SkillVnum, MATCH(G39,Skill,0), 2)</f>
        <v>30</v>
      </c>
      <c r="J39" s="40"/>
      <c r="N39" s="33" t="e">
        <f>INDEX(SkillVnum, MATCH(K39,Skill,0), 2)</f>
        <v>#N/A</v>
      </c>
      <c r="O39" s="33" t="e">
        <f>INDEX(AbilityVnum, MATCH(L39,Ability,0), 2)</f>
        <v>#N/A</v>
      </c>
      <c r="P39" s="33">
        <f t="shared" si="0"/>
        <v>0</v>
      </c>
      <c r="Q39" s="40"/>
      <c r="U39" s="33" t="e">
        <f>INDEX(SkillVnum, MATCH(R39,Skill,0), 2)</f>
        <v>#N/A</v>
      </c>
      <c r="V39" s="33" t="e">
        <f>INDEX(StatusModifierVnum, MATCH(S39,StatusModifier,0), 2)</f>
        <v>#N/A</v>
      </c>
      <c r="W39" s="33">
        <f t="shared" si="1"/>
        <v>0</v>
      </c>
      <c r="X39" s="40"/>
      <c r="AB39" s="33" t="e">
        <f>INDEX(SkillVnum, MATCH(Y39,Skill,0), 2)</f>
        <v>#N/A</v>
      </c>
      <c r="AC39" s="33" t="e">
        <f>INDEX(CombatModifierVnum, MATCH(Z39,CombatModifier,0), 2)</f>
        <v>#N/A</v>
      </c>
      <c r="AD39" s="33">
        <f t="shared" si="2"/>
        <v>0</v>
      </c>
      <c r="AE39" s="40"/>
      <c r="AH39" s="33" t="e">
        <f>INDEX(SkillVnum, MATCH(AF39,Skill,0), 2)</f>
        <v>#N/A</v>
      </c>
      <c r="AI39" s="33" t="e">
        <f>INDEX(KnowledgeVnum, MATCH(AG39,Knowledge,0), 2)</f>
        <v>#N/A</v>
      </c>
      <c r="AJ39" s="40"/>
    </row>
    <row r="40" spans="1:36" x14ac:dyDescent="0.2">
      <c r="A40" s="31" t="s">
        <v>107</v>
      </c>
      <c r="B40" s="36">
        <v>38</v>
      </c>
      <c r="E40" s="40"/>
      <c r="F40" s="32" t="s">
        <v>106</v>
      </c>
      <c r="G40" s="32" t="s">
        <v>118</v>
      </c>
      <c r="H40" s="33">
        <f>INDEX(SkillVnum, MATCH(F40,Skill,0), 2)</f>
        <v>36</v>
      </c>
      <c r="I40" s="33">
        <f>INDEX(SkillVnum, MATCH(G40,Skill,0), 2)</f>
        <v>42</v>
      </c>
      <c r="J40" s="40"/>
      <c r="N40" s="33" t="e">
        <f>INDEX(SkillVnum, MATCH(K40,Skill,0), 2)</f>
        <v>#N/A</v>
      </c>
      <c r="O40" s="33" t="e">
        <f>INDEX(AbilityVnum, MATCH(L40,Ability,0), 2)</f>
        <v>#N/A</v>
      </c>
      <c r="P40" s="33">
        <f t="shared" si="0"/>
        <v>0</v>
      </c>
      <c r="Q40" s="40"/>
      <c r="U40" s="33" t="e">
        <f>INDEX(SkillVnum, MATCH(R40,Skill,0), 2)</f>
        <v>#N/A</v>
      </c>
      <c r="V40" s="33" t="e">
        <f>INDEX(StatusModifierVnum, MATCH(S40,StatusModifier,0), 2)</f>
        <v>#N/A</v>
      </c>
      <c r="W40" s="33">
        <f t="shared" si="1"/>
        <v>0</v>
      </c>
      <c r="X40" s="40"/>
      <c r="AB40" s="33" t="e">
        <f>INDEX(SkillVnum, MATCH(Y40,Skill,0), 2)</f>
        <v>#N/A</v>
      </c>
      <c r="AC40" s="33" t="e">
        <f>INDEX(CombatModifierVnum, MATCH(Z40,CombatModifier,0), 2)</f>
        <v>#N/A</v>
      </c>
      <c r="AD40" s="33">
        <f t="shared" si="2"/>
        <v>0</v>
      </c>
      <c r="AE40" s="40"/>
      <c r="AH40" s="33" t="e">
        <f>INDEX(SkillVnum, MATCH(AF40,Skill,0), 2)</f>
        <v>#N/A</v>
      </c>
      <c r="AI40" s="33" t="e">
        <f>INDEX(KnowledgeVnum, MATCH(AG40,Knowledge,0), 2)</f>
        <v>#N/A</v>
      </c>
      <c r="AJ40" s="40"/>
    </row>
    <row r="41" spans="1:36" x14ac:dyDescent="0.2">
      <c r="A41" s="31" t="s">
        <v>114</v>
      </c>
      <c r="B41" s="36">
        <v>39</v>
      </c>
      <c r="E41" s="40"/>
      <c r="F41" s="32" t="s">
        <v>103</v>
      </c>
      <c r="G41" s="32" t="s">
        <v>106</v>
      </c>
      <c r="H41" s="33">
        <f>INDEX(SkillVnum, MATCH(F41,Skill,0), 2)</f>
        <v>37</v>
      </c>
      <c r="I41" s="33">
        <f>INDEX(SkillVnum, MATCH(G41,Skill,0), 2)</f>
        <v>36</v>
      </c>
      <c r="J41" s="40"/>
      <c r="N41" s="33" t="e">
        <f>INDEX(SkillVnum, MATCH(K41,Skill,0), 2)</f>
        <v>#N/A</v>
      </c>
      <c r="O41" s="33" t="e">
        <f>INDEX(AbilityVnum, MATCH(L41,Ability,0), 2)</f>
        <v>#N/A</v>
      </c>
      <c r="P41" s="33">
        <f t="shared" si="0"/>
        <v>0</v>
      </c>
      <c r="Q41" s="40"/>
      <c r="U41" s="33" t="e">
        <f>INDEX(SkillVnum, MATCH(R41,Skill,0), 2)</f>
        <v>#N/A</v>
      </c>
      <c r="V41" s="33" t="e">
        <f>INDEX(StatusModifierVnum, MATCH(S41,StatusModifier,0), 2)</f>
        <v>#N/A</v>
      </c>
      <c r="W41" s="33">
        <f t="shared" si="1"/>
        <v>0</v>
      </c>
      <c r="X41" s="40"/>
      <c r="AB41" s="33" t="e">
        <f>INDEX(SkillVnum, MATCH(Y41,Skill,0), 2)</f>
        <v>#N/A</v>
      </c>
      <c r="AC41" s="33" t="e">
        <f>INDEX(CombatModifierVnum, MATCH(Z41,CombatModifier,0), 2)</f>
        <v>#N/A</v>
      </c>
      <c r="AD41" s="33">
        <f t="shared" si="2"/>
        <v>0</v>
      </c>
      <c r="AE41" s="40"/>
      <c r="AH41" s="33" t="e">
        <f>INDEX(SkillVnum, MATCH(AF41,Skill,0), 2)</f>
        <v>#N/A</v>
      </c>
      <c r="AI41" s="33" t="e">
        <f>INDEX(KnowledgeVnum, MATCH(AG41,Knowledge,0), 2)</f>
        <v>#N/A</v>
      </c>
      <c r="AJ41" s="40"/>
    </row>
    <row r="42" spans="1:36" x14ac:dyDescent="0.2">
      <c r="A42" s="31" t="s">
        <v>113</v>
      </c>
      <c r="B42" s="36">
        <v>40</v>
      </c>
      <c r="E42" s="40"/>
      <c r="F42" s="32" t="s">
        <v>107</v>
      </c>
      <c r="G42" s="32" t="s">
        <v>103</v>
      </c>
      <c r="H42" s="33">
        <f>INDEX(SkillVnum, MATCH(F42,Skill,0), 2)</f>
        <v>38</v>
      </c>
      <c r="I42" s="33">
        <f>INDEX(SkillVnum, MATCH(G42,Skill,0), 2)</f>
        <v>37</v>
      </c>
      <c r="J42" s="40"/>
      <c r="N42" s="33" t="e">
        <f>INDEX(SkillVnum, MATCH(K42,Skill,0), 2)</f>
        <v>#N/A</v>
      </c>
      <c r="O42" s="33" t="e">
        <f>INDEX(AbilityVnum, MATCH(L42,Ability,0), 2)</f>
        <v>#N/A</v>
      </c>
      <c r="P42" s="33">
        <f t="shared" si="0"/>
        <v>0</v>
      </c>
      <c r="Q42" s="40"/>
      <c r="U42" s="33" t="e">
        <f>INDEX(SkillVnum, MATCH(R42,Skill,0), 2)</f>
        <v>#N/A</v>
      </c>
      <c r="V42" s="33" t="e">
        <f>INDEX(StatusModifierVnum, MATCH(S42,StatusModifier,0), 2)</f>
        <v>#N/A</v>
      </c>
      <c r="W42" s="33">
        <f t="shared" si="1"/>
        <v>0</v>
      </c>
      <c r="X42" s="40"/>
      <c r="AB42" s="33" t="e">
        <f>INDEX(SkillVnum, MATCH(Y42,Skill,0), 2)</f>
        <v>#N/A</v>
      </c>
      <c r="AC42" s="33" t="e">
        <f>INDEX(CombatModifierVnum, MATCH(Z42,CombatModifier,0), 2)</f>
        <v>#N/A</v>
      </c>
      <c r="AD42" s="33">
        <f t="shared" si="2"/>
        <v>0</v>
      </c>
      <c r="AE42" s="40"/>
      <c r="AH42" s="33" t="e">
        <f>INDEX(SkillVnum, MATCH(AF42,Skill,0), 2)</f>
        <v>#N/A</v>
      </c>
      <c r="AI42" s="33" t="e">
        <f>INDEX(KnowledgeVnum, MATCH(AG42,Knowledge,0), 2)</f>
        <v>#N/A</v>
      </c>
      <c r="AJ42" s="40"/>
    </row>
    <row r="43" spans="1:36" x14ac:dyDescent="0.2">
      <c r="A43" s="31" t="s">
        <v>115</v>
      </c>
      <c r="B43" s="36">
        <v>41</v>
      </c>
      <c r="E43" s="40"/>
      <c r="F43" s="32" t="s">
        <v>113</v>
      </c>
      <c r="G43" s="32" t="s">
        <v>114</v>
      </c>
      <c r="H43" s="33">
        <f>INDEX(SkillVnum, MATCH(F43,Skill,0), 2)</f>
        <v>40</v>
      </c>
      <c r="I43" s="33">
        <f>INDEX(SkillVnum, MATCH(G43,Skill,0), 2)</f>
        <v>39</v>
      </c>
      <c r="J43" s="40"/>
      <c r="N43" s="33" t="e">
        <f>INDEX(SkillVnum, MATCH(K43,Skill,0), 2)</f>
        <v>#N/A</v>
      </c>
      <c r="O43" s="33" t="e">
        <f>INDEX(AbilityVnum, MATCH(L43,Ability,0), 2)</f>
        <v>#N/A</v>
      </c>
      <c r="P43" s="33">
        <f t="shared" si="0"/>
        <v>0</v>
      </c>
      <c r="Q43" s="40"/>
      <c r="U43" s="33" t="e">
        <f>INDEX(SkillVnum, MATCH(R43,Skill,0), 2)</f>
        <v>#N/A</v>
      </c>
      <c r="V43" s="33" t="e">
        <f>INDEX(StatusModifierVnum, MATCH(S43,StatusModifier,0), 2)</f>
        <v>#N/A</v>
      </c>
      <c r="W43" s="33">
        <f t="shared" si="1"/>
        <v>0</v>
      </c>
      <c r="X43" s="40"/>
      <c r="AB43" s="33" t="e">
        <f>INDEX(SkillVnum, MATCH(Y43,Skill,0), 2)</f>
        <v>#N/A</v>
      </c>
      <c r="AC43" s="33" t="e">
        <f>INDEX(CombatModifierVnum, MATCH(Z43,CombatModifier,0), 2)</f>
        <v>#N/A</v>
      </c>
      <c r="AD43" s="33">
        <f t="shared" si="2"/>
        <v>0</v>
      </c>
      <c r="AE43" s="40"/>
      <c r="AH43" s="33" t="e">
        <f>INDEX(SkillVnum, MATCH(AF43,Skill,0), 2)</f>
        <v>#N/A</v>
      </c>
      <c r="AI43" s="33" t="e">
        <f>INDEX(KnowledgeVnum, MATCH(AG43,Knowledge,0), 2)</f>
        <v>#N/A</v>
      </c>
      <c r="AJ43" s="40"/>
    </row>
    <row r="44" spans="1:36" x14ac:dyDescent="0.2">
      <c r="A44" s="31" t="s">
        <v>118</v>
      </c>
      <c r="B44" s="36">
        <v>42</v>
      </c>
      <c r="E44" s="40"/>
      <c r="F44" s="32" t="s">
        <v>115</v>
      </c>
      <c r="G44" s="32" t="s">
        <v>114</v>
      </c>
      <c r="H44" s="33">
        <f>INDEX(SkillVnum, MATCH(F44,Skill,0), 2)</f>
        <v>41</v>
      </c>
      <c r="I44" s="33">
        <f>INDEX(SkillVnum, MATCH(G44,Skill,0), 2)</f>
        <v>39</v>
      </c>
      <c r="J44" s="40"/>
      <c r="N44" s="33" t="e">
        <f>INDEX(SkillVnum, MATCH(K44,Skill,0), 2)</f>
        <v>#N/A</v>
      </c>
      <c r="O44" s="33" t="e">
        <f>INDEX(AbilityVnum, MATCH(L44,Ability,0), 2)</f>
        <v>#N/A</v>
      </c>
      <c r="P44" s="33">
        <f t="shared" si="0"/>
        <v>0</v>
      </c>
      <c r="Q44" s="40"/>
      <c r="U44" s="33" t="e">
        <f>INDEX(SkillVnum, MATCH(R44,Skill,0), 2)</f>
        <v>#N/A</v>
      </c>
      <c r="V44" s="33" t="e">
        <f>INDEX(StatusModifierVnum, MATCH(S44,StatusModifier,0), 2)</f>
        <v>#N/A</v>
      </c>
      <c r="W44" s="33">
        <f t="shared" si="1"/>
        <v>0</v>
      </c>
      <c r="X44" s="40"/>
      <c r="AB44" s="33" t="e">
        <f>INDEX(SkillVnum, MATCH(Y44,Skill,0), 2)</f>
        <v>#N/A</v>
      </c>
      <c r="AC44" s="33" t="e">
        <f>INDEX(CombatModifierVnum, MATCH(Z44,CombatModifier,0), 2)</f>
        <v>#N/A</v>
      </c>
      <c r="AD44" s="33">
        <f t="shared" si="2"/>
        <v>0</v>
      </c>
      <c r="AE44" s="40"/>
      <c r="AH44" s="33" t="e">
        <f>INDEX(SkillVnum, MATCH(AF44,Skill,0), 2)</f>
        <v>#N/A</v>
      </c>
      <c r="AI44" s="33" t="e">
        <f>INDEX(KnowledgeVnum, MATCH(AG44,Knowledge,0), 2)</f>
        <v>#N/A</v>
      </c>
      <c r="AJ44" s="40"/>
    </row>
    <row r="45" spans="1:36" x14ac:dyDescent="0.2">
      <c r="B45" s="36">
        <v>43</v>
      </c>
      <c r="E45" s="40"/>
      <c r="H45" s="33" t="e">
        <f>INDEX(SkillVnum, MATCH(F45,Skill,0), 2)</f>
        <v>#N/A</v>
      </c>
      <c r="I45" s="33" t="e">
        <f>INDEX(SkillVnum, MATCH(G45,Skill,0), 2)</f>
        <v>#N/A</v>
      </c>
      <c r="J45" s="40"/>
      <c r="N45" s="33" t="e">
        <f>INDEX(SkillVnum, MATCH(K45,Skill,0), 2)</f>
        <v>#N/A</v>
      </c>
      <c r="O45" s="33" t="e">
        <f>INDEX(AbilityVnum, MATCH(L45,Ability,0), 2)</f>
        <v>#N/A</v>
      </c>
      <c r="P45" s="33">
        <f t="shared" si="0"/>
        <v>0</v>
      </c>
      <c r="Q45" s="40"/>
      <c r="U45" s="33" t="e">
        <f>INDEX(SkillVnum, MATCH(R45,Skill,0), 2)</f>
        <v>#N/A</v>
      </c>
      <c r="V45" s="33" t="e">
        <f>INDEX(StatusModifierVnum, MATCH(S45,StatusModifier,0), 2)</f>
        <v>#N/A</v>
      </c>
      <c r="W45" s="33">
        <f t="shared" si="1"/>
        <v>0</v>
      </c>
      <c r="X45" s="40"/>
      <c r="AB45" s="33" t="e">
        <f>INDEX(SkillVnum, MATCH(Y45,Skill,0), 2)</f>
        <v>#N/A</v>
      </c>
      <c r="AC45" s="33" t="e">
        <f>INDEX(CombatModifierVnum, MATCH(Z45,CombatModifier,0), 2)</f>
        <v>#N/A</v>
      </c>
      <c r="AD45" s="33">
        <f t="shared" si="2"/>
        <v>0</v>
      </c>
      <c r="AE45" s="40"/>
      <c r="AH45" s="33" t="e">
        <f>INDEX(SkillVnum, MATCH(AF45,Skill,0), 2)</f>
        <v>#N/A</v>
      </c>
      <c r="AI45" s="33" t="e">
        <f>INDEX(KnowledgeVnum, MATCH(AG45,Knowledge,0), 2)</f>
        <v>#N/A</v>
      </c>
      <c r="AJ45" s="40"/>
    </row>
    <row r="46" spans="1:36" x14ac:dyDescent="0.2">
      <c r="B46" s="36">
        <v>44</v>
      </c>
      <c r="E46" s="40"/>
      <c r="H46" s="33" t="e">
        <f>INDEX(SkillVnum, MATCH(F46,Skill,0), 2)</f>
        <v>#N/A</v>
      </c>
      <c r="I46" s="33" t="e">
        <f>INDEX(SkillVnum, MATCH(G46,Skill,0), 2)</f>
        <v>#N/A</v>
      </c>
      <c r="J46" s="40"/>
      <c r="N46" s="33" t="e">
        <f>INDEX(SkillVnum, MATCH(K46,Skill,0), 2)</f>
        <v>#N/A</v>
      </c>
      <c r="O46" s="33" t="e">
        <f>INDEX(AbilityVnum, MATCH(L46,Ability,0), 2)</f>
        <v>#N/A</v>
      </c>
      <c r="P46" s="33">
        <f t="shared" si="0"/>
        <v>0</v>
      </c>
      <c r="Q46" s="40"/>
      <c r="U46" s="33" t="e">
        <f>INDEX(SkillVnum, MATCH(R46,Skill,0), 2)</f>
        <v>#N/A</v>
      </c>
      <c r="V46" s="33" t="e">
        <f>INDEX(StatusModifierVnum, MATCH(S46,StatusModifier,0), 2)</f>
        <v>#N/A</v>
      </c>
      <c r="W46" s="33">
        <f t="shared" si="1"/>
        <v>0</v>
      </c>
      <c r="X46" s="40"/>
      <c r="AB46" s="33" t="e">
        <f>INDEX(SkillVnum, MATCH(Y46,Skill,0), 2)</f>
        <v>#N/A</v>
      </c>
      <c r="AC46" s="33" t="e">
        <f>INDEX(CombatModifierVnum, MATCH(Z46,CombatModifier,0), 2)</f>
        <v>#N/A</v>
      </c>
      <c r="AD46" s="33">
        <f t="shared" si="2"/>
        <v>0</v>
      </c>
      <c r="AE46" s="40"/>
      <c r="AH46" s="33" t="e">
        <f>INDEX(SkillVnum, MATCH(AF46,Skill,0), 2)</f>
        <v>#N/A</v>
      </c>
      <c r="AI46" s="33" t="e">
        <f>INDEX(KnowledgeVnum, MATCH(AG46,Knowledge,0), 2)</f>
        <v>#N/A</v>
      </c>
      <c r="AJ46" s="40"/>
    </row>
    <row r="47" spans="1:36" x14ac:dyDescent="0.2">
      <c r="B47" s="36">
        <v>45</v>
      </c>
      <c r="E47" s="40"/>
      <c r="H47" s="33" t="e">
        <f>INDEX(SkillVnum, MATCH(F47,Skill,0), 2)</f>
        <v>#N/A</v>
      </c>
      <c r="I47" s="33" t="e">
        <f>INDEX(SkillVnum, MATCH(G47,Skill,0), 2)</f>
        <v>#N/A</v>
      </c>
      <c r="J47" s="40"/>
      <c r="N47" s="33" t="e">
        <f>INDEX(SkillVnum, MATCH(K47,Skill,0), 2)</f>
        <v>#N/A</v>
      </c>
      <c r="O47" s="33" t="e">
        <f>INDEX(AbilityVnum, MATCH(L47,Ability,0), 2)</f>
        <v>#N/A</v>
      </c>
      <c r="P47" s="33">
        <f t="shared" si="0"/>
        <v>0</v>
      </c>
      <c r="Q47" s="40"/>
      <c r="U47" s="33" t="e">
        <f>INDEX(SkillVnum, MATCH(R47,Skill,0), 2)</f>
        <v>#N/A</v>
      </c>
      <c r="V47" s="33" t="e">
        <f>INDEX(StatusModifierVnum, MATCH(S47,StatusModifier,0), 2)</f>
        <v>#N/A</v>
      </c>
      <c r="W47" s="33">
        <f t="shared" si="1"/>
        <v>0</v>
      </c>
      <c r="X47" s="40"/>
      <c r="AB47" s="33" t="e">
        <f>INDEX(SkillVnum, MATCH(Y47,Skill,0), 2)</f>
        <v>#N/A</v>
      </c>
      <c r="AC47" s="33" t="e">
        <f>INDEX(CombatModifierVnum, MATCH(Z47,CombatModifier,0), 2)</f>
        <v>#N/A</v>
      </c>
      <c r="AD47" s="33">
        <f t="shared" si="2"/>
        <v>0</v>
      </c>
      <c r="AE47" s="40"/>
      <c r="AH47" s="33" t="e">
        <f>INDEX(SkillVnum, MATCH(AF47,Skill,0), 2)</f>
        <v>#N/A</v>
      </c>
      <c r="AI47" s="33" t="e">
        <f>INDEX(KnowledgeVnum, MATCH(AG47,Knowledge,0), 2)</f>
        <v>#N/A</v>
      </c>
      <c r="AJ47" s="40"/>
    </row>
    <row r="48" spans="1:36" x14ac:dyDescent="0.2">
      <c r="B48" s="36">
        <v>46</v>
      </c>
      <c r="E48" s="40"/>
      <c r="H48" s="33" t="e">
        <f>INDEX(SkillVnum, MATCH(F48,Skill,0), 2)</f>
        <v>#N/A</v>
      </c>
      <c r="I48" s="33" t="e">
        <f>INDEX(SkillVnum, MATCH(G48,Skill,0), 2)</f>
        <v>#N/A</v>
      </c>
      <c r="J48" s="40"/>
      <c r="N48" s="33" t="e">
        <f>INDEX(SkillVnum, MATCH(K48,Skill,0), 2)</f>
        <v>#N/A</v>
      </c>
      <c r="O48" s="33" t="e">
        <f>INDEX(AbilityVnum, MATCH(L48,Ability,0), 2)</f>
        <v>#N/A</v>
      </c>
      <c r="P48" s="33">
        <f t="shared" si="0"/>
        <v>0</v>
      </c>
      <c r="Q48" s="40"/>
      <c r="U48" s="33" t="e">
        <f>INDEX(SkillVnum, MATCH(R48,Skill,0), 2)</f>
        <v>#N/A</v>
      </c>
      <c r="V48" s="33" t="e">
        <f>INDEX(StatusModifierVnum, MATCH(S48,StatusModifier,0), 2)</f>
        <v>#N/A</v>
      </c>
      <c r="W48" s="33">
        <f t="shared" si="1"/>
        <v>0</v>
      </c>
      <c r="X48" s="40"/>
      <c r="AB48" s="33" t="e">
        <f>INDEX(SkillVnum, MATCH(Y48,Skill,0), 2)</f>
        <v>#N/A</v>
      </c>
      <c r="AC48" s="33" t="e">
        <f>INDEX(CombatModifierVnum, MATCH(Z48,CombatModifier,0), 2)</f>
        <v>#N/A</v>
      </c>
      <c r="AD48" s="33">
        <f t="shared" si="2"/>
        <v>0</v>
      </c>
      <c r="AE48" s="40"/>
      <c r="AH48" s="33" t="e">
        <f>INDEX(SkillVnum, MATCH(AF48,Skill,0), 2)</f>
        <v>#N/A</v>
      </c>
      <c r="AI48" s="33" t="e">
        <f>INDEX(KnowledgeVnum, MATCH(AG48,Knowledge,0), 2)</f>
        <v>#N/A</v>
      </c>
      <c r="AJ48" s="40"/>
    </row>
    <row r="49" spans="2:36" x14ac:dyDescent="0.2">
      <c r="B49" s="36">
        <v>47</v>
      </c>
      <c r="E49" s="40"/>
      <c r="H49" s="33" t="e">
        <f>INDEX(SkillVnum, MATCH(F49,Skill,0), 2)</f>
        <v>#N/A</v>
      </c>
      <c r="I49" s="33" t="e">
        <f>INDEX(SkillVnum, MATCH(G49,Skill,0), 2)</f>
        <v>#N/A</v>
      </c>
      <c r="J49" s="40"/>
      <c r="N49" s="33" t="e">
        <f>INDEX(SkillVnum, MATCH(K49,Skill,0), 2)</f>
        <v>#N/A</v>
      </c>
      <c r="O49" s="33" t="e">
        <f>INDEX(AbilityVnum, MATCH(L49,Ability,0), 2)</f>
        <v>#N/A</v>
      </c>
      <c r="P49" s="33">
        <f t="shared" si="0"/>
        <v>0</v>
      </c>
      <c r="Q49" s="40"/>
      <c r="U49" s="33" t="e">
        <f>INDEX(SkillVnum, MATCH(R49,Skill,0), 2)</f>
        <v>#N/A</v>
      </c>
      <c r="V49" s="33" t="e">
        <f>INDEX(StatusModifierVnum, MATCH(S49,StatusModifier,0), 2)</f>
        <v>#N/A</v>
      </c>
      <c r="W49" s="33">
        <f t="shared" si="1"/>
        <v>0</v>
      </c>
      <c r="X49" s="40"/>
      <c r="AB49" s="33" t="e">
        <f>INDEX(SkillVnum, MATCH(Y49,Skill,0), 2)</f>
        <v>#N/A</v>
      </c>
      <c r="AC49" s="33" t="e">
        <f>INDEX(CombatModifierVnum, MATCH(Z49,CombatModifier,0), 2)</f>
        <v>#N/A</v>
      </c>
      <c r="AD49" s="33">
        <f t="shared" si="2"/>
        <v>0</v>
      </c>
      <c r="AE49" s="40"/>
      <c r="AH49" s="33" t="e">
        <f>INDEX(SkillVnum, MATCH(AF49,Skill,0), 2)</f>
        <v>#N/A</v>
      </c>
      <c r="AI49" s="33" t="e">
        <f>INDEX(KnowledgeVnum, MATCH(AG49,Knowledge,0), 2)</f>
        <v>#N/A</v>
      </c>
      <c r="AJ49" s="40"/>
    </row>
    <row r="50" spans="2:36" x14ac:dyDescent="0.2">
      <c r="B50" s="36">
        <v>48</v>
      </c>
      <c r="E50" s="40"/>
      <c r="H50" s="33" t="e">
        <f>INDEX(SkillVnum, MATCH(F50,Skill,0), 2)</f>
        <v>#N/A</v>
      </c>
      <c r="I50" s="33" t="e">
        <f>INDEX(SkillVnum, MATCH(G50,Skill,0), 2)</f>
        <v>#N/A</v>
      </c>
      <c r="J50" s="40"/>
      <c r="N50" s="33" t="e">
        <f>INDEX(SkillVnum, MATCH(K50,Skill,0), 2)</f>
        <v>#N/A</v>
      </c>
      <c r="O50" s="33" t="e">
        <f>INDEX(AbilityVnum, MATCH(L50,Ability,0), 2)</f>
        <v>#N/A</v>
      </c>
      <c r="P50" s="33">
        <f t="shared" si="0"/>
        <v>0</v>
      </c>
      <c r="Q50" s="40"/>
      <c r="U50" s="33" t="e">
        <f>INDEX(SkillVnum, MATCH(R50,Skill,0), 2)</f>
        <v>#N/A</v>
      </c>
      <c r="V50" s="33" t="e">
        <f>INDEX(StatusModifierVnum, MATCH(S50,StatusModifier,0), 2)</f>
        <v>#N/A</v>
      </c>
      <c r="W50" s="33">
        <f t="shared" si="1"/>
        <v>0</v>
      </c>
      <c r="X50" s="40"/>
      <c r="AB50" s="33" t="e">
        <f>INDEX(SkillVnum, MATCH(Y50,Skill,0), 2)</f>
        <v>#N/A</v>
      </c>
      <c r="AC50" s="33" t="e">
        <f>INDEX(CombatModifierVnum, MATCH(Z50,CombatModifier,0), 2)</f>
        <v>#N/A</v>
      </c>
      <c r="AD50" s="33">
        <f t="shared" si="2"/>
        <v>0</v>
      </c>
      <c r="AE50" s="40"/>
      <c r="AH50" s="33" t="e">
        <f>INDEX(SkillVnum, MATCH(AF50,Skill,0), 2)</f>
        <v>#N/A</v>
      </c>
      <c r="AI50" s="33" t="e">
        <f>INDEX(KnowledgeVnum, MATCH(AG50,Knowledge,0), 2)</f>
        <v>#N/A</v>
      </c>
      <c r="AJ50" s="40"/>
    </row>
    <row r="51" spans="2:36" x14ac:dyDescent="0.2">
      <c r="B51" s="36">
        <v>49</v>
      </c>
      <c r="E51" s="40"/>
      <c r="H51" s="33" t="e">
        <f>INDEX(SkillVnum, MATCH(F51,Skill,0), 2)</f>
        <v>#N/A</v>
      </c>
      <c r="I51" s="33" t="e">
        <f>INDEX(SkillVnum, MATCH(G51,Skill,0), 2)</f>
        <v>#N/A</v>
      </c>
      <c r="J51" s="40"/>
      <c r="N51" s="33" t="e">
        <f>INDEX(SkillVnum, MATCH(K51,Skill,0), 2)</f>
        <v>#N/A</v>
      </c>
      <c r="O51" s="33" t="e">
        <f>INDEX(AbilityVnum, MATCH(L51,Ability,0), 2)</f>
        <v>#N/A</v>
      </c>
      <c r="P51" s="33">
        <f t="shared" si="0"/>
        <v>0</v>
      </c>
      <c r="Q51" s="40"/>
      <c r="U51" s="33" t="e">
        <f>INDEX(SkillVnum, MATCH(R51,Skill,0), 2)</f>
        <v>#N/A</v>
      </c>
      <c r="V51" s="33" t="e">
        <f>INDEX(StatusModifierVnum, MATCH(S51,StatusModifier,0), 2)</f>
        <v>#N/A</v>
      </c>
      <c r="W51" s="33">
        <f t="shared" si="1"/>
        <v>0</v>
      </c>
      <c r="X51" s="40"/>
      <c r="AB51" s="33" t="e">
        <f>INDEX(SkillVnum, MATCH(Y51,Skill,0), 2)</f>
        <v>#N/A</v>
      </c>
      <c r="AC51" s="33" t="e">
        <f>INDEX(CombatModifierVnum, MATCH(Z51,CombatModifier,0), 2)</f>
        <v>#N/A</v>
      </c>
      <c r="AD51" s="33">
        <f t="shared" si="2"/>
        <v>0</v>
      </c>
      <c r="AE51" s="40"/>
      <c r="AH51" s="33" t="e">
        <f>INDEX(SkillVnum, MATCH(AF51,Skill,0), 2)</f>
        <v>#N/A</v>
      </c>
      <c r="AI51" s="33" t="e">
        <f>INDEX(KnowledgeVnum, MATCH(AG51,Knowledge,0), 2)</f>
        <v>#N/A</v>
      </c>
      <c r="AJ51" s="40"/>
    </row>
    <row r="52" spans="2:36" x14ac:dyDescent="0.2">
      <c r="B52" s="36">
        <v>50</v>
      </c>
      <c r="E52" s="40"/>
      <c r="H52" s="33" t="e">
        <f>INDEX(SkillVnum, MATCH(F52,Skill,0), 2)</f>
        <v>#N/A</v>
      </c>
      <c r="I52" s="33" t="e">
        <f>INDEX(SkillVnum, MATCH(G52,Skill,0), 2)</f>
        <v>#N/A</v>
      </c>
      <c r="J52" s="40"/>
      <c r="N52" s="33" t="e">
        <f>INDEX(SkillVnum, MATCH(K52,Skill,0), 2)</f>
        <v>#N/A</v>
      </c>
      <c r="O52" s="33" t="e">
        <f>INDEX(AbilityVnum, MATCH(L52,Ability,0), 2)</f>
        <v>#N/A</v>
      </c>
      <c r="P52" s="33">
        <f t="shared" si="0"/>
        <v>0</v>
      </c>
      <c r="Q52" s="40"/>
      <c r="U52" s="33" t="e">
        <f>INDEX(SkillVnum, MATCH(R52,Skill,0), 2)</f>
        <v>#N/A</v>
      </c>
      <c r="V52" s="33" t="e">
        <f>INDEX(StatusModifierVnum, MATCH(S52,StatusModifier,0), 2)</f>
        <v>#N/A</v>
      </c>
      <c r="W52" s="33">
        <f t="shared" si="1"/>
        <v>0</v>
      </c>
      <c r="X52" s="40"/>
      <c r="AB52" s="33" t="e">
        <f>INDEX(SkillVnum, MATCH(Y52,Skill,0), 2)</f>
        <v>#N/A</v>
      </c>
      <c r="AC52" s="33" t="e">
        <f>INDEX(CombatModifierVnum, MATCH(Z52,CombatModifier,0), 2)</f>
        <v>#N/A</v>
      </c>
      <c r="AD52" s="33">
        <f t="shared" si="2"/>
        <v>0</v>
      </c>
      <c r="AE52" s="40"/>
      <c r="AH52" s="33" t="e">
        <f>INDEX(SkillVnum, MATCH(AF52,Skill,0), 2)</f>
        <v>#N/A</v>
      </c>
      <c r="AI52" s="33" t="e">
        <f>INDEX(KnowledgeVnum, MATCH(AG52,Knowledge,0), 2)</f>
        <v>#N/A</v>
      </c>
      <c r="AJ52" s="40"/>
    </row>
    <row r="53" spans="2:36" x14ac:dyDescent="0.2">
      <c r="E53" s="40"/>
      <c r="H53" s="33" t="e">
        <f>INDEX(SkillVnum, MATCH(F53,Skill,0), 2)</f>
        <v>#N/A</v>
      </c>
      <c r="I53" s="33" t="e">
        <f>INDEX(SkillVnum, MATCH(G53,Skill,0), 2)</f>
        <v>#N/A</v>
      </c>
      <c r="J53" s="40"/>
      <c r="N53" s="33" t="e">
        <f>INDEX(SkillVnum, MATCH(K53,Skill,0), 2)</f>
        <v>#N/A</v>
      </c>
      <c r="O53" s="33" t="e">
        <f>INDEX(AbilityVnum, MATCH(L53,Ability,0), 2)</f>
        <v>#N/A</v>
      </c>
      <c r="P53" s="33">
        <f t="shared" si="0"/>
        <v>0</v>
      </c>
      <c r="Q53" s="40"/>
      <c r="U53" s="33" t="e">
        <f>INDEX(SkillVnum, MATCH(R53,Skill,0), 2)</f>
        <v>#N/A</v>
      </c>
      <c r="V53" s="33" t="e">
        <f>INDEX(StatusModifierVnum, MATCH(S53,StatusModifier,0), 2)</f>
        <v>#N/A</v>
      </c>
      <c r="W53" s="33">
        <f t="shared" si="1"/>
        <v>0</v>
      </c>
      <c r="X53" s="40"/>
      <c r="AB53" s="33" t="e">
        <f>INDEX(SkillVnum, MATCH(Y53,Skill,0), 2)</f>
        <v>#N/A</v>
      </c>
      <c r="AC53" s="33" t="e">
        <f>INDEX(CombatModifierVnum, MATCH(Z53,CombatModifier,0), 2)</f>
        <v>#N/A</v>
      </c>
      <c r="AD53" s="33">
        <f t="shared" si="2"/>
        <v>0</v>
      </c>
      <c r="AE53" s="40"/>
      <c r="AH53" s="33" t="e">
        <f>INDEX(SkillVnum, MATCH(AF53,Skill,0), 2)</f>
        <v>#N/A</v>
      </c>
      <c r="AI53" s="33" t="e">
        <f>INDEX(KnowledgeVnum, MATCH(AG53,Knowledge,0), 2)</f>
        <v>#N/A</v>
      </c>
      <c r="AJ53" s="40"/>
    </row>
    <row r="54" spans="2:36" x14ac:dyDescent="0.2">
      <c r="E54" s="40"/>
      <c r="H54" s="33" t="e">
        <f>INDEX(SkillVnum, MATCH(F54,Skill,0), 2)</f>
        <v>#N/A</v>
      </c>
      <c r="I54" s="33" t="e">
        <f>INDEX(SkillVnum, MATCH(G54,Skill,0), 2)</f>
        <v>#N/A</v>
      </c>
      <c r="J54" s="40"/>
      <c r="N54" s="33" t="e">
        <f>INDEX(SkillVnum, MATCH(K54,Skill,0), 2)</f>
        <v>#N/A</v>
      </c>
      <c r="O54" s="33" t="e">
        <f>INDEX(AbilityVnum, MATCH(L54,Ability,0), 2)</f>
        <v>#N/A</v>
      </c>
      <c r="P54" s="33">
        <f t="shared" si="0"/>
        <v>0</v>
      </c>
      <c r="Q54" s="40"/>
      <c r="U54" s="33" t="e">
        <f>INDEX(SkillVnum, MATCH(R54,Skill,0), 2)</f>
        <v>#N/A</v>
      </c>
      <c r="V54" s="33" t="e">
        <f>INDEX(StatusModifierVnum, MATCH(S54,StatusModifier,0), 2)</f>
        <v>#N/A</v>
      </c>
      <c r="W54" s="33">
        <f t="shared" si="1"/>
        <v>0</v>
      </c>
      <c r="X54" s="40"/>
      <c r="AB54" s="33" t="e">
        <f>INDEX(SkillVnum, MATCH(Y54,Skill,0), 2)</f>
        <v>#N/A</v>
      </c>
      <c r="AC54" s="33" t="e">
        <f>INDEX(CombatModifierVnum, MATCH(Z54,CombatModifier,0), 2)</f>
        <v>#N/A</v>
      </c>
      <c r="AD54" s="33">
        <f t="shared" si="2"/>
        <v>0</v>
      </c>
      <c r="AE54" s="40"/>
      <c r="AH54" s="33" t="e">
        <f>INDEX(SkillVnum, MATCH(AF54,Skill,0), 2)</f>
        <v>#N/A</v>
      </c>
      <c r="AI54" s="33" t="e">
        <f>INDEX(KnowledgeVnum, MATCH(AG54,Knowledge,0), 2)</f>
        <v>#N/A</v>
      </c>
      <c r="AJ54" s="40"/>
    </row>
    <row r="55" spans="2:36" x14ac:dyDescent="0.2">
      <c r="E55" s="40"/>
      <c r="H55" s="33" t="e">
        <f>INDEX(SkillVnum, MATCH(F55,Skill,0), 2)</f>
        <v>#N/A</v>
      </c>
      <c r="I55" s="33" t="e">
        <f>INDEX(SkillVnum, MATCH(G55,Skill,0), 2)</f>
        <v>#N/A</v>
      </c>
      <c r="J55" s="40"/>
      <c r="N55" s="33" t="e">
        <f>INDEX(SkillVnum, MATCH(K55,Skill,0), 2)</f>
        <v>#N/A</v>
      </c>
      <c r="O55" s="33" t="e">
        <f>INDEX(AbilityVnum, MATCH(L55,Ability,0), 2)</f>
        <v>#N/A</v>
      </c>
      <c r="P55" s="33">
        <f t="shared" si="0"/>
        <v>0</v>
      </c>
      <c r="Q55" s="40"/>
      <c r="U55" s="33" t="e">
        <f>INDEX(SkillVnum, MATCH(R55,Skill,0), 2)</f>
        <v>#N/A</v>
      </c>
      <c r="V55" s="33" t="e">
        <f>INDEX(StatusModifierVnum, MATCH(S55,StatusModifier,0), 2)</f>
        <v>#N/A</v>
      </c>
      <c r="W55" s="33">
        <f t="shared" si="1"/>
        <v>0</v>
      </c>
      <c r="X55" s="40"/>
      <c r="AB55" s="33" t="e">
        <f>INDEX(SkillVnum, MATCH(Y55,Skill,0), 2)</f>
        <v>#N/A</v>
      </c>
      <c r="AC55" s="33" t="e">
        <f>INDEX(CombatModifierVnum, MATCH(Z55,CombatModifier,0), 2)</f>
        <v>#N/A</v>
      </c>
      <c r="AD55" s="33">
        <f t="shared" si="2"/>
        <v>0</v>
      </c>
      <c r="AE55" s="40"/>
      <c r="AH55" s="33" t="e">
        <f>INDEX(SkillVnum, MATCH(AF55,Skill,0), 2)</f>
        <v>#N/A</v>
      </c>
      <c r="AI55" s="33" t="e">
        <f>INDEX(KnowledgeVnum, MATCH(AG55,Knowledge,0), 2)</f>
        <v>#N/A</v>
      </c>
      <c r="AJ55" s="40"/>
    </row>
    <row r="56" spans="2:36" x14ac:dyDescent="0.2">
      <c r="E56" s="40"/>
      <c r="H56" s="33" t="e">
        <f>INDEX(SkillVnum, MATCH(F56,Skill,0), 2)</f>
        <v>#N/A</v>
      </c>
      <c r="I56" s="33" t="e">
        <f>INDEX(SkillVnum, MATCH(G56,Skill,0), 2)</f>
        <v>#N/A</v>
      </c>
      <c r="J56" s="40"/>
      <c r="N56" s="33" t="e">
        <f>INDEX(SkillVnum, MATCH(K56,Skill,0), 2)</f>
        <v>#N/A</v>
      </c>
      <c r="O56" s="33" t="e">
        <f>INDEX(AbilityVnum, MATCH(L56,Ability,0), 2)</f>
        <v>#N/A</v>
      </c>
      <c r="P56" s="33">
        <f t="shared" si="0"/>
        <v>0</v>
      </c>
      <c r="Q56" s="40"/>
      <c r="U56" s="33" t="e">
        <f>INDEX(SkillVnum, MATCH(R56,Skill,0), 2)</f>
        <v>#N/A</v>
      </c>
      <c r="V56" s="33" t="e">
        <f>INDEX(StatusModifierVnum, MATCH(S56,StatusModifier,0), 2)</f>
        <v>#N/A</v>
      </c>
      <c r="W56" s="33">
        <f t="shared" si="1"/>
        <v>0</v>
      </c>
      <c r="X56" s="40"/>
      <c r="AB56" s="33" t="e">
        <f>INDEX(SkillVnum, MATCH(Y56,Skill,0), 2)</f>
        <v>#N/A</v>
      </c>
      <c r="AC56" s="33" t="e">
        <f>INDEX(CombatModifierVnum, MATCH(Z56,CombatModifier,0), 2)</f>
        <v>#N/A</v>
      </c>
      <c r="AD56" s="33">
        <f t="shared" si="2"/>
        <v>0</v>
      </c>
      <c r="AE56" s="40"/>
      <c r="AH56" s="33" t="e">
        <f>INDEX(SkillVnum, MATCH(AF56,Skill,0), 2)</f>
        <v>#N/A</v>
      </c>
      <c r="AI56" s="33" t="e">
        <f>INDEX(KnowledgeVnum, MATCH(AG56,Knowledge,0), 2)</f>
        <v>#N/A</v>
      </c>
      <c r="AJ56" s="40"/>
    </row>
    <row r="57" spans="2:36" x14ac:dyDescent="0.2">
      <c r="E57" s="40"/>
      <c r="H57" s="33" t="e">
        <f>INDEX(SkillVnum, MATCH(F57,Skill,0), 2)</f>
        <v>#N/A</v>
      </c>
      <c r="I57" s="33" t="e">
        <f>INDEX(SkillVnum, MATCH(G57,Skill,0), 2)</f>
        <v>#N/A</v>
      </c>
      <c r="J57" s="40"/>
      <c r="N57" s="33" t="e">
        <f>INDEX(SkillVnum, MATCH(K57,Skill,0), 2)</f>
        <v>#N/A</v>
      </c>
      <c r="O57" s="33" t="e">
        <f>INDEX(AbilityVnum, MATCH(L57,Ability,0), 2)</f>
        <v>#N/A</v>
      </c>
      <c r="P57" s="33">
        <f t="shared" si="0"/>
        <v>0</v>
      </c>
      <c r="Q57" s="40"/>
      <c r="U57" s="33" t="e">
        <f>INDEX(SkillVnum, MATCH(R57,Skill,0), 2)</f>
        <v>#N/A</v>
      </c>
      <c r="V57" s="33" t="e">
        <f>INDEX(StatusModifierVnum, MATCH(S57,StatusModifier,0), 2)</f>
        <v>#N/A</v>
      </c>
      <c r="W57" s="33">
        <f t="shared" si="1"/>
        <v>0</v>
      </c>
      <c r="X57" s="40"/>
      <c r="AB57" s="33" t="e">
        <f>INDEX(SkillVnum, MATCH(Y57,Skill,0), 2)</f>
        <v>#N/A</v>
      </c>
      <c r="AC57" s="33" t="e">
        <f>INDEX(CombatModifierVnum, MATCH(Z57,CombatModifier,0), 2)</f>
        <v>#N/A</v>
      </c>
      <c r="AD57" s="33">
        <f t="shared" si="2"/>
        <v>0</v>
      </c>
      <c r="AE57" s="40"/>
      <c r="AH57" s="33" t="e">
        <f>INDEX(SkillVnum, MATCH(AF57,Skill,0), 2)</f>
        <v>#N/A</v>
      </c>
      <c r="AI57" s="33" t="e">
        <f>INDEX(KnowledgeVnum, MATCH(AG57,Knowledge,0), 2)</f>
        <v>#N/A</v>
      </c>
      <c r="AJ57" s="40"/>
    </row>
    <row r="58" spans="2:36" x14ac:dyDescent="0.2">
      <c r="E58" s="40"/>
      <c r="H58" s="33" t="e">
        <f>INDEX(SkillVnum, MATCH(F58,Skill,0), 2)</f>
        <v>#N/A</v>
      </c>
      <c r="I58" s="33" t="e">
        <f>INDEX(SkillVnum, MATCH(G58,Skill,0), 2)</f>
        <v>#N/A</v>
      </c>
      <c r="J58" s="40"/>
      <c r="N58" s="33" t="e">
        <f>INDEX(SkillVnum, MATCH(K58,Skill,0), 2)</f>
        <v>#N/A</v>
      </c>
      <c r="O58" s="33" t="e">
        <f>INDEX(AbilityVnum, MATCH(L58,Ability,0), 2)</f>
        <v>#N/A</v>
      </c>
      <c r="P58" s="33">
        <f t="shared" si="0"/>
        <v>0</v>
      </c>
      <c r="Q58" s="40"/>
      <c r="U58" s="33" t="e">
        <f>INDEX(SkillVnum, MATCH(R58,Skill,0), 2)</f>
        <v>#N/A</v>
      </c>
      <c r="V58" s="33" t="e">
        <f>INDEX(StatusModifierVnum, MATCH(S58,StatusModifier,0), 2)</f>
        <v>#N/A</v>
      </c>
      <c r="W58" s="33">
        <f t="shared" si="1"/>
        <v>0</v>
      </c>
      <c r="X58" s="40"/>
      <c r="AB58" s="33" t="e">
        <f>INDEX(SkillVnum, MATCH(Y58,Skill,0), 2)</f>
        <v>#N/A</v>
      </c>
      <c r="AC58" s="33" t="e">
        <f>INDEX(CombatModifierVnum, MATCH(Z58,CombatModifier,0), 2)</f>
        <v>#N/A</v>
      </c>
      <c r="AD58" s="33">
        <f t="shared" si="2"/>
        <v>0</v>
      </c>
      <c r="AE58" s="40"/>
      <c r="AH58" s="33" t="e">
        <f>INDEX(SkillVnum, MATCH(AF58,Skill,0), 2)</f>
        <v>#N/A</v>
      </c>
      <c r="AI58" s="33" t="e">
        <f>INDEX(KnowledgeVnum, MATCH(AG58,Knowledge,0), 2)</f>
        <v>#N/A</v>
      </c>
      <c r="AJ58" s="40"/>
    </row>
    <row r="59" spans="2:36" x14ac:dyDescent="0.2">
      <c r="E59" s="40"/>
      <c r="H59" s="33" t="e">
        <f>INDEX(SkillVnum, MATCH(F59,Skill,0), 2)</f>
        <v>#N/A</v>
      </c>
      <c r="I59" s="33" t="e">
        <f>INDEX(SkillVnum, MATCH(G59,Skill,0), 2)</f>
        <v>#N/A</v>
      </c>
      <c r="J59" s="40"/>
      <c r="N59" s="33" t="e">
        <f>INDEX(SkillVnum, MATCH(K59,Skill,0), 2)</f>
        <v>#N/A</v>
      </c>
      <c r="O59" s="33" t="e">
        <f>INDEX(AbilityVnum, MATCH(L59,Ability,0), 2)</f>
        <v>#N/A</v>
      </c>
      <c r="P59" s="33">
        <f t="shared" si="0"/>
        <v>0</v>
      </c>
      <c r="Q59" s="40"/>
      <c r="U59" s="33" t="e">
        <f>INDEX(SkillVnum, MATCH(R59,Skill,0), 2)</f>
        <v>#N/A</v>
      </c>
      <c r="V59" s="33" t="e">
        <f>INDEX(StatusModifierVnum, MATCH(S59,StatusModifier,0), 2)</f>
        <v>#N/A</v>
      </c>
      <c r="W59" s="33">
        <f t="shared" si="1"/>
        <v>0</v>
      </c>
      <c r="X59" s="40"/>
      <c r="AB59" s="33" t="e">
        <f>INDEX(SkillVnum, MATCH(Y59,Skill,0), 2)</f>
        <v>#N/A</v>
      </c>
      <c r="AC59" s="33" t="e">
        <f>INDEX(CombatModifierVnum, MATCH(Z59,CombatModifier,0), 2)</f>
        <v>#N/A</v>
      </c>
      <c r="AD59" s="33">
        <f t="shared" si="2"/>
        <v>0</v>
      </c>
      <c r="AE59" s="40"/>
      <c r="AH59" s="33" t="e">
        <f>INDEX(SkillVnum, MATCH(AF59,Skill,0), 2)</f>
        <v>#N/A</v>
      </c>
      <c r="AI59" s="33" t="e">
        <f>INDEX(KnowledgeVnum, MATCH(AG59,Knowledge,0), 2)</f>
        <v>#N/A</v>
      </c>
      <c r="AJ59" s="40"/>
    </row>
    <row r="60" spans="2:36" x14ac:dyDescent="0.2">
      <c r="E60" s="40"/>
      <c r="H60" s="33" t="e">
        <f>INDEX(SkillVnum, MATCH(F60,Skill,0), 2)</f>
        <v>#N/A</v>
      </c>
      <c r="I60" s="33" t="e">
        <f>INDEX(SkillVnum, MATCH(G60,Skill,0), 2)</f>
        <v>#N/A</v>
      </c>
      <c r="J60" s="40"/>
      <c r="N60" s="33" t="e">
        <f>INDEX(SkillVnum, MATCH(K60,Skill,0), 2)</f>
        <v>#N/A</v>
      </c>
      <c r="O60" s="33" t="e">
        <f>INDEX(AbilityVnum, MATCH(L60,Ability,0), 2)</f>
        <v>#N/A</v>
      </c>
      <c r="P60" s="33">
        <f t="shared" si="0"/>
        <v>0</v>
      </c>
      <c r="Q60" s="40"/>
      <c r="U60" s="33" t="e">
        <f>INDEX(SkillVnum, MATCH(R60,Skill,0), 2)</f>
        <v>#N/A</v>
      </c>
      <c r="V60" s="33" t="e">
        <f>INDEX(StatusModifierVnum, MATCH(S60,StatusModifier,0), 2)</f>
        <v>#N/A</v>
      </c>
      <c r="W60" s="33">
        <f t="shared" si="1"/>
        <v>0</v>
      </c>
      <c r="X60" s="40"/>
      <c r="AB60" s="33" t="e">
        <f>INDEX(SkillVnum, MATCH(Y60,Skill,0), 2)</f>
        <v>#N/A</v>
      </c>
      <c r="AC60" s="33" t="e">
        <f>INDEX(CombatModifierVnum, MATCH(Z60,CombatModifier,0), 2)</f>
        <v>#N/A</v>
      </c>
      <c r="AD60" s="33">
        <f t="shared" si="2"/>
        <v>0</v>
      </c>
      <c r="AE60" s="40"/>
      <c r="AH60" s="33" t="e">
        <f>INDEX(SkillVnum, MATCH(AF60,Skill,0), 2)</f>
        <v>#N/A</v>
      </c>
      <c r="AI60" s="33" t="e">
        <f>INDEX(KnowledgeVnum, MATCH(AG60,Knowledge,0), 2)</f>
        <v>#N/A</v>
      </c>
      <c r="AJ60" s="40"/>
    </row>
    <row r="61" spans="2:36" x14ac:dyDescent="0.2">
      <c r="E61" s="40"/>
      <c r="H61" s="33" t="e">
        <f>INDEX(SkillVnum, MATCH(F61,Skill,0), 2)</f>
        <v>#N/A</v>
      </c>
      <c r="I61" s="33" t="e">
        <f>INDEX(SkillVnum, MATCH(G61,Skill,0), 2)</f>
        <v>#N/A</v>
      </c>
      <c r="J61" s="40"/>
      <c r="N61" s="33" t="e">
        <f>INDEX(SkillVnum, MATCH(K61,Skill,0), 2)</f>
        <v>#N/A</v>
      </c>
      <c r="O61" s="33" t="e">
        <f>INDEX(AbilityVnum, MATCH(L61,Ability,0), 2)</f>
        <v>#N/A</v>
      </c>
      <c r="P61" s="33">
        <f t="shared" si="0"/>
        <v>0</v>
      </c>
      <c r="Q61" s="40"/>
      <c r="U61" s="33" t="e">
        <f>INDEX(SkillVnum, MATCH(R61,Skill,0), 2)</f>
        <v>#N/A</v>
      </c>
      <c r="V61" s="33" t="e">
        <f>INDEX(StatusModifierVnum, MATCH(S61,StatusModifier,0), 2)</f>
        <v>#N/A</v>
      </c>
      <c r="W61" s="33">
        <f t="shared" si="1"/>
        <v>0</v>
      </c>
      <c r="X61" s="40"/>
      <c r="AB61" s="33" t="e">
        <f>INDEX(SkillVnum, MATCH(Y61,Skill,0), 2)</f>
        <v>#N/A</v>
      </c>
      <c r="AC61" s="33" t="e">
        <f>INDEX(CombatModifierVnum, MATCH(Z61,CombatModifier,0), 2)</f>
        <v>#N/A</v>
      </c>
      <c r="AD61" s="33">
        <f t="shared" si="2"/>
        <v>0</v>
      </c>
      <c r="AE61" s="40"/>
      <c r="AH61" s="33" t="e">
        <f>INDEX(SkillVnum, MATCH(AF61,Skill,0), 2)</f>
        <v>#N/A</v>
      </c>
      <c r="AI61" s="33" t="e">
        <f>INDEX(KnowledgeVnum, MATCH(AG61,Knowledge,0), 2)</f>
        <v>#N/A</v>
      </c>
      <c r="AJ61" s="40"/>
    </row>
    <row r="62" spans="2:36" x14ac:dyDescent="0.2">
      <c r="E62" s="40"/>
      <c r="H62" s="33" t="e">
        <f>INDEX(SkillVnum, MATCH(F62,Skill,0), 2)</f>
        <v>#N/A</v>
      </c>
      <c r="I62" s="33" t="e">
        <f>INDEX(SkillVnum, MATCH(G62,Skill,0), 2)</f>
        <v>#N/A</v>
      </c>
      <c r="J62" s="40"/>
      <c r="N62" s="33" t="e">
        <f>INDEX(SkillVnum, MATCH(K62,Skill,0), 2)</f>
        <v>#N/A</v>
      </c>
      <c r="O62" s="33" t="e">
        <f>INDEX(AbilityVnum, MATCH(L62,Ability,0), 2)</f>
        <v>#N/A</v>
      </c>
      <c r="P62" s="33">
        <f t="shared" si="0"/>
        <v>0</v>
      </c>
      <c r="Q62" s="40"/>
      <c r="U62" s="33" t="e">
        <f>INDEX(SkillVnum, MATCH(R62,Skill,0), 2)</f>
        <v>#N/A</v>
      </c>
      <c r="V62" s="33" t="e">
        <f>INDEX(StatusModifierVnum, MATCH(S62,StatusModifier,0), 2)</f>
        <v>#N/A</v>
      </c>
      <c r="W62" s="33">
        <f t="shared" si="1"/>
        <v>0</v>
      </c>
      <c r="X62" s="40"/>
      <c r="AB62" s="33" t="e">
        <f>INDEX(SkillVnum, MATCH(Y62,Skill,0), 2)</f>
        <v>#N/A</v>
      </c>
      <c r="AC62" s="33" t="e">
        <f>INDEX(CombatModifierVnum, MATCH(Z62,CombatModifier,0), 2)</f>
        <v>#N/A</v>
      </c>
      <c r="AD62" s="33">
        <f t="shared" si="2"/>
        <v>0</v>
      </c>
      <c r="AE62" s="40"/>
      <c r="AH62" s="33" t="e">
        <f>INDEX(SkillVnum, MATCH(AF62,Skill,0), 2)</f>
        <v>#N/A</v>
      </c>
      <c r="AI62" s="33" t="e">
        <f>INDEX(KnowledgeVnum, MATCH(AG62,Knowledge,0), 2)</f>
        <v>#N/A</v>
      </c>
      <c r="AJ62" s="40"/>
    </row>
    <row r="63" spans="2:36" x14ac:dyDescent="0.2">
      <c r="E63" s="40"/>
      <c r="H63" s="33" t="e">
        <f>INDEX(SkillVnum, MATCH(F63,Skill,0), 2)</f>
        <v>#N/A</v>
      </c>
      <c r="I63" s="33" t="e">
        <f>INDEX(SkillVnum, MATCH(G63,Skill,0), 2)</f>
        <v>#N/A</v>
      </c>
      <c r="J63" s="40"/>
      <c r="N63" s="33" t="e">
        <f>INDEX(SkillVnum, MATCH(K63,Skill,0), 2)</f>
        <v>#N/A</v>
      </c>
      <c r="O63" s="33" t="e">
        <f>INDEX(AbilityVnum, MATCH(L63,Ability,0), 2)</f>
        <v>#N/A</v>
      </c>
      <c r="P63" s="33">
        <f t="shared" si="0"/>
        <v>0</v>
      </c>
      <c r="Q63" s="40"/>
      <c r="U63" s="33" t="e">
        <f>INDEX(SkillVnum, MATCH(R63,Skill,0), 2)</f>
        <v>#N/A</v>
      </c>
      <c r="V63" s="33" t="e">
        <f>INDEX(StatusModifierVnum, MATCH(S63,StatusModifier,0), 2)</f>
        <v>#N/A</v>
      </c>
      <c r="W63" s="33">
        <f t="shared" si="1"/>
        <v>0</v>
      </c>
      <c r="X63" s="40"/>
      <c r="AB63" s="33" t="e">
        <f>INDEX(SkillVnum, MATCH(Y63,Skill,0), 2)</f>
        <v>#N/A</v>
      </c>
      <c r="AC63" s="33" t="e">
        <f>INDEX(CombatModifierVnum, MATCH(Z63,CombatModifier,0), 2)</f>
        <v>#N/A</v>
      </c>
      <c r="AD63" s="33">
        <f t="shared" si="2"/>
        <v>0</v>
      </c>
      <c r="AE63" s="40"/>
      <c r="AH63" s="33" t="e">
        <f>INDEX(SkillVnum, MATCH(AF63,Skill,0), 2)</f>
        <v>#N/A</v>
      </c>
      <c r="AI63" s="33" t="e">
        <f>INDEX(KnowledgeVnum, MATCH(AG63,Knowledge,0), 2)</f>
        <v>#N/A</v>
      </c>
      <c r="AJ63" s="40"/>
    </row>
    <row r="64" spans="2:36" x14ac:dyDescent="0.2">
      <c r="E64" s="40"/>
      <c r="H64" s="33" t="e">
        <f>INDEX(SkillVnum, MATCH(F64,Skill,0), 2)</f>
        <v>#N/A</v>
      </c>
      <c r="I64" s="33" t="e">
        <f>INDEX(SkillVnum, MATCH(G64,Skill,0), 2)</f>
        <v>#N/A</v>
      </c>
      <c r="J64" s="40"/>
      <c r="N64" s="33" t="e">
        <f>INDEX(SkillVnum, MATCH(K64,Skill,0), 2)</f>
        <v>#N/A</v>
      </c>
      <c r="O64" s="33" t="e">
        <f>INDEX(AbilityVnum, MATCH(L64,Ability,0), 2)</f>
        <v>#N/A</v>
      </c>
      <c r="P64" s="33">
        <f t="shared" si="0"/>
        <v>0</v>
      </c>
      <c r="Q64" s="40"/>
      <c r="U64" s="33" t="e">
        <f>INDEX(SkillVnum, MATCH(R64,Skill,0), 2)</f>
        <v>#N/A</v>
      </c>
      <c r="V64" s="33" t="e">
        <f>INDEX(StatusModifierVnum, MATCH(S64,StatusModifier,0), 2)</f>
        <v>#N/A</v>
      </c>
      <c r="W64" s="33">
        <f t="shared" si="1"/>
        <v>0</v>
      </c>
      <c r="X64" s="40"/>
      <c r="AB64" s="33" t="e">
        <f>INDEX(SkillVnum, MATCH(Y64,Skill,0), 2)</f>
        <v>#N/A</v>
      </c>
      <c r="AC64" s="33" t="e">
        <f>INDEX(CombatModifierVnum, MATCH(Z64,CombatModifier,0), 2)</f>
        <v>#N/A</v>
      </c>
      <c r="AD64" s="33">
        <f t="shared" si="2"/>
        <v>0</v>
      </c>
      <c r="AE64" s="40"/>
      <c r="AH64" s="33" t="e">
        <f>INDEX(SkillVnum, MATCH(AF64,Skill,0), 2)</f>
        <v>#N/A</v>
      </c>
      <c r="AI64" s="33" t="e">
        <f>INDEX(KnowledgeVnum, MATCH(AG64,Knowledge,0), 2)</f>
        <v>#N/A</v>
      </c>
      <c r="AJ64" s="40"/>
    </row>
    <row r="65" spans="5:36" x14ac:dyDescent="0.2">
      <c r="E65" s="40"/>
      <c r="H65" s="33" t="e">
        <f>INDEX(SkillVnum, MATCH(F65,Skill,0), 2)</f>
        <v>#N/A</v>
      </c>
      <c r="I65" s="33" t="e">
        <f>INDEX(SkillVnum, MATCH(G65,Skill,0), 2)</f>
        <v>#N/A</v>
      </c>
      <c r="J65" s="40"/>
      <c r="N65" s="33" t="e">
        <f>INDEX(SkillVnum, MATCH(K65,Skill,0), 2)</f>
        <v>#N/A</v>
      </c>
      <c r="O65" s="33" t="e">
        <f>INDEX(AbilityVnum, MATCH(L65,Ability,0), 2)</f>
        <v>#N/A</v>
      </c>
      <c r="P65" s="33">
        <f t="shared" si="0"/>
        <v>0</v>
      </c>
      <c r="Q65" s="40"/>
      <c r="U65" s="33" t="e">
        <f>INDEX(SkillVnum, MATCH(R65,Skill,0), 2)</f>
        <v>#N/A</v>
      </c>
      <c r="V65" s="33" t="e">
        <f>INDEX(StatusModifierVnum, MATCH(S65,StatusModifier,0), 2)</f>
        <v>#N/A</v>
      </c>
      <c r="W65" s="33">
        <f t="shared" si="1"/>
        <v>0</v>
      </c>
      <c r="X65" s="40"/>
      <c r="AB65" s="33" t="e">
        <f>INDEX(SkillVnum, MATCH(Y65,Skill,0), 2)</f>
        <v>#N/A</v>
      </c>
      <c r="AC65" s="33" t="e">
        <f>INDEX(CombatModifierVnum, MATCH(Z65,CombatModifier,0), 2)</f>
        <v>#N/A</v>
      </c>
      <c r="AD65" s="33">
        <f t="shared" si="2"/>
        <v>0</v>
      </c>
      <c r="AE65" s="40"/>
      <c r="AH65" s="33" t="e">
        <f>INDEX(SkillVnum, MATCH(AF65,Skill,0), 2)</f>
        <v>#N/A</v>
      </c>
      <c r="AI65" s="33" t="e">
        <f>INDEX(KnowledgeVnum, MATCH(AG65,Knowledge,0), 2)</f>
        <v>#N/A</v>
      </c>
      <c r="AJ65" s="40"/>
    </row>
    <row r="66" spans="5:36" x14ac:dyDescent="0.2">
      <c r="E66" s="40"/>
      <c r="H66" s="33" t="e">
        <f>INDEX(SkillVnum, MATCH(F66,Skill,0), 2)</f>
        <v>#N/A</v>
      </c>
      <c r="I66" s="33" t="e">
        <f>INDEX(SkillVnum, MATCH(G66,Skill,0), 2)</f>
        <v>#N/A</v>
      </c>
      <c r="J66" s="40"/>
      <c r="N66" s="33" t="e">
        <f>INDEX(SkillVnum, MATCH(K66,Skill,0), 2)</f>
        <v>#N/A</v>
      </c>
      <c r="O66" s="33" t="e">
        <f>INDEX(AbilityVnum, MATCH(L66,Ability,0), 2)</f>
        <v>#N/A</v>
      </c>
      <c r="P66" s="33">
        <f t="shared" si="0"/>
        <v>0</v>
      </c>
      <c r="Q66" s="40"/>
      <c r="U66" s="33" t="e">
        <f>INDEX(SkillVnum, MATCH(R66,Skill,0), 2)</f>
        <v>#N/A</v>
      </c>
      <c r="V66" s="33" t="e">
        <f>INDEX(StatusModifierVnum, MATCH(S66,StatusModifier,0), 2)</f>
        <v>#N/A</v>
      </c>
      <c r="W66" s="33">
        <f t="shared" si="1"/>
        <v>0</v>
      </c>
      <c r="X66" s="40"/>
      <c r="AB66" s="33" t="e">
        <f>INDEX(SkillVnum, MATCH(Y66,Skill,0), 2)</f>
        <v>#N/A</v>
      </c>
      <c r="AC66" s="33" t="e">
        <f>INDEX(CombatModifierVnum, MATCH(Z66,CombatModifier,0), 2)</f>
        <v>#N/A</v>
      </c>
      <c r="AD66" s="33">
        <f t="shared" si="2"/>
        <v>0</v>
      </c>
      <c r="AE66" s="40"/>
      <c r="AH66" s="33" t="e">
        <f>INDEX(SkillVnum, MATCH(AF66,Skill,0), 2)</f>
        <v>#N/A</v>
      </c>
      <c r="AI66" s="33" t="e">
        <f>INDEX(KnowledgeVnum, MATCH(AG66,Knowledge,0), 2)</f>
        <v>#N/A</v>
      </c>
      <c r="AJ66" s="40"/>
    </row>
    <row r="67" spans="5:36" x14ac:dyDescent="0.2">
      <c r="E67" s="40"/>
      <c r="H67" s="33" t="e">
        <f>INDEX(SkillVnum, MATCH(F67,Skill,0), 2)</f>
        <v>#N/A</v>
      </c>
      <c r="I67" s="33" t="e">
        <f>INDEX(SkillVnum, MATCH(G67,Skill,0), 2)</f>
        <v>#N/A</v>
      </c>
      <c r="J67" s="40"/>
      <c r="N67" s="33" t="e">
        <f>INDEX(SkillVnum, MATCH(K67,Skill,0), 2)</f>
        <v>#N/A</v>
      </c>
      <c r="O67" s="33" t="e">
        <f>INDEX(AbilityVnum, MATCH(L67,Ability,0), 2)</f>
        <v>#N/A</v>
      </c>
      <c r="P67" s="33">
        <f t="shared" si="0"/>
        <v>0</v>
      </c>
      <c r="Q67" s="40"/>
      <c r="U67" s="33" t="e">
        <f>INDEX(SkillVnum, MATCH(R67,Skill,0), 2)</f>
        <v>#N/A</v>
      </c>
      <c r="V67" s="33" t="e">
        <f>INDEX(StatusModifierVnum, MATCH(S67,StatusModifier,0), 2)</f>
        <v>#N/A</v>
      </c>
      <c r="W67" s="33">
        <f t="shared" si="1"/>
        <v>0</v>
      </c>
      <c r="X67" s="40"/>
      <c r="AB67" s="33" t="e">
        <f>INDEX(SkillVnum, MATCH(Y67,Skill,0), 2)</f>
        <v>#N/A</v>
      </c>
      <c r="AC67" s="33" t="e">
        <f>INDEX(CombatModifierVnum, MATCH(Z67,CombatModifier,0), 2)</f>
        <v>#N/A</v>
      </c>
      <c r="AD67" s="33">
        <f t="shared" si="2"/>
        <v>0</v>
      </c>
      <c r="AE67" s="40"/>
      <c r="AH67" s="33" t="e">
        <f>INDEX(SkillVnum, MATCH(AF67,Skill,0), 2)</f>
        <v>#N/A</v>
      </c>
      <c r="AI67" s="33" t="e">
        <f>INDEX(KnowledgeVnum, MATCH(AG67,Knowledge,0), 2)</f>
        <v>#N/A</v>
      </c>
      <c r="AJ67" s="40"/>
    </row>
    <row r="68" spans="5:36" x14ac:dyDescent="0.2">
      <c r="E68" s="40"/>
      <c r="H68" s="33" t="e">
        <f>INDEX(SkillVnum, MATCH(F68,Skill,0), 2)</f>
        <v>#N/A</v>
      </c>
      <c r="I68" s="33" t="e">
        <f>INDEX(SkillVnum, MATCH(G68,Skill,0), 2)</f>
        <v>#N/A</v>
      </c>
      <c r="J68" s="40"/>
      <c r="N68" s="33" t="e">
        <f>INDEX(SkillVnum, MATCH(K68,Skill,0), 2)</f>
        <v>#N/A</v>
      </c>
      <c r="O68" s="33" t="e">
        <f>INDEX(AbilityVnum, MATCH(L68,Ability,0), 2)</f>
        <v>#N/A</v>
      </c>
      <c r="P68" s="33">
        <f t="shared" ref="P68:P100" si="3">M68</f>
        <v>0</v>
      </c>
      <c r="Q68" s="40"/>
      <c r="U68" s="33" t="e">
        <f>INDEX(SkillVnum, MATCH(R68,Skill,0), 2)</f>
        <v>#N/A</v>
      </c>
      <c r="V68" s="33" t="e">
        <f>INDEX(StatusModifierVnum, MATCH(S68,StatusModifier,0), 2)</f>
        <v>#N/A</v>
      </c>
      <c r="W68" s="33">
        <f t="shared" ref="W68:W99" si="4">T68</f>
        <v>0</v>
      </c>
      <c r="X68" s="40"/>
      <c r="AB68" s="33" t="e">
        <f>INDEX(SkillVnum, MATCH(Y68,Skill,0), 2)</f>
        <v>#N/A</v>
      </c>
      <c r="AC68" s="33" t="e">
        <f>INDEX(CombatModifierVnum, MATCH(Z68,CombatModifier,0), 2)</f>
        <v>#N/A</v>
      </c>
      <c r="AD68" s="33">
        <f t="shared" ref="AD68:AD100" si="5">AA68</f>
        <v>0</v>
      </c>
      <c r="AE68" s="40"/>
      <c r="AH68" s="33" t="e">
        <f>INDEX(SkillVnum, MATCH(AF68,Skill,0), 2)</f>
        <v>#N/A</v>
      </c>
      <c r="AI68" s="33" t="e">
        <f>INDEX(KnowledgeVnum, MATCH(AG68,Knowledge,0), 2)</f>
        <v>#N/A</v>
      </c>
      <c r="AJ68" s="40"/>
    </row>
    <row r="69" spans="5:36" x14ac:dyDescent="0.2">
      <c r="E69" s="40"/>
      <c r="H69" s="33" t="e">
        <f>INDEX(SkillVnum, MATCH(F69,Skill,0), 2)</f>
        <v>#N/A</v>
      </c>
      <c r="I69" s="33" t="e">
        <f>INDEX(SkillVnum, MATCH(G69,Skill,0), 2)</f>
        <v>#N/A</v>
      </c>
      <c r="J69" s="40"/>
      <c r="N69" s="33" t="e">
        <f>INDEX(SkillVnum, MATCH(K69,Skill,0), 2)</f>
        <v>#N/A</v>
      </c>
      <c r="O69" s="33" t="e">
        <f>INDEX(AbilityVnum, MATCH(L69,Ability,0), 2)</f>
        <v>#N/A</v>
      </c>
      <c r="P69" s="33">
        <f t="shared" si="3"/>
        <v>0</v>
      </c>
      <c r="Q69" s="40"/>
      <c r="U69" s="33" t="e">
        <f>INDEX(SkillVnum, MATCH(R69,Skill,0), 2)</f>
        <v>#N/A</v>
      </c>
      <c r="V69" s="33" t="e">
        <f>INDEX(StatusModifierVnum, MATCH(S69,StatusModifier,0), 2)</f>
        <v>#N/A</v>
      </c>
      <c r="W69" s="33">
        <f t="shared" si="4"/>
        <v>0</v>
      </c>
      <c r="X69" s="40"/>
      <c r="AB69" s="33" t="e">
        <f>INDEX(SkillVnum, MATCH(Y69,Skill,0), 2)</f>
        <v>#N/A</v>
      </c>
      <c r="AC69" s="33" t="e">
        <f>INDEX(CombatModifierVnum, MATCH(Z69,CombatModifier,0), 2)</f>
        <v>#N/A</v>
      </c>
      <c r="AD69" s="33">
        <f t="shared" si="5"/>
        <v>0</v>
      </c>
      <c r="AE69" s="40"/>
      <c r="AH69" s="33" t="e">
        <f>INDEX(SkillVnum, MATCH(AF69,Skill,0), 2)</f>
        <v>#N/A</v>
      </c>
      <c r="AI69" s="33" t="e">
        <f>INDEX(KnowledgeVnum, MATCH(AG69,Knowledge,0), 2)</f>
        <v>#N/A</v>
      </c>
      <c r="AJ69" s="40"/>
    </row>
    <row r="70" spans="5:36" x14ac:dyDescent="0.2">
      <c r="E70" s="40"/>
      <c r="H70" s="33" t="e">
        <f>INDEX(SkillVnum, MATCH(F70,Skill,0), 2)</f>
        <v>#N/A</v>
      </c>
      <c r="I70" s="33" t="e">
        <f>INDEX(SkillVnum, MATCH(G70,Skill,0), 2)</f>
        <v>#N/A</v>
      </c>
      <c r="J70" s="40"/>
      <c r="N70" s="33" t="e">
        <f>INDEX(SkillVnum, MATCH(K70,Skill,0), 2)</f>
        <v>#N/A</v>
      </c>
      <c r="O70" s="33" t="e">
        <f>INDEX(AbilityVnum, MATCH(L70,Ability,0), 2)</f>
        <v>#N/A</v>
      </c>
      <c r="P70" s="33">
        <f t="shared" si="3"/>
        <v>0</v>
      </c>
      <c r="Q70" s="40"/>
      <c r="U70" s="33" t="e">
        <f>INDEX(SkillVnum, MATCH(R70,Skill,0), 2)</f>
        <v>#N/A</v>
      </c>
      <c r="V70" s="33" t="e">
        <f>INDEX(StatusModifierVnum, MATCH(S70,StatusModifier,0), 2)</f>
        <v>#N/A</v>
      </c>
      <c r="W70" s="33">
        <f t="shared" si="4"/>
        <v>0</v>
      </c>
      <c r="X70" s="40"/>
      <c r="AB70" s="33" t="e">
        <f>INDEX(SkillVnum, MATCH(Y70,Skill,0), 2)</f>
        <v>#N/A</v>
      </c>
      <c r="AC70" s="33" t="e">
        <f>INDEX(CombatModifierVnum, MATCH(Z70,CombatModifier,0), 2)</f>
        <v>#N/A</v>
      </c>
      <c r="AD70" s="33">
        <f t="shared" si="5"/>
        <v>0</v>
      </c>
      <c r="AE70" s="40"/>
      <c r="AH70" s="33" t="e">
        <f>INDEX(SkillVnum, MATCH(AF70,Skill,0), 2)</f>
        <v>#N/A</v>
      </c>
      <c r="AI70" s="33" t="e">
        <f>INDEX(KnowledgeVnum, MATCH(AG70,Knowledge,0), 2)</f>
        <v>#N/A</v>
      </c>
      <c r="AJ70" s="40"/>
    </row>
    <row r="71" spans="5:36" x14ac:dyDescent="0.2">
      <c r="E71" s="40"/>
      <c r="H71" s="33" t="e">
        <f>INDEX(SkillVnum, MATCH(F71,Skill,0), 2)</f>
        <v>#N/A</v>
      </c>
      <c r="I71" s="33" t="e">
        <f>INDEX(SkillVnum, MATCH(G71,Skill,0), 2)</f>
        <v>#N/A</v>
      </c>
      <c r="J71" s="40"/>
      <c r="N71" s="33" t="e">
        <f>INDEX(SkillVnum, MATCH(K71,Skill,0), 2)</f>
        <v>#N/A</v>
      </c>
      <c r="O71" s="33" t="e">
        <f>INDEX(AbilityVnum, MATCH(L71,Ability,0), 2)</f>
        <v>#N/A</v>
      </c>
      <c r="P71" s="33">
        <f t="shared" si="3"/>
        <v>0</v>
      </c>
      <c r="Q71" s="40"/>
      <c r="U71" s="33" t="e">
        <f>INDEX(SkillVnum, MATCH(R71,Skill,0), 2)</f>
        <v>#N/A</v>
      </c>
      <c r="V71" s="33" t="e">
        <f>INDEX(StatusModifierVnum, MATCH(S71,StatusModifier,0), 2)</f>
        <v>#N/A</v>
      </c>
      <c r="W71" s="33">
        <f t="shared" si="4"/>
        <v>0</v>
      </c>
      <c r="X71" s="40"/>
      <c r="AB71" s="33" t="e">
        <f>INDEX(SkillVnum, MATCH(Y71,Skill,0), 2)</f>
        <v>#N/A</v>
      </c>
      <c r="AC71" s="33" t="e">
        <f>INDEX(CombatModifierVnum, MATCH(Z71,CombatModifier,0), 2)</f>
        <v>#N/A</v>
      </c>
      <c r="AD71" s="33">
        <f t="shared" si="5"/>
        <v>0</v>
      </c>
      <c r="AE71" s="40"/>
      <c r="AH71" s="33" t="e">
        <f>INDEX(SkillVnum, MATCH(AF71,Skill,0), 2)</f>
        <v>#N/A</v>
      </c>
      <c r="AI71" s="33" t="e">
        <f>INDEX(KnowledgeVnum, MATCH(AG71,Knowledge,0), 2)</f>
        <v>#N/A</v>
      </c>
      <c r="AJ71" s="40"/>
    </row>
    <row r="72" spans="5:36" x14ac:dyDescent="0.2">
      <c r="E72" s="40"/>
      <c r="H72" s="33" t="e">
        <f>INDEX(SkillVnum, MATCH(F72,Skill,0), 2)</f>
        <v>#N/A</v>
      </c>
      <c r="I72" s="33" t="e">
        <f>INDEX(SkillVnum, MATCH(G72,Skill,0), 2)</f>
        <v>#N/A</v>
      </c>
      <c r="J72" s="40"/>
      <c r="N72" s="33" t="e">
        <f>INDEX(SkillVnum, MATCH(K72,Skill,0), 2)</f>
        <v>#N/A</v>
      </c>
      <c r="O72" s="33" t="e">
        <f>INDEX(AbilityVnum, MATCH(L72,Ability,0), 2)</f>
        <v>#N/A</v>
      </c>
      <c r="P72" s="33">
        <f t="shared" si="3"/>
        <v>0</v>
      </c>
      <c r="Q72" s="40"/>
      <c r="U72" s="33" t="e">
        <f>INDEX(SkillVnum, MATCH(R72,Skill,0), 2)</f>
        <v>#N/A</v>
      </c>
      <c r="V72" s="33" t="e">
        <f>INDEX(StatusModifierVnum, MATCH(S72,StatusModifier,0), 2)</f>
        <v>#N/A</v>
      </c>
      <c r="W72" s="33">
        <f t="shared" si="4"/>
        <v>0</v>
      </c>
      <c r="X72" s="40"/>
      <c r="AB72" s="33" t="e">
        <f>INDEX(SkillVnum, MATCH(Y72,Skill,0), 2)</f>
        <v>#N/A</v>
      </c>
      <c r="AC72" s="33" t="e">
        <f>INDEX(CombatModifierVnum, MATCH(Z72,CombatModifier,0), 2)</f>
        <v>#N/A</v>
      </c>
      <c r="AD72" s="33">
        <f t="shared" si="5"/>
        <v>0</v>
      </c>
      <c r="AE72" s="40"/>
      <c r="AH72" s="33" t="e">
        <f>INDEX(SkillVnum, MATCH(AF72,Skill,0), 2)</f>
        <v>#N/A</v>
      </c>
      <c r="AI72" s="33" t="e">
        <f>INDEX(KnowledgeVnum, MATCH(AG72,Knowledge,0), 2)</f>
        <v>#N/A</v>
      </c>
      <c r="AJ72" s="40"/>
    </row>
    <row r="73" spans="5:36" x14ac:dyDescent="0.2">
      <c r="E73" s="40"/>
      <c r="H73" s="33" t="e">
        <f>INDEX(SkillVnum, MATCH(F73,Skill,0), 2)</f>
        <v>#N/A</v>
      </c>
      <c r="I73" s="33" t="e">
        <f>INDEX(SkillVnum, MATCH(G73,Skill,0), 2)</f>
        <v>#N/A</v>
      </c>
      <c r="J73" s="40"/>
      <c r="N73" s="33" t="e">
        <f>INDEX(SkillVnum, MATCH(K73,Skill,0), 2)</f>
        <v>#N/A</v>
      </c>
      <c r="O73" s="33" t="e">
        <f>INDEX(AbilityVnum, MATCH(L73,Ability,0), 2)</f>
        <v>#N/A</v>
      </c>
      <c r="P73" s="33">
        <f t="shared" si="3"/>
        <v>0</v>
      </c>
      <c r="Q73" s="40"/>
      <c r="U73" s="33" t="e">
        <f>INDEX(SkillVnum, MATCH(R73,Skill,0), 2)</f>
        <v>#N/A</v>
      </c>
      <c r="V73" s="33" t="e">
        <f>INDEX(StatusModifierVnum, MATCH(S73,StatusModifier,0), 2)</f>
        <v>#N/A</v>
      </c>
      <c r="W73" s="33">
        <f t="shared" si="4"/>
        <v>0</v>
      </c>
      <c r="X73" s="40"/>
      <c r="AB73" s="33" t="e">
        <f>INDEX(SkillVnum, MATCH(Y73,Skill,0), 2)</f>
        <v>#N/A</v>
      </c>
      <c r="AC73" s="33" t="e">
        <f>INDEX(CombatModifierVnum, MATCH(Z73,CombatModifier,0), 2)</f>
        <v>#N/A</v>
      </c>
      <c r="AD73" s="33">
        <f t="shared" si="5"/>
        <v>0</v>
      </c>
      <c r="AE73" s="40"/>
      <c r="AH73" s="33" t="e">
        <f>INDEX(SkillVnum, MATCH(AF73,Skill,0), 2)</f>
        <v>#N/A</v>
      </c>
      <c r="AI73" s="33" t="e">
        <f>INDEX(KnowledgeVnum, MATCH(AG73,Knowledge,0), 2)</f>
        <v>#N/A</v>
      </c>
      <c r="AJ73" s="40"/>
    </row>
    <row r="74" spans="5:36" x14ac:dyDescent="0.2">
      <c r="E74" s="40"/>
      <c r="H74" s="33" t="e">
        <f>INDEX(SkillVnum, MATCH(F74,Skill,0), 2)</f>
        <v>#N/A</v>
      </c>
      <c r="I74" s="33" t="e">
        <f>INDEX(SkillVnum, MATCH(G74,Skill,0), 2)</f>
        <v>#N/A</v>
      </c>
      <c r="J74" s="40"/>
      <c r="N74" s="33" t="e">
        <f>INDEX(SkillVnum, MATCH(K74,Skill,0), 2)</f>
        <v>#N/A</v>
      </c>
      <c r="O74" s="33" t="e">
        <f>INDEX(AbilityVnum, MATCH(L74,Ability,0), 2)</f>
        <v>#N/A</v>
      </c>
      <c r="P74" s="33">
        <f t="shared" si="3"/>
        <v>0</v>
      </c>
      <c r="Q74" s="40"/>
      <c r="U74" s="33" t="e">
        <f>INDEX(SkillVnum, MATCH(R74,Skill,0), 2)</f>
        <v>#N/A</v>
      </c>
      <c r="V74" s="33" t="e">
        <f>INDEX(StatusModifierVnum, MATCH(S74,StatusModifier,0), 2)</f>
        <v>#N/A</v>
      </c>
      <c r="W74" s="33">
        <f t="shared" si="4"/>
        <v>0</v>
      </c>
      <c r="X74" s="40"/>
      <c r="AB74" s="33" t="e">
        <f>INDEX(SkillVnum, MATCH(Y74,Skill,0), 2)</f>
        <v>#N/A</v>
      </c>
      <c r="AC74" s="33" t="e">
        <f>INDEX(CombatModifierVnum, MATCH(Z74,CombatModifier,0), 2)</f>
        <v>#N/A</v>
      </c>
      <c r="AD74" s="33">
        <f t="shared" si="5"/>
        <v>0</v>
      </c>
      <c r="AE74" s="40"/>
      <c r="AH74" s="33" t="e">
        <f>INDEX(SkillVnum, MATCH(AF74,Skill,0), 2)</f>
        <v>#N/A</v>
      </c>
      <c r="AI74" s="33" t="e">
        <f>INDEX(KnowledgeVnum, MATCH(AG74,Knowledge,0), 2)</f>
        <v>#N/A</v>
      </c>
      <c r="AJ74" s="40"/>
    </row>
    <row r="75" spans="5:36" x14ac:dyDescent="0.2">
      <c r="E75" s="40"/>
      <c r="H75" s="33" t="e">
        <f>INDEX(SkillVnum, MATCH(F75,Skill,0), 2)</f>
        <v>#N/A</v>
      </c>
      <c r="I75" s="33" t="e">
        <f>INDEX(SkillVnum, MATCH(G75,Skill,0), 2)</f>
        <v>#N/A</v>
      </c>
      <c r="J75" s="40"/>
      <c r="N75" s="33" t="e">
        <f>INDEX(SkillVnum, MATCH(K75,Skill,0), 2)</f>
        <v>#N/A</v>
      </c>
      <c r="O75" s="33" t="e">
        <f>INDEX(AbilityVnum, MATCH(L75,Ability,0), 2)</f>
        <v>#N/A</v>
      </c>
      <c r="P75" s="33">
        <f t="shared" si="3"/>
        <v>0</v>
      </c>
      <c r="Q75" s="40"/>
      <c r="U75" s="33" t="e">
        <f>INDEX(SkillVnum, MATCH(R75,Skill,0), 2)</f>
        <v>#N/A</v>
      </c>
      <c r="V75" s="33" t="e">
        <f>INDEX(StatusModifierVnum, MATCH(S75,StatusModifier,0), 2)</f>
        <v>#N/A</v>
      </c>
      <c r="W75" s="33">
        <f t="shared" si="4"/>
        <v>0</v>
      </c>
      <c r="X75" s="40"/>
      <c r="AB75" s="33" t="e">
        <f>INDEX(SkillVnum, MATCH(Y75,Skill,0), 2)</f>
        <v>#N/A</v>
      </c>
      <c r="AC75" s="33" t="e">
        <f>INDEX(CombatModifierVnum, MATCH(Z75,CombatModifier,0), 2)</f>
        <v>#N/A</v>
      </c>
      <c r="AD75" s="33">
        <f t="shared" si="5"/>
        <v>0</v>
      </c>
      <c r="AE75" s="40"/>
      <c r="AH75" s="33" t="e">
        <f>INDEX(SkillVnum, MATCH(AF75,Skill,0), 2)</f>
        <v>#N/A</v>
      </c>
      <c r="AI75" s="33" t="e">
        <f>INDEX(KnowledgeVnum, MATCH(AG75,Knowledge,0), 2)</f>
        <v>#N/A</v>
      </c>
      <c r="AJ75" s="40"/>
    </row>
    <row r="76" spans="5:36" x14ac:dyDescent="0.2">
      <c r="E76" s="40"/>
      <c r="H76" s="33" t="e">
        <f>INDEX(SkillVnum, MATCH(F76,Skill,0), 2)</f>
        <v>#N/A</v>
      </c>
      <c r="I76" s="33" t="e">
        <f>INDEX(SkillVnum, MATCH(G76,Skill,0), 2)</f>
        <v>#N/A</v>
      </c>
      <c r="J76" s="40"/>
      <c r="N76" s="33" t="e">
        <f>INDEX(SkillVnum, MATCH(K76,Skill,0), 2)</f>
        <v>#N/A</v>
      </c>
      <c r="O76" s="33" t="e">
        <f>INDEX(AbilityVnum, MATCH(L76,Ability,0), 2)</f>
        <v>#N/A</v>
      </c>
      <c r="P76" s="33">
        <f t="shared" si="3"/>
        <v>0</v>
      </c>
      <c r="Q76" s="40"/>
      <c r="U76" s="33" t="e">
        <f>INDEX(SkillVnum, MATCH(R76,Skill,0), 2)</f>
        <v>#N/A</v>
      </c>
      <c r="V76" s="33" t="e">
        <f>INDEX(StatusModifierVnum, MATCH(S76,StatusModifier,0), 2)</f>
        <v>#N/A</v>
      </c>
      <c r="W76" s="33">
        <f t="shared" si="4"/>
        <v>0</v>
      </c>
      <c r="X76" s="40"/>
      <c r="AB76" s="33" t="e">
        <f>INDEX(SkillVnum, MATCH(Y76,Skill,0), 2)</f>
        <v>#N/A</v>
      </c>
      <c r="AC76" s="33" t="e">
        <f>INDEX(CombatModifierVnum, MATCH(Z76,CombatModifier,0), 2)</f>
        <v>#N/A</v>
      </c>
      <c r="AD76" s="33">
        <f t="shared" si="5"/>
        <v>0</v>
      </c>
      <c r="AE76" s="40"/>
      <c r="AH76" s="33" t="e">
        <f>INDEX(SkillVnum, MATCH(AF76,Skill,0), 2)</f>
        <v>#N/A</v>
      </c>
      <c r="AI76" s="33" t="e">
        <f>INDEX(KnowledgeVnum, MATCH(AG76,Knowledge,0), 2)</f>
        <v>#N/A</v>
      </c>
      <c r="AJ76" s="40"/>
    </row>
    <row r="77" spans="5:36" x14ac:dyDescent="0.2">
      <c r="E77" s="40"/>
      <c r="H77" s="33" t="e">
        <f>INDEX(SkillVnum, MATCH(F77,Skill,0), 2)</f>
        <v>#N/A</v>
      </c>
      <c r="I77" s="33" t="e">
        <f>INDEX(SkillVnum, MATCH(G77,Skill,0), 2)</f>
        <v>#N/A</v>
      </c>
      <c r="J77" s="40"/>
      <c r="N77" s="33" t="e">
        <f>INDEX(SkillVnum, MATCH(K77,Skill,0), 2)</f>
        <v>#N/A</v>
      </c>
      <c r="O77" s="33" t="e">
        <f>INDEX(AbilityVnum, MATCH(L77,Ability,0), 2)</f>
        <v>#N/A</v>
      </c>
      <c r="P77" s="33">
        <f t="shared" si="3"/>
        <v>0</v>
      </c>
      <c r="Q77" s="40"/>
      <c r="U77" s="33" t="e">
        <f>INDEX(SkillVnum, MATCH(R77,Skill,0), 2)</f>
        <v>#N/A</v>
      </c>
      <c r="V77" s="33" t="e">
        <f>INDEX(StatusModifierVnum, MATCH(S77,StatusModifier,0), 2)</f>
        <v>#N/A</v>
      </c>
      <c r="W77" s="33">
        <f t="shared" si="4"/>
        <v>0</v>
      </c>
      <c r="X77" s="40"/>
      <c r="AB77" s="33" t="e">
        <f>INDEX(SkillVnum, MATCH(Y77,Skill,0), 2)</f>
        <v>#N/A</v>
      </c>
      <c r="AC77" s="33" t="e">
        <f>INDEX(CombatModifierVnum, MATCH(Z77,CombatModifier,0), 2)</f>
        <v>#N/A</v>
      </c>
      <c r="AD77" s="33">
        <f t="shared" si="5"/>
        <v>0</v>
      </c>
      <c r="AE77" s="40"/>
      <c r="AH77" s="33" t="e">
        <f>INDEX(SkillVnum, MATCH(AF77,Skill,0), 2)</f>
        <v>#N/A</v>
      </c>
      <c r="AI77" s="33" t="e">
        <f>INDEX(KnowledgeVnum, MATCH(AG77,Knowledge,0), 2)</f>
        <v>#N/A</v>
      </c>
      <c r="AJ77" s="40"/>
    </row>
    <row r="78" spans="5:36" x14ac:dyDescent="0.2">
      <c r="E78" s="40"/>
      <c r="H78" s="33" t="e">
        <f>INDEX(SkillVnum, MATCH(F78,Skill,0), 2)</f>
        <v>#N/A</v>
      </c>
      <c r="I78" s="33" t="e">
        <f>INDEX(SkillVnum, MATCH(G78,Skill,0), 2)</f>
        <v>#N/A</v>
      </c>
      <c r="J78" s="40"/>
      <c r="N78" s="33" t="e">
        <f>INDEX(SkillVnum, MATCH(K78,Skill,0), 2)</f>
        <v>#N/A</v>
      </c>
      <c r="O78" s="33" t="e">
        <f>INDEX(AbilityVnum, MATCH(L78,Ability,0), 2)</f>
        <v>#N/A</v>
      </c>
      <c r="P78" s="33">
        <f t="shared" si="3"/>
        <v>0</v>
      </c>
      <c r="Q78" s="40"/>
      <c r="U78" s="33" t="e">
        <f>INDEX(SkillVnum, MATCH(R78,Skill,0), 2)</f>
        <v>#N/A</v>
      </c>
      <c r="V78" s="33" t="e">
        <f>INDEX(StatusModifierVnum, MATCH(S78,StatusModifier,0), 2)</f>
        <v>#N/A</v>
      </c>
      <c r="W78" s="33">
        <f t="shared" si="4"/>
        <v>0</v>
      </c>
      <c r="X78" s="40"/>
      <c r="AB78" s="33" t="e">
        <f>INDEX(SkillVnum, MATCH(Y78,Skill,0), 2)</f>
        <v>#N/A</v>
      </c>
      <c r="AC78" s="33" t="e">
        <f>INDEX(CombatModifierVnum, MATCH(Z78,CombatModifier,0), 2)</f>
        <v>#N/A</v>
      </c>
      <c r="AD78" s="33">
        <f t="shared" si="5"/>
        <v>0</v>
      </c>
      <c r="AE78" s="40"/>
      <c r="AH78" s="33" t="e">
        <f>INDEX(SkillVnum, MATCH(AF78,Skill,0), 2)</f>
        <v>#N/A</v>
      </c>
      <c r="AI78" s="33" t="e">
        <f>INDEX(KnowledgeVnum, MATCH(AG78,Knowledge,0), 2)</f>
        <v>#N/A</v>
      </c>
      <c r="AJ78" s="40"/>
    </row>
    <row r="79" spans="5:36" x14ac:dyDescent="0.2">
      <c r="E79" s="40"/>
      <c r="H79" s="33" t="e">
        <f>INDEX(SkillVnum, MATCH(F79,Skill,0), 2)</f>
        <v>#N/A</v>
      </c>
      <c r="I79" s="33" t="e">
        <f>INDEX(SkillVnum, MATCH(G79,Skill,0), 2)</f>
        <v>#N/A</v>
      </c>
      <c r="J79" s="40"/>
      <c r="N79" s="33" t="e">
        <f>INDEX(SkillVnum, MATCH(K79,Skill,0), 2)</f>
        <v>#N/A</v>
      </c>
      <c r="O79" s="33" t="e">
        <f>INDEX(AbilityVnum, MATCH(L79,Ability,0), 2)</f>
        <v>#N/A</v>
      </c>
      <c r="P79" s="33">
        <f t="shared" si="3"/>
        <v>0</v>
      </c>
      <c r="Q79" s="40"/>
      <c r="U79" s="33" t="e">
        <f>INDEX(SkillVnum, MATCH(R79,Skill,0), 2)</f>
        <v>#N/A</v>
      </c>
      <c r="V79" s="33" t="e">
        <f>INDEX(StatusModifierVnum, MATCH(S79,StatusModifier,0), 2)</f>
        <v>#N/A</v>
      </c>
      <c r="W79" s="33">
        <f t="shared" si="4"/>
        <v>0</v>
      </c>
      <c r="X79" s="40"/>
      <c r="AB79" s="33" t="e">
        <f>INDEX(SkillVnum, MATCH(Y79,Skill,0), 2)</f>
        <v>#N/A</v>
      </c>
      <c r="AC79" s="33" t="e">
        <f>INDEX(CombatModifierVnum, MATCH(Z79,CombatModifier,0), 2)</f>
        <v>#N/A</v>
      </c>
      <c r="AD79" s="33">
        <f t="shared" si="5"/>
        <v>0</v>
      </c>
      <c r="AE79" s="40"/>
      <c r="AH79" s="33" t="e">
        <f>INDEX(SkillVnum, MATCH(AF79,Skill,0), 2)</f>
        <v>#N/A</v>
      </c>
      <c r="AI79" s="33" t="e">
        <f>INDEX(KnowledgeVnum, MATCH(AG79,Knowledge,0), 2)</f>
        <v>#N/A</v>
      </c>
      <c r="AJ79" s="40"/>
    </row>
    <row r="80" spans="5:36" x14ac:dyDescent="0.2">
      <c r="E80" s="40"/>
      <c r="H80" s="33" t="e">
        <f>INDEX(SkillVnum, MATCH(F80,Skill,0), 2)</f>
        <v>#N/A</v>
      </c>
      <c r="I80" s="33" t="e">
        <f>INDEX(SkillVnum, MATCH(G80,Skill,0), 2)</f>
        <v>#N/A</v>
      </c>
      <c r="J80" s="40"/>
      <c r="N80" s="33" t="e">
        <f>INDEX(SkillVnum, MATCH(K80,Skill,0), 2)</f>
        <v>#N/A</v>
      </c>
      <c r="O80" s="33" t="e">
        <f>INDEX(AbilityVnum, MATCH(L80,Ability,0), 2)</f>
        <v>#N/A</v>
      </c>
      <c r="P80" s="33">
        <f t="shared" si="3"/>
        <v>0</v>
      </c>
      <c r="Q80" s="40"/>
      <c r="U80" s="33" t="e">
        <f>INDEX(SkillVnum, MATCH(R80,Skill,0), 2)</f>
        <v>#N/A</v>
      </c>
      <c r="V80" s="33" t="e">
        <f>INDEX(StatusModifierVnum, MATCH(S80,StatusModifier,0), 2)</f>
        <v>#N/A</v>
      </c>
      <c r="W80" s="33">
        <f t="shared" si="4"/>
        <v>0</v>
      </c>
      <c r="X80" s="40"/>
      <c r="AB80" s="33" t="e">
        <f>INDEX(SkillVnum, MATCH(Y80,Skill,0), 2)</f>
        <v>#N/A</v>
      </c>
      <c r="AC80" s="33" t="e">
        <f>INDEX(CombatModifierVnum, MATCH(Z80,CombatModifier,0), 2)</f>
        <v>#N/A</v>
      </c>
      <c r="AD80" s="33">
        <f t="shared" si="5"/>
        <v>0</v>
      </c>
      <c r="AE80" s="40"/>
      <c r="AH80" s="33" t="e">
        <f>INDEX(SkillVnum, MATCH(AF80,Skill,0), 2)</f>
        <v>#N/A</v>
      </c>
      <c r="AI80" s="33" t="e">
        <f>INDEX(KnowledgeVnum, MATCH(AG80,Knowledge,0), 2)</f>
        <v>#N/A</v>
      </c>
      <c r="AJ80" s="40"/>
    </row>
    <row r="81" spans="5:36" x14ac:dyDescent="0.2">
      <c r="E81" s="40"/>
      <c r="H81" s="33" t="e">
        <f>INDEX(SkillVnum, MATCH(F81,Skill,0), 2)</f>
        <v>#N/A</v>
      </c>
      <c r="I81" s="33" t="e">
        <f>INDEX(SkillVnum, MATCH(G81,Skill,0), 2)</f>
        <v>#N/A</v>
      </c>
      <c r="J81" s="40"/>
      <c r="N81" s="33" t="e">
        <f>INDEX(SkillVnum, MATCH(K81,Skill,0), 2)</f>
        <v>#N/A</v>
      </c>
      <c r="O81" s="33" t="e">
        <f>INDEX(AbilityVnum, MATCH(L81,Ability,0), 2)</f>
        <v>#N/A</v>
      </c>
      <c r="P81" s="33">
        <f t="shared" si="3"/>
        <v>0</v>
      </c>
      <c r="Q81" s="40"/>
      <c r="U81" s="33" t="e">
        <f>INDEX(SkillVnum, MATCH(R81,Skill,0), 2)</f>
        <v>#N/A</v>
      </c>
      <c r="V81" s="33" t="e">
        <f>INDEX(StatusModifierVnum, MATCH(S81,StatusModifier,0), 2)</f>
        <v>#N/A</v>
      </c>
      <c r="W81" s="33">
        <f t="shared" si="4"/>
        <v>0</v>
      </c>
      <c r="X81" s="40"/>
      <c r="AB81" s="33" t="e">
        <f>INDEX(SkillVnum, MATCH(Y81,Skill,0), 2)</f>
        <v>#N/A</v>
      </c>
      <c r="AC81" s="33" t="e">
        <f>INDEX(CombatModifierVnum, MATCH(Z81,CombatModifier,0), 2)</f>
        <v>#N/A</v>
      </c>
      <c r="AD81" s="33">
        <f t="shared" si="5"/>
        <v>0</v>
      </c>
      <c r="AE81" s="40"/>
      <c r="AH81" s="33" t="e">
        <f>INDEX(SkillVnum, MATCH(AF81,Skill,0), 2)</f>
        <v>#N/A</v>
      </c>
      <c r="AI81" s="33" t="e">
        <f>INDEX(KnowledgeVnum, MATCH(AG81,Knowledge,0), 2)</f>
        <v>#N/A</v>
      </c>
      <c r="AJ81" s="40"/>
    </row>
    <row r="82" spans="5:36" x14ac:dyDescent="0.2">
      <c r="E82" s="40"/>
      <c r="H82" s="33" t="e">
        <f>INDEX(SkillVnum, MATCH(F82,Skill,0), 2)</f>
        <v>#N/A</v>
      </c>
      <c r="I82" s="33" t="e">
        <f>INDEX(SkillVnum, MATCH(G82,Skill,0), 2)</f>
        <v>#N/A</v>
      </c>
      <c r="J82" s="40"/>
      <c r="N82" s="33" t="e">
        <f>INDEX(SkillVnum, MATCH(K82,Skill,0), 2)</f>
        <v>#N/A</v>
      </c>
      <c r="O82" s="33" t="e">
        <f>INDEX(AbilityVnum, MATCH(L82,Ability,0), 2)</f>
        <v>#N/A</v>
      </c>
      <c r="P82" s="33">
        <f t="shared" si="3"/>
        <v>0</v>
      </c>
      <c r="Q82" s="40"/>
      <c r="U82" s="33" t="e">
        <f>INDEX(SkillVnum, MATCH(R82,Skill,0), 2)</f>
        <v>#N/A</v>
      </c>
      <c r="V82" s="33" t="e">
        <f>INDEX(StatusModifierVnum, MATCH(S82,StatusModifier,0), 2)</f>
        <v>#N/A</v>
      </c>
      <c r="W82" s="33">
        <f t="shared" si="4"/>
        <v>0</v>
      </c>
      <c r="X82" s="40"/>
      <c r="AB82" s="33" t="e">
        <f>INDEX(SkillVnum, MATCH(Y82,Skill,0), 2)</f>
        <v>#N/A</v>
      </c>
      <c r="AC82" s="33" t="e">
        <f>INDEX(CombatModifierVnum, MATCH(Z82,CombatModifier,0), 2)</f>
        <v>#N/A</v>
      </c>
      <c r="AD82" s="33">
        <f t="shared" si="5"/>
        <v>0</v>
      </c>
      <c r="AE82" s="40"/>
      <c r="AH82" s="33" t="e">
        <f>INDEX(SkillVnum, MATCH(AF82,Skill,0), 2)</f>
        <v>#N/A</v>
      </c>
      <c r="AI82" s="33" t="e">
        <f>INDEX(KnowledgeVnum, MATCH(AG82,Knowledge,0), 2)</f>
        <v>#N/A</v>
      </c>
      <c r="AJ82" s="40"/>
    </row>
    <row r="83" spans="5:36" x14ac:dyDescent="0.2">
      <c r="E83" s="40"/>
      <c r="H83" s="33" t="e">
        <f>INDEX(SkillVnum, MATCH(F83,Skill,0), 2)</f>
        <v>#N/A</v>
      </c>
      <c r="I83" s="33" t="e">
        <f>INDEX(SkillVnum, MATCH(G83,Skill,0), 2)</f>
        <v>#N/A</v>
      </c>
      <c r="J83" s="40"/>
      <c r="N83" s="33" t="e">
        <f>INDEX(SkillVnum, MATCH(K83,Skill,0), 2)</f>
        <v>#N/A</v>
      </c>
      <c r="O83" s="33" t="e">
        <f>INDEX(AbilityVnum, MATCH(L83,Ability,0), 2)</f>
        <v>#N/A</v>
      </c>
      <c r="P83" s="33">
        <f t="shared" si="3"/>
        <v>0</v>
      </c>
      <c r="Q83" s="40"/>
      <c r="U83" s="33" t="e">
        <f>INDEX(SkillVnum, MATCH(R83,Skill,0), 2)</f>
        <v>#N/A</v>
      </c>
      <c r="V83" s="33" t="e">
        <f>INDEX(StatusModifierVnum, MATCH(S83,StatusModifier,0), 2)</f>
        <v>#N/A</v>
      </c>
      <c r="W83" s="33">
        <f t="shared" si="4"/>
        <v>0</v>
      </c>
      <c r="X83" s="40"/>
      <c r="AB83" s="33" t="e">
        <f>INDEX(SkillVnum, MATCH(Y83,Skill,0), 2)</f>
        <v>#N/A</v>
      </c>
      <c r="AC83" s="33" t="e">
        <f>INDEX(CombatModifierVnum, MATCH(Z83,CombatModifier,0), 2)</f>
        <v>#N/A</v>
      </c>
      <c r="AD83" s="33">
        <f t="shared" si="5"/>
        <v>0</v>
      </c>
      <c r="AE83" s="40"/>
      <c r="AH83" s="33" t="e">
        <f>INDEX(SkillVnum, MATCH(AF83,Skill,0), 2)</f>
        <v>#N/A</v>
      </c>
      <c r="AI83" s="33" t="e">
        <f>INDEX(KnowledgeVnum, MATCH(AG83,Knowledge,0), 2)</f>
        <v>#N/A</v>
      </c>
      <c r="AJ83" s="40"/>
    </row>
    <row r="84" spans="5:36" x14ac:dyDescent="0.2">
      <c r="E84" s="40"/>
      <c r="H84" s="33" t="e">
        <f>INDEX(SkillVnum, MATCH(F84,Skill,0), 2)</f>
        <v>#N/A</v>
      </c>
      <c r="I84" s="33" t="e">
        <f>INDEX(SkillVnum, MATCH(G84,Skill,0), 2)</f>
        <v>#N/A</v>
      </c>
      <c r="J84" s="40"/>
      <c r="N84" s="33" t="e">
        <f>INDEX(SkillVnum, MATCH(K84,Skill,0), 2)</f>
        <v>#N/A</v>
      </c>
      <c r="O84" s="33" t="e">
        <f>INDEX(AbilityVnum, MATCH(L84,Ability,0), 2)</f>
        <v>#N/A</v>
      </c>
      <c r="P84" s="33">
        <f t="shared" si="3"/>
        <v>0</v>
      </c>
      <c r="Q84" s="40"/>
      <c r="U84" s="33" t="e">
        <f>INDEX(SkillVnum, MATCH(R84,Skill,0), 2)</f>
        <v>#N/A</v>
      </c>
      <c r="V84" s="33" t="e">
        <f>INDEX(StatusModifierVnum, MATCH(S84,StatusModifier,0), 2)</f>
        <v>#N/A</v>
      </c>
      <c r="W84" s="33">
        <f t="shared" si="4"/>
        <v>0</v>
      </c>
      <c r="X84" s="40"/>
      <c r="AB84" s="33" t="e">
        <f>INDEX(SkillVnum, MATCH(Y84,Skill,0), 2)</f>
        <v>#N/A</v>
      </c>
      <c r="AC84" s="33" t="e">
        <f>INDEX(CombatModifierVnum, MATCH(Z84,CombatModifier,0), 2)</f>
        <v>#N/A</v>
      </c>
      <c r="AD84" s="33">
        <f t="shared" si="5"/>
        <v>0</v>
      </c>
      <c r="AE84" s="40"/>
      <c r="AH84" s="33" t="e">
        <f>INDEX(SkillVnum, MATCH(AF84,Skill,0), 2)</f>
        <v>#N/A</v>
      </c>
      <c r="AI84" s="33" t="e">
        <f>INDEX(KnowledgeVnum, MATCH(AG84,Knowledge,0), 2)</f>
        <v>#N/A</v>
      </c>
      <c r="AJ84" s="40"/>
    </row>
    <row r="85" spans="5:36" x14ac:dyDescent="0.2">
      <c r="E85" s="40"/>
      <c r="H85" s="33" t="e">
        <f>INDEX(SkillVnum, MATCH(F85,Skill,0), 2)</f>
        <v>#N/A</v>
      </c>
      <c r="I85" s="33" t="e">
        <f>INDEX(SkillVnum, MATCH(G85,Skill,0), 2)</f>
        <v>#N/A</v>
      </c>
      <c r="J85" s="40"/>
      <c r="N85" s="33" t="e">
        <f>INDEX(SkillVnum, MATCH(K85,Skill,0), 2)</f>
        <v>#N/A</v>
      </c>
      <c r="O85" s="33" t="e">
        <f>INDEX(AbilityVnum, MATCH(L85,Ability,0), 2)</f>
        <v>#N/A</v>
      </c>
      <c r="P85" s="33">
        <f t="shared" si="3"/>
        <v>0</v>
      </c>
      <c r="Q85" s="40"/>
      <c r="U85" s="33" t="e">
        <f>INDEX(SkillVnum, MATCH(R85,Skill,0), 2)</f>
        <v>#N/A</v>
      </c>
      <c r="V85" s="33" t="e">
        <f>INDEX(StatusModifierVnum, MATCH(S85,StatusModifier,0), 2)</f>
        <v>#N/A</v>
      </c>
      <c r="W85" s="33">
        <f t="shared" si="4"/>
        <v>0</v>
      </c>
      <c r="X85" s="40"/>
      <c r="AB85" s="33" t="e">
        <f>INDEX(SkillVnum, MATCH(Y85,Skill,0), 2)</f>
        <v>#N/A</v>
      </c>
      <c r="AC85" s="33" t="e">
        <f>INDEX(CombatModifierVnum, MATCH(Z85,CombatModifier,0), 2)</f>
        <v>#N/A</v>
      </c>
      <c r="AD85" s="33">
        <f t="shared" si="5"/>
        <v>0</v>
      </c>
      <c r="AE85" s="40"/>
      <c r="AH85" s="33" t="e">
        <f>INDEX(SkillVnum, MATCH(AF85,Skill,0), 2)</f>
        <v>#N/A</v>
      </c>
      <c r="AI85" s="33" t="e">
        <f>INDEX(KnowledgeVnum, MATCH(AG85,Knowledge,0), 2)</f>
        <v>#N/A</v>
      </c>
      <c r="AJ85" s="40"/>
    </row>
    <row r="86" spans="5:36" x14ac:dyDescent="0.2">
      <c r="E86" s="40"/>
      <c r="H86" s="33" t="e">
        <f>INDEX(SkillVnum, MATCH(F86,Skill,0), 2)</f>
        <v>#N/A</v>
      </c>
      <c r="I86" s="33" t="e">
        <f>INDEX(SkillVnum, MATCH(G86,Skill,0), 2)</f>
        <v>#N/A</v>
      </c>
      <c r="J86" s="40"/>
      <c r="N86" s="33" t="e">
        <f>INDEX(SkillVnum, MATCH(K86,Skill,0), 2)</f>
        <v>#N/A</v>
      </c>
      <c r="O86" s="33" t="e">
        <f>INDEX(AbilityVnum, MATCH(L86,Ability,0), 2)</f>
        <v>#N/A</v>
      </c>
      <c r="P86" s="33">
        <f t="shared" si="3"/>
        <v>0</v>
      </c>
      <c r="Q86" s="40"/>
      <c r="U86" s="33" t="e">
        <f>INDEX(SkillVnum, MATCH(R86,Skill,0), 2)</f>
        <v>#N/A</v>
      </c>
      <c r="V86" s="33" t="e">
        <f>INDEX(StatusModifierVnum, MATCH(S86,StatusModifier,0), 2)</f>
        <v>#N/A</v>
      </c>
      <c r="W86" s="33">
        <f t="shared" si="4"/>
        <v>0</v>
      </c>
      <c r="X86" s="40"/>
      <c r="AB86" s="33" t="e">
        <f>INDEX(SkillVnum, MATCH(Y86,Skill,0), 2)</f>
        <v>#N/A</v>
      </c>
      <c r="AC86" s="33" t="e">
        <f>INDEX(CombatModifierVnum, MATCH(Z86,CombatModifier,0), 2)</f>
        <v>#N/A</v>
      </c>
      <c r="AD86" s="33">
        <f t="shared" si="5"/>
        <v>0</v>
      </c>
      <c r="AE86" s="40"/>
      <c r="AH86" s="33" t="e">
        <f>INDEX(SkillVnum, MATCH(AF86,Skill,0), 2)</f>
        <v>#N/A</v>
      </c>
      <c r="AI86" s="33" t="e">
        <f>INDEX(KnowledgeVnum, MATCH(AG86,Knowledge,0), 2)</f>
        <v>#N/A</v>
      </c>
      <c r="AJ86" s="40"/>
    </row>
    <row r="87" spans="5:36" x14ac:dyDescent="0.2">
      <c r="E87" s="40"/>
      <c r="H87" s="33" t="e">
        <f>INDEX(SkillVnum, MATCH(F87,Skill,0), 2)</f>
        <v>#N/A</v>
      </c>
      <c r="I87" s="33" t="e">
        <f>INDEX(SkillVnum, MATCH(G87,Skill,0), 2)</f>
        <v>#N/A</v>
      </c>
      <c r="J87" s="40"/>
      <c r="N87" s="33" t="e">
        <f>INDEX(SkillVnum, MATCH(K87,Skill,0), 2)</f>
        <v>#N/A</v>
      </c>
      <c r="O87" s="33" t="e">
        <f>INDEX(AbilityVnum, MATCH(L87,Ability,0), 2)</f>
        <v>#N/A</v>
      </c>
      <c r="P87" s="33">
        <f t="shared" si="3"/>
        <v>0</v>
      </c>
      <c r="Q87" s="40"/>
      <c r="U87" s="33" t="e">
        <f>INDEX(SkillVnum, MATCH(R87,Skill,0), 2)</f>
        <v>#N/A</v>
      </c>
      <c r="V87" s="33" t="e">
        <f>INDEX(StatusModifierVnum, MATCH(S87,StatusModifier,0), 2)</f>
        <v>#N/A</v>
      </c>
      <c r="W87" s="33">
        <f t="shared" si="4"/>
        <v>0</v>
      </c>
      <c r="X87" s="40"/>
      <c r="AB87" s="33" t="e">
        <f>INDEX(SkillVnum, MATCH(Y87,Skill,0), 2)</f>
        <v>#N/A</v>
      </c>
      <c r="AC87" s="33" t="e">
        <f>INDEX(CombatModifierVnum, MATCH(Z87,CombatModifier,0), 2)</f>
        <v>#N/A</v>
      </c>
      <c r="AD87" s="33">
        <f t="shared" si="5"/>
        <v>0</v>
      </c>
      <c r="AE87" s="40"/>
      <c r="AH87" s="33" t="e">
        <f>INDEX(SkillVnum, MATCH(AF87,Skill,0), 2)</f>
        <v>#N/A</v>
      </c>
      <c r="AI87" s="33" t="e">
        <f>INDEX(KnowledgeVnum, MATCH(AG87,Knowledge,0), 2)</f>
        <v>#N/A</v>
      </c>
      <c r="AJ87" s="40"/>
    </row>
    <row r="88" spans="5:36" x14ac:dyDescent="0.2">
      <c r="E88" s="40"/>
      <c r="H88" s="33" t="e">
        <f>INDEX(SkillVnum, MATCH(F88,Skill,0), 2)</f>
        <v>#N/A</v>
      </c>
      <c r="I88" s="33" t="e">
        <f>INDEX(SkillVnum, MATCH(G88,Skill,0), 2)</f>
        <v>#N/A</v>
      </c>
      <c r="J88" s="40"/>
      <c r="N88" s="33" t="e">
        <f>INDEX(SkillVnum, MATCH(K88,Skill,0), 2)</f>
        <v>#N/A</v>
      </c>
      <c r="O88" s="33" t="e">
        <f>INDEX(AbilityVnum, MATCH(L88,Ability,0), 2)</f>
        <v>#N/A</v>
      </c>
      <c r="P88" s="33">
        <f t="shared" si="3"/>
        <v>0</v>
      </c>
      <c r="Q88" s="40"/>
      <c r="U88" s="33" t="e">
        <f>INDEX(SkillVnum, MATCH(R88,Skill,0), 2)</f>
        <v>#N/A</v>
      </c>
      <c r="V88" s="33" t="e">
        <f>INDEX(StatusModifierVnum, MATCH(S88,StatusModifier,0), 2)</f>
        <v>#N/A</v>
      </c>
      <c r="W88" s="33">
        <f t="shared" si="4"/>
        <v>0</v>
      </c>
      <c r="X88" s="40"/>
      <c r="AB88" s="33" t="e">
        <f>INDEX(SkillVnum, MATCH(Y88,Skill,0), 2)</f>
        <v>#N/A</v>
      </c>
      <c r="AC88" s="33" t="e">
        <f>INDEX(CombatModifierVnum, MATCH(Z88,CombatModifier,0), 2)</f>
        <v>#N/A</v>
      </c>
      <c r="AD88" s="33">
        <f t="shared" si="5"/>
        <v>0</v>
      </c>
      <c r="AE88" s="40"/>
      <c r="AH88" s="33" t="e">
        <f>INDEX(SkillVnum, MATCH(AF88,Skill,0), 2)</f>
        <v>#N/A</v>
      </c>
      <c r="AI88" s="33" t="e">
        <f>INDEX(KnowledgeVnum, MATCH(AG88,Knowledge,0), 2)</f>
        <v>#N/A</v>
      </c>
      <c r="AJ88" s="40"/>
    </row>
    <row r="89" spans="5:36" x14ac:dyDescent="0.2">
      <c r="E89" s="40"/>
      <c r="H89" s="33" t="e">
        <f>INDEX(SkillVnum, MATCH(F89,Skill,0), 2)</f>
        <v>#N/A</v>
      </c>
      <c r="I89" s="33" t="e">
        <f>INDEX(SkillVnum, MATCH(G89,Skill,0), 2)</f>
        <v>#N/A</v>
      </c>
      <c r="J89" s="40"/>
      <c r="N89" s="33" t="e">
        <f>INDEX(SkillVnum, MATCH(K89,Skill,0), 2)</f>
        <v>#N/A</v>
      </c>
      <c r="O89" s="33" t="e">
        <f>INDEX(AbilityVnum, MATCH(L89,Ability,0), 2)</f>
        <v>#N/A</v>
      </c>
      <c r="P89" s="33">
        <f t="shared" si="3"/>
        <v>0</v>
      </c>
      <c r="Q89" s="40"/>
      <c r="U89" s="33" t="e">
        <f>INDEX(SkillVnum, MATCH(R89,Skill,0), 2)</f>
        <v>#N/A</v>
      </c>
      <c r="V89" s="33" t="e">
        <f>INDEX(StatusModifierVnum, MATCH(S89,StatusModifier,0), 2)</f>
        <v>#N/A</v>
      </c>
      <c r="W89" s="33">
        <f t="shared" si="4"/>
        <v>0</v>
      </c>
      <c r="X89" s="40"/>
      <c r="AB89" s="33" t="e">
        <f>INDEX(SkillVnum, MATCH(Y89,Skill,0), 2)</f>
        <v>#N/A</v>
      </c>
      <c r="AC89" s="33" t="e">
        <f>INDEX(CombatModifierVnum, MATCH(Z89,CombatModifier,0), 2)</f>
        <v>#N/A</v>
      </c>
      <c r="AD89" s="33">
        <f t="shared" si="5"/>
        <v>0</v>
      </c>
      <c r="AE89" s="40"/>
      <c r="AH89" s="33" t="e">
        <f>INDEX(SkillVnum, MATCH(AF89,Skill,0), 2)</f>
        <v>#N/A</v>
      </c>
      <c r="AI89" s="33" t="e">
        <f>INDEX(KnowledgeVnum, MATCH(AG89,Knowledge,0), 2)</f>
        <v>#N/A</v>
      </c>
      <c r="AJ89" s="40"/>
    </row>
    <row r="90" spans="5:36" x14ac:dyDescent="0.2">
      <c r="E90" s="40"/>
      <c r="H90" s="33" t="e">
        <f>INDEX(SkillVnum, MATCH(F90,Skill,0), 2)</f>
        <v>#N/A</v>
      </c>
      <c r="I90" s="33" t="e">
        <f>INDEX(SkillVnum, MATCH(G90,Skill,0), 2)</f>
        <v>#N/A</v>
      </c>
      <c r="J90" s="40"/>
      <c r="N90" s="33" t="e">
        <f>INDEX(SkillVnum, MATCH(K90,Skill,0), 2)</f>
        <v>#N/A</v>
      </c>
      <c r="O90" s="33" t="e">
        <f>INDEX(AbilityVnum, MATCH(L90,Ability,0), 2)</f>
        <v>#N/A</v>
      </c>
      <c r="P90" s="33">
        <f t="shared" si="3"/>
        <v>0</v>
      </c>
      <c r="Q90" s="40"/>
      <c r="U90" s="33" t="e">
        <f>INDEX(SkillVnum, MATCH(R90,Skill,0), 2)</f>
        <v>#N/A</v>
      </c>
      <c r="V90" s="33" t="e">
        <f>INDEX(StatusModifierVnum, MATCH(S90,StatusModifier,0), 2)</f>
        <v>#N/A</v>
      </c>
      <c r="W90" s="33">
        <f t="shared" si="4"/>
        <v>0</v>
      </c>
      <c r="X90" s="40"/>
      <c r="AB90" s="33" t="e">
        <f>INDEX(SkillVnum, MATCH(Y90,Skill,0), 2)</f>
        <v>#N/A</v>
      </c>
      <c r="AC90" s="33" t="e">
        <f>INDEX(CombatModifierVnum, MATCH(Z90,CombatModifier,0), 2)</f>
        <v>#N/A</v>
      </c>
      <c r="AD90" s="33">
        <f t="shared" si="5"/>
        <v>0</v>
      </c>
      <c r="AE90" s="40"/>
      <c r="AH90" s="33" t="e">
        <f>INDEX(SkillVnum, MATCH(AF90,Skill,0), 2)</f>
        <v>#N/A</v>
      </c>
      <c r="AI90" s="33" t="e">
        <f>INDEX(KnowledgeVnum, MATCH(AG90,Knowledge,0), 2)</f>
        <v>#N/A</v>
      </c>
      <c r="AJ90" s="40"/>
    </row>
    <row r="91" spans="5:36" x14ac:dyDescent="0.2">
      <c r="E91" s="40"/>
      <c r="H91" s="33" t="e">
        <f>INDEX(SkillVnum, MATCH(F91,Skill,0), 2)</f>
        <v>#N/A</v>
      </c>
      <c r="I91" s="33" t="e">
        <f>INDEX(SkillVnum, MATCH(G91,Skill,0), 2)</f>
        <v>#N/A</v>
      </c>
      <c r="J91" s="40"/>
      <c r="N91" s="33" t="e">
        <f>INDEX(SkillVnum, MATCH(K91,Skill,0), 2)</f>
        <v>#N/A</v>
      </c>
      <c r="O91" s="33" t="e">
        <f>INDEX(AbilityVnum, MATCH(L91,Ability,0), 2)</f>
        <v>#N/A</v>
      </c>
      <c r="P91" s="33">
        <f t="shared" si="3"/>
        <v>0</v>
      </c>
      <c r="Q91" s="40"/>
      <c r="U91" s="33" t="e">
        <f>INDEX(SkillVnum, MATCH(R91,Skill,0), 2)</f>
        <v>#N/A</v>
      </c>
      <c r="V91" s="33" t="e">
        <f>INDEX(StatusModifierVnum, MATCH(S91,StatusModifier,0), 2)</f>
        <v>#N/A</v>
      </c>
      <c r="W91" s="33">
        <f t="shared" si="4"/>
        <v>0</v>
      </c>
      <c r="X91" s="40"/>
      <c r="AB91" s="33" t="e">
        <f>INDEX(SkillVnum, MATCH(Y91,Skill,0), 2)</f>
        <v>#N/A</v>
      </c>
      <c r="AC91" s="33" t="e">
        <f>INDEX(CombatModifierVnum, MATCH(Z91,CombatModifier,0), 2)</f>
        <v>#N/A</v>
      </c>
      <c r="AD91" s="33">
        <f t="shared" si="5"/>
        <v>0</v>
      </c>
      <c r="AE91" s="40"/>
      <c r="AH91" s="33" t="e">
        <f>INDEX(SkillVnum, MATCH(AF91,Skill,0), 2)</f>
        <v>#N/A</v>
      </c>
      <c r="AI91" s="33" t="e">
        <f>INDEX(KnowledgeVnum, MATCH(AG91,Knowledge,0), 2)</f>
        <v>#N/A</v>
      </c>
      <c r="AJ91" s="40"/>
    </row>
    <row r="92" spans="5:36" x14ac:dyDescent="0.2">
      <c r="E92" s="40"/>
      <c r="H92" s="33" t="e">
        <f>INDEX(SkillVnum, MATCH(F92,Skill,0), 2)</f>
        <v>#N/A</v>
      </c>
      <c r="I92" s="33" t="e">
        <f>INDEX(SkillVnum, MATCH(G92,Skill,0), 2)</f>
        <v>#N/A</v>
      </c>
      <c r="J92" s="40"/>
      <c r="N92" s="33" t="e">
        <f>INDEX(SkillVnum, MATCH(K92,Skill,0), 2)</f>
        <v>#N/A</v>
      </c>
      <c r="O92" s="33" t="e">
        <f>INDEX(AbilityVnum, MATCH(L92,Ability,0), 2)</f>
        <v>#N/A</v>
      </c>
      <c r="P92" s="33">
        <f t="shared" si="3"/>
        <v>0</v>
      </c>
      <c r="Q92" s="40"/>
      <c r="U92" s="33" t="e">
        <f>INDEX(SkillVnum, MATCH(R92,Skill,0), 2)</f>
        <v>#N/A</v>
      </c>
      <c r="V92" s="33" t="e">
        <f>INDEX(StatusModifierVnum, MATCH(S92,StatusModifier,0), 2)</f>
        <v>#N/A</v>
      </c>
      <c r="W92" s="33">
        <f t="shared" si="4"/>
        <v>0</v>
      </c>
      <c r="X92" s="40"/>
      <c r="AB92" s="33" t="e">
        <f>INDEX(SkillVnum, MATCH(Y92,Skill,0), 2)</f>
        <v>#N/A</v>
      </c>
      <c r="AC92" s="33" t="e">
        <f>INDEX(CombatModifierVnum, MATCH(Z92,CombatModifier,0), 2)</f>
        <v>#N/A</v>
      </c>
      <c r="AD92" s="33">
        <f t="shared" si="5"/>
        <v>0</v>
      </c>
      <c r="AE92" s="40"/>
      <c r="AH92" s="33" t="e">
        <f>INDEX(SkillVnum, MATCH(AF92,Skill,0), 2)</f>
        <v>#N/A</v>
      </c>
      <c r="AI92" s="33" t="e">
        <f>INDEX(KnowledgeVnum, MATCH(AG92,Knowledge,0), 2)</f>
        <v>#N/A</v>
      </c>
      <c r="AJ92" s="40"/>
    </row>
    <row r="93" spans="5:36" x14ac:dyDescent="0.2">
      <c r="E93" s="40"/>
      <c r="H93" s="33" t="e">
        <f>INDEX(SkillVnum, MATCH(F93,Skill,0), 2)</f>
        <v>#N/A</v>
      </c>
      <c r="I93" s="33" t="e">
        <f>INDEX(SkillVnum, MATCH(G93,Skill,0), 2)</f>
        <v>#N/A</v>
      </c>
      <c r="J93" s="40"/>
      <c r="N93" s="33" t="e">
        <f>INDEX(SkillVnum, MATCH(K93,Skill,0), 2)</f>
        <v>#N/A</v>
      </c>
      <c r="O93" s="33" t="e">
        <f>INDEX(AbilityVnum, MATCH(L93,Ability,0), 2)</f>
        <v>#N/A</v>
      </c>
      <c r="P93" s="33">
        <f t="shared" si="3"/>
        <v>0</v>
      </c>
      <c r="Q93" s="40"/>
      <c r="U93" s="33" t="e">
        <f>INDEX(SkillVnum, MATCH(R93,Skill,0), 2)</f>
        <v>#N/A</v>
      </c>
      <c r="V93" s="33" t="e">
        <f>INDEX(StatusModifierVnum, MATCH(S93,StatusModifier,0), 2)</f>
        <v>#N/A</v>
      </c>
      <c r="W93" s="33">
        <f t="shared" si="4"/>
        <v>0</v>
      </c>
      <c r="X93" s="40"/>
      <c r="AB93" s="33" t="e">
        <f>INDEX(SkillVnum, MATCH(Y93,Skill,0), 2)</f>
        <v>#N/A</v>
      </c>
      <c r="AC93" s="33" t="e">
        <f>INDEX(CombatModifierVnum, MATCH(Z93,CombatModifier,0), 2)</f>
        <v>#N/A</v>
      </c>
      <c r="AD93" s="33">
        <f t="shared" si="5"/>
        <v>0</v>
      </c>
      <c r="AE93" s="40"/>
      <c r="AH93" s="33" t="e">
        <f>INDEX(SkillVnum, MATCH(AF93,Skill,0), 2)</f>
        <v>#N/A</v>
      </c>
      <c r="AI93" s="33" t="e">
        <f>INDEX(KnowledgeVnum, MATCH(AG93,Knowledge,0), 2)</f>
        <v>#N/A</v>
      </c>
      <c r="AJ93" s="40"/>
    </row>
    <row r="94" spans="5:36" x14ac:dyDescent="0.2">
      <c r="E94" s="40"/>
      <c r="H94" s="33" t="e">
        <f>INDEX(SkillVnum, MATCH(F94,Skill,0), 2)</f>
        <v>#N/A</v>
      </c>
      <c r="I94" s="33" t="e">
        <f>INDEX(SkillVnum, MATCH(G94,Skill,0), 2)</f>
        <v>#N/A</v>
      </c>
      <c r="J94" s="40"/>
      <c r="N94" s="33" t="e">
        <f>INDEX(SkillVnum, MATCH(K94,Skill,0), 2)</f>
        <v>#N/A</v>
      </c>
      <c r="O94" s="33" t="e">
        <f>INDEX(AbilityVnum, MATCH(L94,Ability,0), 2)</f>
        <v>#N/A</v>
      </c>
      <c r="P94" s="33">
        <f t="shared" si="3"/>
        <v>0</v>
      </c>
      <c r="Q94" s="40"/>
      <c r="U94" s="33" t="e">
        <f>INDEX(SkillVnum, MATCH(R94,Skill,0), 2)</f>
        <v>#N/A</v>
      </c>
      <c r="V94" s="33" t="e">
        <f>INDEX(StatusModifierVnum, MATCH(S94,StatusModifier,0), 2)</f>
        <v>#N/A</v>
      </c>
      <c r="W94" s="33">
        <f t="shared" si="4"/>
        <v>0</v>
      </c>
      <c r="X94" s="40"/>
      <c r="AB94" s="33" t="e">
        <f>INDEX(SkillVnum, MATCH(Y94,Skill,0), 2)</f>
        <v>#N/A</v>
      </c>
      <c r="AC94" s="33" t="e">
        <f>INDEX(CombatModifierVnum, MATCH(Z94,CombatModifier,0), 2)</f>
        <v>#N/A</v>
      </c>
      <c r="AD94" s="33">
        <f t="shared" si="5"/>
        <v>0</v>
      </c>
      <c r="AE94" s="40"/>
      <c r="AH94" s="33" t="e">
        <f>INDEX(SkillVnum, MATCH(AF94,Skill,0), 2)</f>
        <v>#N/A</v>
      </c>
      <c r="AI94" s="33" t="e">
        <f>INDEX(KnowledgeVnum, MATCH(AG94,Knowledge,0), 2)</f>
        <v>#N/A</v>
      </c>
      <c r="AJ94" s="40"/>
    </row>
    <row r="95" spans="5:36" x14ac:dyDescent="0.2">
      <c r="E95" s="40"/>
      <c r="H95" s="33" t="e">
        <f>INDEX(SkillVnum, MATCH(F95,Skill,0), 2)</f>
        <v>#N/A</v>
      </c>
      <c r="I95" s="33" t="e">
        <f>INDEX(SkillVnum, MATCH(G95,Skill,0), 2)</f>
        <v>#N/A</v>
      </c>
      <c r="J95" s="40"/>
      <c r="N95" s="33" t="e">
        <f>INDEX(SkillVnum, MATCH(K95,Skill,0), 2)</f>
        <v>#N/A</v>
      </c>
      <c r="O95" s="33" t="e">
        <f>INDEX(AbilityVnum, MATCH(L95,Ability,0), 2)</f>
        <v>#N/A</v>
      </c>
      <c r="P95" s="33">
        <f t="shared" si="3"/>
        <v>0</v>
      </c>
      <c r="Q95" s="40"/>
      <c r="U95" s="33" t="e">
        <f>INDEX(SkillVnum, MATCH(R95,Skill,0), 2)</f>
        <v>#N/A</v>
      </c>
      <c r="V95" s="33" t="e">
        <f>INDEX(StatusModifierVnum, MATCH(S95,StatusModifier,0), 2)</f>
        <v>#N/A</v>
      </c>
      <c r="W95" s="33">
        <f t="shared" si="4"/>
        <v>0</v>
      </c>
      <c r="X95" s="40"/>
      <c r="AB95" s="33" t="e">
        <f>INDEX(SkillVnum, MATCH(Y95,Skill,0), 2)</f>
        <v>#N/A</v>
      </c>
      <c r="AC95" s="33" t="e">
        <f>INDEX(CombatModifierVnum, MATCH(Z95,CombatModifier,0), 2)</f>
        <v>#N/A</v>
      </c>
      <c r="AD95" s="33">
        <f t="shared" si="5"/>
        <v>0</v>
      </c>
      <c r="AE95" s="40"/>
      <c r="AH95" s="33" t="e">
        <f>INDEX(SkillVnum, MATCH(AF95,Skill,0), 2)</f>
        <v>#N/A</v>
      </c>
      <c r="AI95" s="33" t="e">
        <f>INDEX(KnowledgeVnum, MATCH(AG95,Knowledge,0), 2)</f>
        <v>#N/A</v>
      </c>
      <c r="AJ95" s="40"/>
    </row>
    <row r="96" spans="5:36" x14ac:dyDescent="0.2">
      <c r="E96" s="40"/>
      <c r="H96" s="33" t="e">
        <f>INDEX(SkillVnum, MATCH(F96,Skill,0), 2)</f>
        <v>#N/A</v>
      </c>
      <c r="I96" s="33" t="e">
        <f>INDEX(SkillVnum, MATCH(G96,Skill,0), 2)</f>
        <v>#N/A</v>
      </c>
      <c r="J96" s="40"/>
      <c r="N96" s="33" t="e">
        <f>INDEX(SkillVnum, MATCH(K96,Skill,0), 2)</f>
        <v>#N/A</v>
      </c>
      <c r="O96" s="33" t="e">
        <f>INDEX(AbilityVnum, MATCH(L96,Ability,0), 2)</f>
        <v>#N/A</v>
      </c>
      <c r="P96" s="33">
        <f t="shared" si="3"/>
        <v>0</v>
      </c>
      <c r="Q96" s="40"/>
      <c r="U96" s="33" t="e">
        <f>INDEX(SkillVnum, MATCH(R96,Skill,0), 2)</f>
        <v>#N/A</v>
      </c>
      <c r="V96" s="33" t="e">
        <f>INDEX(StatusModifierVnum, MATCH(S96,StatusModifier,0), 2)</f>
        <v>#N/A</v>
      </c>
      <c r="W96" s="33">
        <f t="shared" si="4"/>
        <v>0</v>
      </c>
      <c r="X96" s="40"/>
      <c r="AB96" s="33" t="e">
        <f>INDEX(SkillVnum, MATCH(Y96,Skill,0), 2)</f>
        <v>#N/A</v>
      </c>
      <c r="AC96" s="33" t="e">
        <f>INDEX(CombatModifierVnum, MATCH(Z96,CombatModifier,0), 2)</f>
        <v>#N/A</v>
      </c>
      <c r="AD96" s="33">
        <f t="shared" si="5"/>
        <v>0</v>
      </c>
      <c r="AE96" s="40"/>
      <c r="AH96" s="33" t="e">
        <f>INDEX(SkillVnum, MATCH(AF96,Skill,0), 2)</f>
        <v>#N/A</v>
      </c>
      <c r="AI96" s="33" t="e">
        <f>INDEX(KnowledgeVnum, MATCH(AG96,Knowledge,0), 2)</f>
        <v>#N/A</v>
      </c>
      <c r="AJ96" s="40"/>
    </row>
    <row r="97" spans="5:36" x14ac:dyDescent="0.2">
      <c r="E97" s="40"/>
      <c r="H97" s="33" t="e">
        <f>INDEX(SkillVnum, MATCH(F97,Skill,0), 2)</f>
        <v>#N/A</v>
      </c>
      <c r="I97" s="33" t="e">
        <f>INDEX(SkillVnum, MATCH(G97,Skill,0), 2)</f>
        <v>#N/A</v>
      </c>
      <c r="J97" s="40"/>
      <c r="N97" s="33" t="e">
        <f>INDEX(SkillVnum, MATCH(K97,Skill,0), 2)</f>
        <v>#N/A</v>
      </c>
      <c r="O97" s="33" t="e">
        <f>INDEX(AbilityVnum, MATCH(L97,Ability,0), 2)</f>
        <v>#N/A</v>
      </c>
      <c r="P97" s="33">
        <f t="shared" si="3"/>
        <v>0</v>
      </c>
      <c r="Q97" s="40"/>
      <c r="U97" s="33" t="e">
        <f>INDEX(SkillVnum, MATCH(R97,Skill,0), 2)</f>
        <v>#N/A</v>
      </c>
      <c r="V97" s="33" t="e">
        <f>INDEX(StatusModifierVnum, MATCH(S97,StatusModifier,0), 2)</f>
        <v>#N/A</v>
      </c>
      <c r="W97" s="33">
        <f t="shared" si="4"/>
        <v>0</v>
      </c>
      <c r="X97" s="40"/>
      <c r="AB97" s="33" t="e">
        <f>INDEX(SkillVnum, MATCH(Y97,Skill,0), 2)</f>
        <v>#N/A</v>
      </c>
      <c r="AC97" s="33" t="e">
        <f>INDEX(CombatModifierVnum, MATCH(Z97,CombatModifier,0), 2)</f>
        <v>#N/A</v>
      </c>
      <c r="AD97" s="33">
        <f t="shared" si="5"/>
        <v>0</v>
      </c>
      <c r="AE97" s="40"/>
      <c r="AH97" s="33" t="e">
        <f>INDEX(SkillVnum, MATCH(AF97,Skill,0), 2)</f>
        <v>#N/A</v>
      </c>
      <c r="AI97" s="33" t="e">
        <f>INDEX(KnowledgeVnum, MATCH(AG97,Knowledge,0), 2)</f>
        <v>#N/A</v>
      </c>
      <c r="AJ97" s="40"/>
    </row>
    <row r="98" spans="5:36" x14ac:dyDescent="0.2">
      <c r="E98" s="40"/>
      <c r="H98" s="33" t="e">
        <f>INDEX(SkillVnum, MATCH(F98,Skill,0), 2)</f>
        <v>#N/A</v>
      </c>
      <c r="I98" s="33" t="e">
        <f>INDEX(SkillVnum, MATCH(G98,Skill,0), 2)</f>
        <v>#N/A</v>
      </c>
      <c r="J98" s="40"/>
      <c r="N98" s="33" t="e">
        <f>INDEX(SkillVnum, MATCH(K98,Skill,0), 2)</f>
        <v>#N/A</v>
      </c>
      <c r="O98" s="33" t="e">
        <f>INDEX(AbilityVnum, MATCH(L98,Ability,0), 2)</f>
        <v>#N/A</v>
      </c>
      <c r="P98" s="33">
        <f t="shared" si="3"/>
        <v>0</v>
      </c>
      <c r="Q98" s="40"/>
      <c r="U98" s="33" t="e">
        <f>INDEX(SkillVnum, MATCH(R98,Skill,0), 2)</f>
        <v>#N/A</v>
      </c>
      <c r="V98" s="33" t="e">
        <f>INDEX(StatusModifierVnum, MATCH(S98,StatusModifier,0), 2)</f>
        <v>#N/A</v>
      </c>
      <c r="W98" s="33">
        <f t="shared" si="4"/>
        <v>0</v>
      </c>
      <c r="X98" s="40"/>
      <c r="AB98" s="33" t="e">
        <f>INDEX(SkillVnum, MATCH(Y98,Skill,0), 2)</f>
        <v>#N/A</v>
      </c>
      <c r="AC98" s="33" t="e">
        <f>INDEX(CombatModifierVnum, MATCH(Z98,CombatModifier,0), 2)</f>
        <v>#N/A</v>
      </c>
      <c r="AD98" s="33">
        <f t="shared" si="5"/>
        <v>0</v>
      </c>
      <c r="AE98" s="40"/>
      <c r="AH98" s="33" t="e">
        <f>INDEX(SkillVnum, MATCH(AF98,Skill,0), 2)</f>
        <v>#N/A</v>
      </c>
      <c r="AI98" s="33" t="e">
        <f>INDEX(KnowledgeVnum, MATCH(AG98,Knowledge,0), 2)</f>
        <v>#N/A</v>
      </c>
      <c r="AJ98" s="40"/>
    </row>
    <row r="99" spans="5:36" x14ac:dyDescent="0.2">
      <c r="E99" s="40"/>
      <c r="H99" s="33" t="e">
        <f>INDEX(SkillVnum, MATCH(F99,Skill,0), 2)</f>
        <v>#N/A</v>
      </c>
      <c r="I99" s="33" t="e">
        <f>INDEX(SkillVnum, MATCH(G99,Skill,0), 2)</f>
        <v>#N/A</v>
      </c>
      <c r="J99" s="40"/>
      <c r="N99" s="33" t="e">
        <f>INDEX(SkillVnum, MATCH(K99,Skill,0), 2)</f>
        <v>#N/A</v>
      </c>
      <c r="O99" s="33" t="e">
        <f>INDEX(AbilityVnum, MATCH(L99,Ability,0), 2)</f>
        <v>#N/A</v>
      </c>
      <c r="P99" s="33">
        <f t="shared" si="3"/>
        <v>0</v>
      </c>
      <c r="Q99" s="40"/>
      <c r="U99" s="33" t="e">
        <f>INDEX(SkillVnum, MATCH(R99,Skill,0), 2)</f>
        <v>#N/A</v>
      </c>
      <c r="V99" s="33" t="e">
        <f>INDEX(StatusModifierVnum, MATCH(S99,StatusModifier,0), 2)</f>
        <v>#N/A</v>
      </c>
      <c r="W99" s="33">
        <f t="shared" si="4"/>
        <v>0</v>
      </c>
      <c r="X99" s="40"/>
      <c r="AB99" s="33" t="e">
        <f>INDEX(SkillVnum, MATCH(Y99,Skill,0), 2)</f>
        <v>#N/A</v>
      </c>
      <c r="AC99" s="33" t="e">
        <f>INDEX(CombatModifierVnum, MATCH(Z99,CombatModifier,0), 2)</f>
        <v>#N/A</v>
      </c>
      <c r="AD99" s="33">
        <f t="shared" si="5"/>
        <v>0</v>
      </c>
      <c r="AE99" s="40"/>
      <c r="AH99" s="33" t="e">
        <f>INDEX(SkillVnum, MATCH(AF99,Skill,0), 2)</f>
        <v>#N/A</v>
      </c>
      <c r="AI99" s="33" t="e">
        <f>INDEX(KnowledgeVnum, MATCH(AG99,Knowledge,0), 2)</f>
        <v>#N/A</v>
      </c>
      <c r="AJ99" s="40"/>
    </row>
    <row r="100" spans="5:36" x14ac:dyDescent="0.2">
      <c r="E100" s="40"/>
      <c r="H100" s="33" t="e">
        <f>INDEX(SkillVnum, MATCH(F100,Skill,0), 2)</f>
        <v>#N/A</v>
      </c>
      <c r="I100" s="33" t="e">
        <f>INDEX(SkillVnum, MATCH(G100,Skill,0), 2)</f>
        <v>#N/A</v>
      </c>
      <c r="J100" s="40"/>
      <c r="N100" s="33" t="e">
        <f>INDEX(SkillVnum, MATCH(K100,Skill,0), 2)</f>
        <v>#N/A</v>
      </c>
      <c r="O100" s="33" t="e">
        <f>INDEX(AbilityVnum, MATCH(L100,Ability,0), 2)</f>
        <v>#N/A</v>
      </c>
      <c r="P100" s="33">
        <f t="shared" si="3"/>
        <v>0</v>
      </c>
      <c r="Q100" s="40"/>
      <c r="U100" s="33" t="e">
        <f>INDEX(SkillVnum, MATCH(R100,Skill,0), 2)</f>
        <v>#N/A</v>
      </c>
      <c r="V100" s="33" t="e">
        <f>INDEX(StatusModifierVnum, MATCH(S100,StatusModifier,0), 2)</f>
        <v>#N/A</v>
      </c>
      <c r="W100" s="33">
        <f>T100</f>
        <v>0</v>
      </c>
      <c r="X100" s="40"/>
      <c r="AB100" s="33" t="e">
        <f>INDEX(SkillVnum, MATCH(Y100,Skill,0), 2)</f>
        <v>#N/A</v>
      </c>
      <c r="AC100" s="33" t="e">
        <f>INDEX(CombatModifierVnum, MATCH(Z100,CombatModifier,0), 2)</f>
        <v>#N/A</v>
      </c>
      <c r="AD100" s="33">
        <f t="shared" si="5"/>
        <v>0</v>
      </c>
      <c r="AE100" s="40"/>
      <c r="AH100" s="33" t="e">
        <f>INDEX(SkillVnum, MATCH(AF100,Skill,0), 2)</f>
        <v>#N/A</v>
      </c>
      <c r="AI100" s="33" t="e">
        <f>INDEX(KnowledgeVnum, MATCH(AG100,Knowledge,0), 2)</f>
        <v>#N/A</v>
      </c>
      <c r="AJ100" s="40"/>
    </row>
  </sheetData>
  <mergeCells count="12">
    <mergeCell ref="U2:W2"/>
    <mergeCell ref="AB2:AD2"/>
    <mergeCell ref="AH2:AI2"/>
    <mergeCell ref="A1:B1"/>
    <mergeCell ref="C1:D1"/>
    <mergeCell ref="H2:I2"/>
    <mergeCell ref="F1:I1"/>
    <mergeCell ref="AF1:AI1"/>
    <mergeCell ref="K1:P1"/>
    <mergeCell ref="R1:W1"/>
    <mergeCell ref="Y1:AD1"/>
    <mergeCell ref="N2:P2"/>
  </mergeCells>
  <dataValidations count="4">
    <dataValidation type="list" allowBlank="1" showInputMessage="1" showErrorMessage="1" sqref="F3:G100 R3:R100 K3:K4 Y3:Y100 AF3:AF100">
      <formula1>Skill</formula1>
    </dataValidation>
    <dataValidation type="list" allowBlank="1" showInputMessage="1" showErrorMessage="1" sqref="Z3:Z100">
      <formula1>CombatModifier</formula1>
    </dataValidation>
    <dataValidation type="list" allowBlank="1" showInputMessage="1" showErrorMessage="1" sqref="S3:S100">
      <formula1>StatusModifier</formula1>
    </dataValidation>
    <dataValidation type="list" allowBlank="1" showInputMessage="1" showErrorMessage="1" sqref="L3">
      <formula1>Ability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8" sqref="E8"/>
    </sheetView>
  </sheetViews>
  <sheetFormatPr defaultRowHeight="12.75" x14ac:dyDescent="0.2"/>
  <cols>
    <col min="1" max="1" width="18" style="31" bestFit="1" customWidth="1"/>
    <col min="2" max="2" width="5.7109375" style="36" bestFit="1" customWidth="1"/>
    <col min="3" max="3" width="22.5703125" style="31" bestFit="1" customWidth="1"/>
    <col min="4" max="4" width="6.7109375" style="36" bestFit="1" customWidth="1"/>
    <col min="5" max="5" width="21.140625" style="31" bestFit="1" customWidth="1"/>
    <col min="6" max="6" width="6.7109375" style="36" bestFit="1" customWidth="1"/>
    <col min="7" max="16384" width="9.140625" style="31"/>
  </cols>
  <sheetData>
    <row r="1" spans="1:6" x14ac:dyDescent="0.2">
      <c r="A1" s="38" t="s">
        <v>583</v>
      </c>
      <c r="B1" s="38"/>
      <c r="C1" s="38" t="s">
        <v>580</v>
      </c>
      <c r="D1" s="38"/>
      <c r="E1" s="38" t="s">
        <v>581</v>
      </c>
      <c r="F1" s="38"/>
    </row>
    <row r="2" spans="1:6" x14ac:dyDescent="0.2">
      <c r="A2" s="31" t="s">
        <v>41</v>
      </c>
      <c r="B2" s="36" t="s">
        <v>40</v>
      </c>
      <c r="C2" s="31" t="s">
        <v>42</v>
      </c>
      <c r="D2" s="36" t="s">
        <v>40</v>
      </c>
      <c r="E2" s="31" t="s">
        <v>43</v>
      </c>
      <c r="F2" s="36" t="s">
        <v>40</v>
      </c>
    </row>
    <row r="3" spans="1:6" x14ac:dyDescent="0.2">
      <c r="A3" s="31" t="s">
        <v>39</v>
      </c>
      <c r="B3" s="36">
        <v>0</v>
      </c>
      <c r="C3" s="31" t="s">
        <v>39</v>
      </c>
      <c r="D3" s="36">
        <v>0</v>
      </c>
      <c r="E3" s="31" t="s">
        <v>39</v>
      </c>
      <c r="F3" s="36">
        <v>0</v>
      </c>
    </row>
    <row r="4" spans="1:6" x14ac:dyDescent="0.2">
      <c r="A4" s="31" t="s">
        <v>74</v>
      </c>
      <c r="B4" s="36">
        <v>1</v>
      </c>
      <c r="C4" s="31" t="s">
        <v>78</v>
      </c>
      <c r="D4" s="36">
        <v>1</v>
      </c>
      <c r="F4" s="36">
        <v>1</v>
      </c>
    </row>
    <row r="5" spans="1:6" x14ac:dyDescent="0.2">
      <c r="A5" s="31" t="s">
        <v>75</v>
      </c>
      <c r="B5" s="36">
        <v>2</v>
      </c>
      <c r="C5" s="31" t="s">
        <v>79</v>
      </c>
      <c r="D5" s="36">
        <v>2</v>
      </c>
      <c r="F5" s="36">
        <v>2</v>
      </c>
    </row>
    <row r="6" spans="1:6" x14ac:dyDescent="0.2">
      <c r="A6" s="31" t="s">
        <v>76</v>
      </c>
      <c r="B6" s="36">
        <v>3</v>
      </c>
      <c r="D6" s="36">
        <v>3</v>
      </c>
      <c r="E6" s="31" t="s">
        <v>92</v>
      </c>
      <c r="F6" s="36">
        <v>3</v>
      </c>
    </row>
    <row r="7" spans="1:6" x14ac:dyDescent="0.2">
      <c r="A7" s="31" t="s">
        <v>77</v>
      </c>
      <c r="B7" s="36">
        <v>4</v>
      </c>
      <c r="D7" s="36">
        <v>4</v>
      </c>
      <c r="E7" s="31" t="s">
        <v>11</v>
      </c>
      <c r="F7" s="36">
        <v>4</v>
      </c>
    </row>
    <row r="8" spans="1:6" x14ac:dyDescent="0.2">
      <c r="B8" s="36">
        <v>5</v>
      </c>
      <c r="D8" s="36">
        <v>5</v>
      </c>
      <c r="E8" s="31" t="s">
        <v>119</v>
      </c>
      <c r="F8" s="36">
        <v>5</v>
      </c>
    </row>
    <row r="9" spans="1:6" x14ac:dyDescent="0.2">
      <c r="B9" s="36">
        <v>6</v>
      </c>
      <c r="D9" s="36">
        <v>6</v>
      </c>
      <c r="E9" s="31" t="s">
        <v>12</v>
      </c>
      <c r="F9" s="36">
        <v>6</v>
      </c>
    </row>
    <row r="10" spans="1:6" x14ac:dyDescent="0.2">
      <c r="B10" s="36">
        <v>7</v>
      </c>
      <c r="D10" s="36">
        <v>7</v>
      </c>
      <c r="E10" s="31" t="s">
        <v>13</v>
      </c>
      <c r="F10" s="36">
        <v>7</v>
      </c>
    </row>
    <row r="11" spans="1:6" x14ac:dyDescent="0.2">
      <c r="B11" s="36">
        <v>8</v>
      </c>
      <c r="D11" s="36">
        <v>8</v>
      </c>
      <c r="E11" s="31" t="s">
        <v>93</v>
      </c>
      <c r="F11" s="36">
        <v>8</v>
      </c>
    </row>
    <row r="12" spans="1:6" x14ac:dyDescent="0.2">
      <c r="B12" s="36">
        <v>9</v>
      </c>
      <c r="D12" s="36">
        <v>9</v>
      </c>
      <c r="F12" s="36">
        <v>9</v>
      </c>
    </row>
    <row r="13" spans="1:6" x14ac:dyDescent="0.2">
      <c r="B13" s="36">
        <v>10</v>
      </c>
      <c r="C13" s="31" t="s">
        <v>80</v>
      </c>
      <c r="D13" s="36">
        <v>10</v>
      </c>
      <c r="E13" s="31" t="s">
        <v>98</v>
      </c>
      <c r="F13" s="36">
        <v>10</v>
      </c>
    </row>
    <row r="14" spans="1:6" x14ac:dyDescent="0.2">
      <c r="B14" s="36">
        <v>11</v>
      </c>
      <c r="C14" s="31" t="s">
        <v>81</v>
      </c>
      <c r="D14" s="36">
        <v>11</v>
      </c>
      <c r="E14" s="31" t="s">
        <v>99</v>
      </c>
      <c r="F14" s="36">
        <v>11</v>
      </c>
    </row>
    <row r="15" spans="1:6" x14ac:dyDescent="0.2">
      <c r="B15" s="36">
        <v>12</v>
      </c>
      <c r="D15" s="36">
        <v>12</v>
      </c>
      <c r="E15" s="31" t="s">
        <v>100</v>
      </c>
      <c r="F15" s="36">
        <v>12</v>
      </c>
    </row>
    <row r="16" spans="1:6" x14ac:dyDescent="0.2">
      <c r="B16" s="36">
        <v>13</v>
      </c>
      <c r="D16" s="36">
        <v>13</v>
      </c>
      <c r="F16" s="36">
        <v>13</v>
      </c>
    </row>
    <row r="17" spans="2:6" x14ac:dyDescent="0.2">
      <c r="B17" s="36">
        <v>14</v>
      </c>
      <c r="D17" s="36">
        <v>14</v>
      </c>
      <c r="F17" s="36">
        <v>14</v>
      </c>
    </row>
    <row r="18" spans="2:6" x14ac:dyDescent="0.2">
      <c r="B18" s="36">
        <v>15</v>
      </c>
      <c r="D18" s="36">
        <v>15</v>
      </c>
      <c r="E18" s="31" t="s">
        <v>111</v>
      </c>
      <c r="F18" s="36">
        <v>15</v>
      </c>
    </row>
    <row r="19" spans="2:6" x14ac:dyDescent="0.2">
      <c r="B19" s="36">
        <v>16</v>
      </c>
      <c r="D19" s="36">
        <v>16</v>
      </c>
      <c r="E19" s="31" t="s">
        <v>109</v>
      </c>
      <c r="F19" s="36">
        <v>16</v>
      </c>
    </row>
    <row r="20" spans="2:6" x14ac:dyDescent="0.2">
      <c r="B20" s="36">
        <v>17</v>
      </c>
      <c r="D20" s="36">
        <v>17</v>
      </c>
      <c r="E20" s="31" t="s">
        <v>110</v>
      </c>
      <c r="F20" s="36">
        <v>17</v>
      </c>
    </row>
    <row r="21" spans="2:6" x14ac:dyDescent="0.2">
      <c r="B21" s="36">
        <v>18</v>
      </c>
      <c r="D21" s="36">
        <v>18</v>
      </c>
      <c r="F21" s="36">
        <v>18</v>
      </c>
    </row>
    <row r="22" spans="2:6" x14ac:dyDescent="0.2">
      <c r="B22" s="36">
        <v>19</v>
      </c>
      <c r="D22" s="36">
        <v>19</v>
      </c>
      <c r="F22" s="36">
        <v>19</v>
      </c>
    </row>
    <row r="23" spans="2:6" x14ac:dyDescent="0.2">
      <c r="B23" s="36">
        <v>20</v>
      </c>
      <c r="C23" s="31" t="s">
        <v>82</v>
      </c>
      <c r="D23" s="36">
        <v>20</v>
      </c>
      <c r="E23" s="31" t="s">
        <v>112</v>
      </c>
      <c r="F23" s="36">
        <v>20</v>
      </c>
    </row>
    <row r="24" spans="2:6" x14ac:dyDescent="0.2">
      <c r="B24" s="36">
        <v>21</v>
      </c>
      <c r="C24" s="31" t="s">
        <v>83</v>
      </c>
      <c r="D24" s="36">
        <v>21</v>
      </c>
      <c r="E24" s="31" t="s">
        <v>101</v>
      </c>
      <c r="F24" s="36">
        <v>21</v>
      </c>
    </row>
    <row r="25" spans="2:6" x14ac:dyDescent="0.2">
      <c r="B25" s="36">
        <v>22</v>
      </c>
      <c r="C25" s="31" t="s">
        <v>94</v>
      </c>
      <c r="D25" s="36">
        <v>22</v>
      </c>
      <c r="E25" s="31" t="s">
        <v>102</v>
      </c>
      <c r="F25" s="36">
        <v>22</v>
      </c>
    </row>
    <row r="26" spans="2:6" x14ac:dyDescent="0.2">
      <c r="B26" s="36">
        <v>23</v>
      </c>
      <c r="D26" s="36">
        <v>23</v>
      </c>
      <c r="E26" s="31" t="s">
        <v>104</v>
      </c>
      <c r="F26" s="36">
        <v>23</v>
      </c>
    </row>
    <row r="27" spans="2:6" x14ac:dyDescent="0.2">
      <c r="B27" s="36">
        <v>24</v>
      </c>
      <c r="D27" s="36">
        <v>24</v>
      </c>
      <c r="E27" s="31" t="s">
        <v>105</v>
      </c>
      <c r="F27" s="36">
        <v>24</v>
      </c>
    </row>
    <row r="28" spans="2:6" x14ac:dyDescent="0.2">
      <c r="B28" s="36">
        <v>25</v>
      </c>
      <c r="D28" s="36">
        <v>25</v>
      </c>
      <c r="F28" s="36">
        <v>25</v>
      </c>
    </row>
    <row r="29" spans="2:6" x14ac:dyDescent="0.2">
      <c r="D29" s="36">
        <v>26</v>
      </c>
      <c r="F29" s="36">
        <v>26</v>
      </c>
    </row>
    <row r="30" spans="2:6" x14ac:dyDescent="0.2">
      <c r="D30" s="36">
        <v>27</v>
      </c>
      <c r="F30" s="36">
        <v>27</v>
      </c>
    </row>
    <row r="31" spans="2:6" x14ac:dyDescent="0.2">
      <c r="D31" s="36">
        <v>28</v>
      </c>
      <c r="F31" s="36">
        <v>28</v>
      </c>
    </row>
    <row r="32" spans="2:6" x14ac:dyDescent="0.2">
      <c r="D32" s="36">
        <v>29</v>
      </c>
      <c r="F32" s="36">
        <v>29</v>
      </c>
    </row>
    <row r="33" spans="3:6" x14ac:dyDescent="0.2">
      <c r="C33" s="31" t="s">
        <v>97</v>
      </c>
      <c r="D33" s="36">
        <v>30</v>
      </c>
      <c r="E33" s="31" t="s">
        <v>96</v>
      </c>
      <c r="F33" s="36">
        <v>30</v>
      </c>
    </row>
    <row r="34" spans="3:6" x14ac:dyDescent="0.2">
      <c r="D34" s="36">
        <v>31</v>
      </c>
      <c r="F34" s="36">
        <v>31</v>
      </c>
    </row>
    <row r="35" spans="3:6" x14ac:dyDescent="0.2">
      <c r="D35" s="36">
        <v>32</v>
      </c>
      <c r="F35" s="36">
        <v>32</v>
      </c>
    </row>
    <row r="36" spans="3:6" x14ac:dyDescent="0.2">
      <c r="D36" s="36">
        <v>33</v>
      </c>
      <c r="F36" s="36">
        <v>33</v>
      </c>
    </row>
    <row r="37" spans="3:6" x14ac:dyDescent="0.2">
      <c r="D37" s="36">
        <v>34</v>
      </c>
      <c r="F37" s="36">
        <v>34</v>
      </c>
    </row>
    <row r="38" spans="3:6" x14ac:dyDescent="0.2">
      <c r="D38" s="36">
        <v>35</v>
      </c>
      <c r="E38" s="31" t="s">
        <v>116</v>
      </c>
      <c r="F38" s="36">
        <v>35</v>
      </c>
    </row>
    <row r="39" spans="3:6" x14ac:dyDescent="0.2">
      <c r="D39" s="36">
        <v>36</v>
      </c>
      <c r="F39" s="36">
        <v>36</v>
      </c>
    </row>
    <row r="40" spans="3:6" x14ac:dyDescent="0.2">
      <c r="D40" s="36">
        <v>37</v>
      </c>
      <c r="F40" s="36">
        <v>37</v>
      </c>
    </row>
    <row r="41" spans="3:6" x14ac:dyDescent="0.2">
      <c r="D41" s="36">
        <v>38</v>
      </c>
      <c r="F41" s="36">
        <v>38</v>
      </c>
    </row>
    <row r="42" spans="3:6" x14ac:dyDescent="0.2">
      <c r="D42" s="36">
        <v>39</v>
      </c>
      <c r="F42" s="36">
        <v>39</v>
      </c>
    </row>
    <row r="43" spans="3:6" x14ac:dyDescent="0.2">
      <c r="D43" s="36">
        <v>40</v>
      </c>
      <c r="E43" s="31" t="s">
        <v>95</v>
      </c>
      <c r="F43" s="36">
        <v>40</v>
      </c>
    </row>
    <row r="44" spans="3:6" x14ac:dyDescent="0.2">
      <c r="D44" s="36">
        <v>41</v>
      </c>
      <c r="F44" s="36">
        <v>41</v>
      </c>
    </row>
    <row r="45" spans="3:6" x14ac:dyDescent="0.2">
      <c r="D45" s="36">
        <v>42</v>
      </c>
      <c r="F45" s="36">
        <v>42</v>
      </c>
    </row>
    <row r="46" spans="3:6" x14ac:dyDescent="0.2">
      <c r="D46" s="36">
        <v>43</v>
      </c>
      <c r="F46" s="36">
        <v>43</v>
      </c>
    </row>
    <row r="47" spans="3:6" x14ac:dyDescent="0.2">
      <c r="D47" s="36">
        <v>44</v>
      </c>
      <c r="F47" s="36">
        <v>44</v>
      </c>
    </row>
    <row r="48" spans="3:6" x14ac:dyDescent="0.2">
      <c r="D48" s="36">
        <v>45</v>
      </c>
      <c r="F48" s="36">
        <v>45</v>
      </c>
    </row>
    <row r="49" spans="4:6" x14ac:dyDescent="0.2">
      <c r="D49" s="36">
        <v>46</v>
      </c>
      <c r="F49" s="36">
        <v>46</v>
      </c>
    </row>
    <row r="50" spans="4:6" x14ac:dyDescent="0.2">
      <c r="D50" s="36">
        <v>47</v>
      </c>
      <c r="F50" s="36">
        <v>47</v>
      </c>
    </row>
    <row r="51" spans="4:6" x14ac:dyDescent="0.2">
      <c r="D51" s="36">
        <v>48</v>
      </c>
      <c r="F51" s="36">
        <v>48</v>
      </c>
    </row>
    <row r="52" spans="4:6" x14ac:dyDescent="0.2">
      <c r="D52" s="36">
        <v>49</v>
      </c>
      <c r="F52" s="36">
        <v>49</v>
      </c>
    </row>
    <row r="53" spans="4:6" x14ac:dyDescent="0.2">
      <c r="D53" s="36">
        <v>50</v>
      </c>
      <c r="F53" s="36">
        <v>50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1:XFD1048576"/>
    </sheetView>
  </sheetViews>
  <sheetFormatPr defaultRowHeight="12.75" x14ac:dyDescent="0.2"/>
  <cols>
    <col min="1" max="1" width="12" style="31" bestFit="1" customWidth="1"/>
    <col min="2" max="2" width="6.7109375" style="31" bestFit="1" customWidth="1"/>
    <col min="3" max="16384" width="9.140625" style="31"/>
  </cols>
  <sheetData>
    <row r="1" spans="1:2" x14ac:dyDescent="0.2">
      <c r="A1" s="31" t="s">
        <v>51</v>
      </c>
      <c r="B1" s="31" t="s">
        <v>36</v>
      </c>
    </row>
    <row r="2" spans="1:2" x14ac:dyDescent="0.2">
      <c r="A2" s="31" t="s">
        <v>52</v>
      </c>
      <c r="B2" s="31">
        <v>1</v>
      </c>
    </row>
    <row r="3" spans="1:2" x14ac:dyDescent="0.2">
      <c r="A3" s="31" t="s">
        <v>53</v>
      </c>
      <c r="B3" s="31">
        <v>2</v>
      </c>
    </row>
    <row r="4" spans="1:2" x14ac:dyDescent="0.2">
      <c r="A4" s="31" t="s">
        <v>54</v>
      </c>
      <c r="B4" s="31">
        <v>3</v>
      </c>
    </row>
    <row r="5" spans="1:2" x14ac:dyDescent="0.2">
      <c r="A5" s="31" t="s">
        <v>55</v>
      </c>
      <c r="B5" s="31">
        <v>4</v>
      </c>
    </row>
    <row r="6" spans="1:2" x14ac:dyDescent="0.2">
      <c r="A6" s="31" t="s">
        <v>56</v>
      </c>
      <c r="B6" s="31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abSelected="1" workbookViewId="0">
      <selection activeCell="I16" sqref="I16"/>
    </sheetView>
  </sheetViews>
  <sheetFormatPr defaultRowHeight="12.75" x14ac:dyDescent="0.2"/>
  <cols>
    <col min="1" max="1" width="9.140625" style="31"/>
    <col min="2" max="2" width="20.42578125" style="37" bestFit="1" customWidth="1"/>
    <col min="3" max="3" width="18.42578125" style="37" bestFit="1" customWidth="1"/>
    <col min="4" max="4" width="9.140625" style="31"/>
    <col min="5" max="5" width="3.28515625" style="31" customWidth="1"/>
    <col min="6" max="6" width="16.28515625" style="31" bestFit="1" customWidth="1"/>
    <col min="7" max="7" width="15.140625" style="31" bestFit="1" customWidth="1"/>
    <col min="8" max="8" width="8.5703125" style="31" bestFit="1" customWidth="1"/>
    <col min="9" max="9" width="8.7109375" style="31" bestFit="1" customWidth="1"/>
    <col min="10" max="13" width="5.7109375" style="31" customWidth="1"/>
    <col min="14" max="14" width="3.28515625" style="31" customWidth="1"/>
    <col min="15" max="15" width="18.42578125" style="36" bestFit="1" customWidth="1"/>
    <col min="16" max="16" width="5.85546875" style="36" bestFit="1" customWidth="1"/>
    <col min="17" max="17" width="7" style="36" bestFit="1" customWidth="1"/>
    <col min="18" max="18" width="8.85546875" style="36" bestFit="1" customWidth="1"/>
    <col min="19" max="19" width="9.140625" style="36"/>
    <col min="20" max="20" width="6.140625" style="36" bestFit="1" customWidth="1"/>
    <col min="21" max="26" width="5.7109375" style="36" customWidth="1"/>
    <col min="27" max="27" width="3.28515625" style="31" customWidth="1"/>
    <col min="28" max="28" width="16.28515625" style="31" bestFit="1" customWidth="1"/>
    <col min="29" max="29" width="18.42578125" style="31" bestFit="1" customWidth="1"/>
    <col min="30" max="31" width="5.7109375" style="31" customWidth="1"/>
    <col min="32" max="32" width="3.28515625" style="31" customWidth="1"/>
    <col min="33" max="16384" width="9.140625" style="31"/>
  </cols>
  <sheetData>
    <row r="1" spans="1:32" x14ac:dyDescent="0.2">
      <c r="A1" s="38" t="s">
        <v>221</v>
      </c>
      <c r="B1" s="38"/>
      <c r="C1" s="38"/>
      <c r="D1" s="38"/>
      <c r="E1" s="40"/>
      <c r="F1" s="38" t="s">
        <v>584</v>
      </c>
      <c r="G1" s="38"/>
      <c r="H1" s="38"/>
      <c r="I1" s="38"/>
      <c r="J1" s="38"/>
      <c r="K1" s="38"/>
      <c r="L1" s="38"/>
      <c r="M1" s="38"/>
      <c r="N1" s="40"/>
      <c r="O1" s="38" t="s">
        <v>588</v>
      </c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40"/>
      <c r="AB1" s="38" t="s">
        <v>595</v>
      </c>
      <c r="AC1" s="38"/>
      <c r="AD1" s="38"/>
      <c r="AE1" s="38"/>
      <c r="AF1" s="40"/>
    </row>
    <row r="2" spans="1:32" s="36" customFormat="1" x14ac:dyDescent="0.2">
      <c r="A2" s="36" t="s">
        <v>36</v>
      </c>
      <c r="B2" s="36" t="s">
        <v>176</v>
      </c>
      <c r="C2" s="36" t="s">
        <v>219</v>
      </c>
      <c r="D2" s="36" t="s">
        <v>220</v>
      </c>
      <c r="E2" s="40"/>
      <c r="F2" s="31" t="s">
        <v>468</v>
      </c>
      <c r="G2" s="31" t="s">
        <v>469</v>
      </c>
      <c r="H2" s="31" t="s">
        <v>464</v>
      </c>
      <c r="I2" s="31" t="s">
        <v>470</v>
      </c>
      <c r="J2" s="38" t="s">
        <v>575</v>
      </c>
      <c r="K2" s="38"/>
      <c r="L2" s="38"/>
      <c r="M2" s="38"/>
      <c r="N2" s="40"/>
      <c r="O2" s="36" t="s">
        <v>468</v>
      </c>
      <c r="P2" s="36" t="s">
        <v>176</v>
      </c>
      <c r="Q2" s="36" t="s">
        <v>177</v>
      </c>
      <c r="R2" s="36" t="s">
        <v>585</v>
      </c>
      <c r="S2" s="36" t="s">
        <v>586</v>
      </c>
      <c r="T2" s="36" t="s">
        <v>587</v>
      </c>
      <c r="U2" s="38" t="s">
        <v>575</v>
      </c>
      <c r="V2" s="38"/>
      <c r="W2" s="38"/>
      <c r="X2" s="38"/>
      <c r="Y2" s="38"/>
      <c r="Z2" s="38"/>
      <c r="AA2" s="40"/>
      <c r="AB2" s="31" t="s">
        <v>594</v>
      </c>
      <c r="AC2" s="31" t="s">
        <v>468</v>
      </c>
      <c r="AF2" s="40"/>
    </row>
    <row r="3" spans="1:32" x14ac:dyDescent="0.2">
      <c r="A3" s="36">
        <v>1</v>
      </c>
      <c r="B3" s="37" t="s">
        <v>218</v>
      </c>
      <c r="C3" s="37" t="s">
        <v>199</v>
      </c>
      <c r="D3" s="36">
        <v>1</v>
      </c>
      <c r="E3" s="40"/>
      <c r="F3" s="31" t="s">
        <v>218</v>
      </c>
      <c r="G3" s="31" t="s">
        <v>222</v>
      </c>
      <c r="H3" s="31" t="s">
        <v>140</v>
      </c>
      <c r="I3" s="31">
        <v>1</v>
      </c>
      <c r="J3" s="31">
        <f>INDEX(BodyPartVnum, MATCH(F3,BodyPart,0), 1)</f>
        <v>1</v>
      </c>
      <c r="K3" s="31">
        <f>INDEX(ModelVnum, MATCH(G3,Model,0), 1)</f>
        <v>8011</v>
      </c>
      <c r="L3" s="31">
        <f>INDEX(MaterialVnum, MATCH(H3,Material,0), 1)</f>
        <v>155</v>
      </c>
      <c r="M3" s="31">
        <f>I3</f>
        <v>1</v>
      </c>
      <c r="N3" s="40"/>
      <c r="O3" s="31" t="s">
        <v>213</v>
      </c>
      <c r="P3" s="36" t="s">
        <v>589</v>
      </c>
      <c r="Q3" s="36" t="s">
        <v>121</v>
      </c>
      <c r="R3" s="36">
        <v>1</v>
      </c>
      <c r="S3" s="36">
        <v>3</v>
      </c>
      <c r="T3" s="36">
        <v>1</v>
      </c>
      <c r="U3" s="36">
        <f>INDEX(BodyPartVnum, MATCH(O3,BodyPart,0), 1)</f>
        <v>6</v>
      </c>
      <c r="V3" s="36" t="str">
        <f>P3</f>
        <v>Punch</v>
      </c>
      <c r="W3" s="36" t="str">
        <f t="shared" ref="W3:Z3" si="0">Q3</f>
        <v>a</v>
      </c>
      <c r="X3" s="36">
        <f t="shared" si="0"/>
        <v>1</v>
      </c>
      <c r="Y3" s="36">
        <f t="shared" si="0"/>
        <v>3</v>
      </c>
      <c r="Z3" s="36">
        <f t="shared" si="0"/>
        <v>1</v>
      </c>
      <c r="AA3" s="40"/>
      <c r="AB3" s="31" t="s">
        <v>438</v>
      </c>
      <c r="AC3" s="31" t="s">
        <v>218</v>
      </c>
      <c r="AD3" s="31">
        <f>INDEX(ModelVnum, MATCH(AB3,Model,0), 1)</f>
        <v>1500</v>
      </c>
      <c r="AE3" s="31">
        <f>INDEX(BodyPartVnum, MATCH(AC3,BodyPart,0), 1)</f>
        <v>1</v>
      </c>
      <c r="AF3" s="40"/>
    </row>
    <row r="4" spans="1:32" x14ac:dyDescent="0.2">
      <c r="A4" s="36">
        <v>2</v>
      </c>
      <c r="B4" s="37" t="s">
        <v>217</v>
      </c>
      <c r="C4" s="37" t="s">
        <v>193</v>
      </c>
      <c r="D4" s="36">
        <v>1</v>
      </c>
      <c r="E4" s="40"/>
      <c r="F4" s="31" t="s">
        <v>210</v>
      </c>
      <c r="G4" s="31" t="s">
        <v>227</v>
      </c>
      <c r="H4" s="31" t="s">
        <v>140</v>
      </c>
      <c r="I4" s="31">
        <v>6</v>
      </c>
      <c r="J4" s="31">
        <f>INDEX(BodyPartVnum, MATCH(F4,BodyPart,0), 1)</f>
        <v>8</v>
      </c>
      <c r="K4" s="31">
        <f>INDEX(ModelVnum, MATCH(G4,Model,0), 1)</f>
        <v>8010</v>
      </c>
      <c r="L4" s="31">
        <f>INDEX(MaterialVnum, MATCH(H4,Material,0), 1)</f>
        <v>155</v>
      </c>
      <c r="M4" s="31">
        <f t="shared" ref="M4:M67" si="1">I4</f>
        <v>6</v>
      </c>
      <c r="N4" s="40"/>
      <c r="O4" s="31" t="s">
        <v>212</v>
      </c>
      <c r="P4" s="36" t="s">
        <v>589</v>
      </c>
      <c r="Q4" s="36" t="s">
        <v>121</v>
      </c>
      <c r="R4" s="36">
        <v>1</v>
      </c>
      <c r="S4" s="36">
        <v>3</v>
      </c>
      <c r="T4" s="36">
        <v>1</v>
      </c>
      <c r="U4" s="36">
        <f>INDEX(BodyPartVnum, MATCH(O4,BodyPart,0), 1)</f>
        <v>7</v>
      </c>
      <c r="V4" s="36" t="str">
        <f t="shared" ref="V4:V67" si="2">P4</f>
        <v>Punch</v>
      </c>
      <c r="W4" s="36" t="str">
        <f t="shared" ref="W4:W67" si="3">Q4</f>
        <v>a</v>
      </c>
      <c r="X4" s="36">
        <f t="shared" ref="X4:X67" si="4">R4</f>
        <v>1</v>
      </c>
      <c r="Y4" s="36">
        <f t="shared" ref="Y4:Y67" si="5">S4</f>
        <v>3</v>
      </c>
      <c r="Z4" s="36">
        <f t="shared" ref="Z4:Z67" si="6">T4</f>
        <v>1</v>
      </c>
      <c r="AA4" s="40"/>
      <c r="AB4" s="31" t="s">
        <v>433</v>
      </c>
      <c r="AC4" s="31" t="s">
        <v>217</v>
      </c>
      <c r="AD4" s="31">
        <f>INDEX(ModelVnum, MATCH(AB4,Model,0), 1)</f>
        <v>1501</v>
      </c>
      <c r="AE4" s="31">
        <f>INDEX(BodyPartVnum, MATCH(AC4,BodyPart,0), 1)</f>
        <v>2</v>
      </c>
      <c r="AF4" s="40"/>
    </row>
    <row r="5" spans="1:32" x14ac:dyDescent="0.2">
      <c r="A5" s="36">
        <v>3</v>
      </c>
      <c r="B5" s="37" t="s">
        <v>216</v>
      </c>
      <c r="C5" s="37" t="s">
        <v>191</v>
      </c>
      <c r="D5" s="36">
        <v>1</v>
      </c>
      <c r="E5" s="40"/>
      <c r="F5" s="31" t="s">
        <v>207</v>
      </c>
      <c r="G5" s="31" t="s">
        <v>222</v>
      </c>
      <c r="H5" s="31" t="s">
        <v>140</v>
      </c>
      <c r="I5" s="31">
        <v>1</v>
      </c>
      <c r="J5" s="31">
        <f>INDEX(BodyPartVnum, MATCH(F5,BodyPart,0), 1)</f>
        <v>100</v>
      </c>
      <c r="K5" s="31">
        <f>INDEX(ModelVnum, MATCH(G5,Model,0), 1)</f>
        <v>8011</v>
      </c>
      <c r="L5" s="31">
        <f>INDEX(MaterialVnum, MATCH(H5,Material,0), 1)</f>
        <v>155</v>
      </c>
      <c r="M5" s="31">
        <f t="shared" si="1"/>
        <v>1</v>
      </c>
      <c r="N5" s="40"/>
      <c r="O5" s="31" t="s">
        <v>207</v>
      </c>
      <c r="P5" s="36" t="s">
        <v>590</v>
      </c>
      <c r="Q5" s="36" t="s">
        <v>121</v>
      </c>
      <c r="R5" s="36">
        <v>1</v>
      </c>
      <c r="S5" s="36">
        <v>3</v>
      </c>
      <c r="T5" s="36">
        <v>1</v>
      </c>
      <c r="U5" s="36">
        <f>INDEX(BodyPartVnum, MATCH(O5,BodyPart,0), 1)</f>
        <v>100</v>
      </c>
      <c r="V5" s="36" t="str">
        <f t="shared" si="2"/>
        <v>Bite</v>
      </c>
      <c r="W5" s="36" t="str">
        <f t="shared" si="3"/>
        <v>a</v>
      </c>
      <c r="X5" s="36">
        <f t="shared" si="4"/>
        <v>1</v>
      </c>
      <c r="Y5" s="36">
        <f t="shared" si="5"/>
        <v>3</v>
      </c>
      <c r="Z5" s="36">
        <f t="shared" si="6"/>
        <v>1</v>
      </c>
      <c r="AA5" s="40"/>
      <c r="AB5" s="31" t="s">
        <v>427</v>
      </c>
      <c r="AC5" s="31" t="s">
        <v>216</v>
      </c>
      <c r="AD5" s="31">
        <f>INDEX(ModelVnum, MATCH(AB5,Model,0), 1)</f>
        <v>1502</v>
      </c>
      <c r="AE5" s="31">
        <f>INDEX(BodyPartVnum, MATCH(AC5,BodyPart,0), 1)</f>
        <v>3</v>
      </c>
      <c r="AF5" s="40"/>
    </row>
    <row r="6" spans="1:32" x14ac:dyDescent="0.2">
      <c r="A6" s="36">
        <v>4</v>
      </c>
      <c r="B6" s="37" t="s">
        <v>215</v>
      </c>
      <c r="C6" s="37" t="s">
        <v>189</v>
      </c>
      <c r="D6" s="36">
        <v>1</v>
      </c>
      <c r="E6" s="40"/>
      <c r="F6" s="31" t="s">
        <v>202</v>
      </c>
      <c r="G6" s="31" t="s">
        <v>227</v>
      </c>
      <c r="H6" s="31" t="s">
        <v>140</v>
      </c>
      <c r="I6" s="31">
        <v>4</v>
      </c>
      <c r="J6" s="31">
        <f>INDEX(BodyPartVnum, MATCH(F6,BodyPart,0), 1)</f>
        <v>103</v>
      </c>
      <c r="K6" s="31">
        <f>INDEX(ModelVnum, MATCH(G6,Model,0), 1)</f>
        <v>8010</v>
      </c>
      <c r="L6" s="31">
        <f>INDEX(MaterialVnum, MATCH(H6,Material,0), 1)</f>
        <v>155</v>
      </c>
      <c r="M6" s="31">
        <f t="shared" si="1"/>
        <v>4</v>
      </c>
      <c r="N6" s="40"/>
      <c r="O6" s="31" t="s">
        <v>184</v>
      </c>
      <c r="P6" s="36" t="s">
        <v>589</v>
      </c>
      <c r="Q6" s="36" t="s">
        <v>121</v>
      </c>
      <c r="R6" s="36">
        <v>3</v>
      </c>
      <c r="S6" s="36">
        <v>6</v>
      </c>
      <c r="T6" s="36">
        <v>1</v>
      </c>
      <c r="U6" s="36">
        <f>INDEX(BodyPartVnum, MATCH(O6,BodyPart,0), 1)</f>
        <v>207</v>
      </c>
      <c r="V6" s="36" t="str">
        <f t="shared" si="2"/>
        <v>Punch</v>
      </c>
      <c r="W6" s="36" t="str">
        <f t="shared" si="3"/>
        <v>a</v>
      </c>
      <c r="X6" s="36">
        <f t="shared" si="4"/>
        <v>3</v>
      </c>
      <c r="Y6" s="36">
        <f t="shared" si="5"/>
        <v>6</v>
      </c>
      <c r="Z6" s="36">
        <f t="shared" si="6"/>
        <v>1</v>
      </c>
      <c r="AA6" s="40"/>
      <c r="AB6" s="31" t="s">
        <v>422</v>
      </c>
      <c r="AC6" s="31" t="s">
        <v>215</v>
      </c>
      <c r="AD6" s="31">
        <f>INDEX(ModelVnum, MATCH(AB6,Model,0), 1)</f>
        <v>1503</v>
      </c>
      <c r="AE6" s="31">
        <f>INDEX(BodyPartVnum, MATCH(AC6,BodyPart,0), 1)</f>
        <v>4</v>
      </c>
      <c r="AF6" s="40"/>
    </row>
    <row r="7" spans="1:32" x14ac:dyDescent="0.2">
      <c r="A7" s="36">
        <v>5</v>
      </c>
      <c r="B7" s="37" t="s">
        <v>214</v>
      </c>
      <c r="C7" s="37" t="s">
        <v>187</v>
      </c>
      <c r="D7" s="36">
        <v>1</v>
      </c>
      <c r="E7" s="40"/>
      <c r="F7" s="31" t="s">
        <v>206</v>
      </c>
      <c r="G7" s="31" t="s">
        <v>298</v>
      </c>
      <c r="H7" s="31" t="s">
        <v>144</v>
      </c>
      <c r="I7" s="31">
        <v>12</v>
      </c>
      <c r="J7" s="31">
        <f>INDEX(BodyPartVnum, MATCH(F7,BodyPart,0), 1)</f>
        <v>101</v>
      </c>
      <c r="K7" s="31">
        <f>INDEX(ModelVnum, MATCH(G7,Model,0), 1)</f>
        <v>7014</v>
      </c>
      <c r="L7" s="31">
        <f>INDEX(MaterialVnum, MATCH(H7,Material,0), 1)</f>
        <v>151</v>
      </c>
      <c r="M7" s="31">
        <f t="shared" si="1"/>
        <v>12</v>
      </c>
      <c r="N7" s="40"/>
      <c r="O7" s="31" t="s">
        <v>182</v>
      </c>
      <c r="P7" s="36" t="s">
        <v>589</v>
      </c>
      <c r="Q7" s="36" t="s">
        <v>121</v>
      </c>
      <c r="R7" s="36">
        <v>3</v>
      </c>
      <c r="S7" s="36">
        <v>6</v>
      </c>
      <c r="T7" s="36">
        <v>1</v>
      </c>
      <c r="U7" s="36">
        <f>INDEX(BodyPartVnum, MATCH(O7,BodyPart,0), 1)</f>
        <v>208</v>
      </c>
      <c r="V7" s="36" t="str">
        <f t="shared" si="2"/>
        <v>Punch</v>
      </c>
      <c r="W7" s="36" t="str">
        <f t="shared" si="3"/>
        <v>a</v>
      </c>
      <c r="X7" s="36">
        <f t="shared" si="4"/>
        <v>3</v>
      </c>
      <c r="Y7" s="36">
        <f t="shared" si="5"/>
        <v>6</v>
      </c>
      <c r="Z7" s="36">
        <f t="shared" si="6"/>
        <v>1</v>
      </c>
      <c r="AA7" s="40"/>
      <c r="AB7" s="31" t="s">
        <v>352</v>
      </c>
      <c r="AC7" s="31" t="s">
        <v>214</v>
      </c>
      <c r="AD7" s="31">
        <f>INDEX(ModelVnum, MATCH(AB7,Model,0), 1)</f>
        <v>5000</v>
      </c>
      <c r="AE7" s="31">
        <f>INDEX(BodyPartVnum, MATCH(AC7,BodyPart,0), 1)</f>
        <v>5</v>
      </c>
      <c r="AF7" s="40"/>
    </row>
    <row r="8" spans="1:32" x14ac:dyDescent="0.2">
      <c r="A8" s="36">
        <v>6</v>
      </c>
      <c r="B8" s="37" t="s">
        <v>213</v>
      </c>
      <c r="C8" s="37" t="s">
        <v>185</v>
      </c>
      <c r="D8" s="36">
        <v>2</v>
      </c>
      <c r="E8" s="40"/>
      <c r="J8" s="31" t="e">
        <f>INDEX(BodyPartVnum, MATCH(F8,BodyPart,0), 1)</f>
        <v>#N/A</v>
      </c>
      <c r="K8" s="31" t="e">
        <f>INDEX(ModelVnum, MATCH(G8,Model,0), 1)</f>
        <v>#N/A</v>
      </c>
      <c r="L8" s="31" t="e">
        <f>INDEX(MaterialVnum, MATCH(H8,Material,0), 1)</f>
        <v>#N/A</v>
      </c>
      <c r="M8" s="31">
        <f t="shared" si="1"/>
        <v>0</v>
      </c>
      <c r="N8" s="40"/>
      <c r="O8" s="31"/>
      <c r="U8" s="36" t="e">
        <f>INDEX(BodyPartVnum, MATCH(O8,BodyPart,0), 1)</f>
        <v>#N/A</v>
      </c>
      <c r="V8" s="36">
        <f t="shared" si="2"/>
        <v>0</v>
      </c>
      <c r="W8" s="36">
        <f t="shared" si="3"/>
        <v>0</v>
      </c>
      <c r="X8" s="36">
        <f t="shared" si="4"/>
        <v>0</v>
      </c>
      <c r="Y8" s="36">
        <f t="shared" si="5"/>
        <v>0</v>
      </c>
      <c r="Z8" s="36">
        <f t="shared" si="6"/>
        <v>0</v>
      </c>
      <c r="AA8" s="40"/>
      <c r="AB8" s="31" t="s">
        <v>400</v>
      </c>
      <c r="AC8" s="31" t="s">
        <v>214</v>
      </c>
      <c r="AD8" s="31">
        <f>INDEX(ModelVnum, MATCH(AB8,Model,0), 1)</f>
        <v>2004</v>
      </c>
      <c r="AE8" s="31">
        <f>INDEX(BodyPartVnum, MATCH(AC8,BodyPart,0), 1)</f>
        <v>5</v>
      </c>
      <c r="AF8" s="40"/>
    </row>
    <row r="9" spans="1:32" x14ac:dyDescent="0.2">
      <c r="A9" s="36">
        <v>7</v>
      </c>
      <c r="B9" s="37" t="s">
        <v>212</v>
      </c>
      <c r="C9" s="37" t="s">
        <v>183</v>
      </c>
      <c r="D9" s="36">
        <v>2</v>
      </c>
      <c r="E9" s="40"/>
      <c r="J9" s="31" t="e">
        <f>INDEX(BodyPartVnum, MATCH(F9,BodyPart,0), 1)</f>
        <v>#N/A</v>
      </c>
      <c r="K9" s="31" t="e">
        <f>INDEX(ModelVnum, MATCH(G9,Model,0), 1)</f>
        <v>#N/A</v>
      </c>
      <c r="L9" s="31" t="e">
        <f>INDEX(MaterialVnum, MATCH(H9,Material,0), 1)</f>
        <v>#N/A</v>
      </c>
      <c r="M9" s="31">
        <f t="shared" si="1"/>
        <v>0</v>
      </c>
      <c r="N9" s="40"/>
      <c r="O9" s="31"/>
      <c r="U9" s="36" t="e">
        <f>INDEX(BodyPartVnum, MATCH(O9,BodyPart,0), 1)</f>
        <v>#N/A</v>
      </c>
      <c r="V9" s="36">
        <f t="shared" si="2"/>
        <v>0</v>
      </c>
      <c r="W9" s="36">
        <f t="shared" si="3"/>
        <v>0</v>
      </c>
      <c r="X9" s="36">
        <f t="shared" si="4"/>
        <v>0</v>
      </c>
      <c r="Y9" s="36">
        <f t="shared" si="5"/>
        <v>0</v>
      </c>
      <c r="Z9" s="36">
        <f t="shared" si="6"/>
        <v>0</v>
      </c>
      <c r="AA9" s="40"/>
      <c r="AB9" s="31" t="s">
        <v>406</v>
      </c>
      <c r="AC9" s="31" t="s">
        <v>213</v>
      </c>
      <c r="AD9" s="31">
        <f>INDEX(ModelVnum, MATCH(AB9,Model,0), 1)</f>
        <v>2002</v>
      </c>
      <c r="AE9" s="31">
        <f>INDEX(BodyPartVnum, MATCH(AC9,BodyPart,0), 1)</f>
        <v>6</v>
      </c>
      <c r="AF9" s="40"/>
    </row>
    <row r="10" spans="1:32" x14ac:dyDescent="0.2">
      <c r="A10" s="36">
        <v>8</v>
      </c>
      <c r="B10" s="37" t="s">
        <v>210</v>
      </c>
      <c r="C10" s="37" t="s">
        <v>211</v>
      </c>
      <c r="D10" s="36">
        <v>4</v>
      </c>
      <c r="E10" s="40"/>
      <c r="J10" s="31" t="e">
        <f>INDEX(BodyPartVnum, MATCH(F10,BodyPart,0), 1)</f>
        <v>#N/A</v>
      </c>
      <c r="K10" s="31" t="e">
        <f>INDEX(ModelVnum, MATCH(G10,Model,0), 1)</f>
        <v>#N/A</v>
      </c>
      <c r="L10" s="31" t="e">
        <f>INDEX(MaterialVnum, MATCH(H10,Material,0), 1)</f>
        <v>#N/A</v>
      </c>
      <c r="M10" s="31">
        <f t="shared" si="1"/>
        <v>0</v>
      </c>
      <c r="N10" s="40"/>
      <c r="O10" s="31"/>
      <c r="U10" s="36" t="e">
        <f>INDEX(BodyPartVnum, MATCH(O10,BodyPart,0), 1)</f>
        <v>#N/A</v>
      </c>
      <c r="V10" s="36">
        <f t="shared" si="2"/>
        <v>0</v>
      </c>
      <c r="W10" s="36">
        <f t="shared" si="3"/>
        <v>0</v>
      </c>
      <c r="X10" s="36">
        <f t="shared" si="4"/>
        <v>0</v>
      </c>
      <c r="Y10" s="36">
        <f t="shared" si="5"/>
        <v>0</v>
      </c>
      <c r="Z10" s="36">
        <f t="shared" si="6"/>
        <v>0</v>
      </c>
      <c r="AA10" s="40"/>
      <c r="AB10" s="31" t="s">
        <v>442</v>
      </c>
      <c r="AC10" s="31" t="s">
        <v>213</v>
      </c>
      <c r="AD10" s="31">
        <f>INDEX(ModelVnum, MATCH(AB10,Model,0), 1)</f>
        <v>501</v>
      </c>
      <c r="AE10" s="31">
        <f>INDEX(BodyPartVnum, MATCH(AC10,BodyPart,0), 1)</f>
        <v>6</v>
      </c>
      <c r="AF10" s="40"/>
    </row>
    <row r="11" spans="1:32" x14ac:dyDescent="0.2">
      <c r="A11" s="36">
        <v>9</v>
      </c>
      <c r="B11" s="37" t="s">
        <v>208</v>
      </c>
      <c r="C11" s="37" t="s">
        <v>209</v>
      </c>
      <c r="D11" s="36">
        <v>4</v>
      </c>
      <c r="E11" s="40"/>
      <c r="J11" s="31" t="e">
        <f>INDEX(BodyPartVnum, MATCH(F11,BodyPart,0), 1)</f>
        <v>#N/A</v>
      </c>
      <c r="K11" s="31" t="e">
        <f>INDEX(ModelVnum, MATCH(G11,Model,0), 1)</f>
        <v>#N/A</v>
      </c>
      <c r="L11" s="31" t="e">
        <f>INDEX(MaterialVnum, MATCH(H11,Material,0), 1)</f>
        <v>#N/A</v>
      </c>
      <c r="M11" s="31">
        <f t="shared" si="1"/>
        <v>0</v>
      </c>
      <c r="N11" s="40"/>
      <c r="O11" s="31"/>
      <c r="U11" s="36" t="e">
        <f>INDEX(BodyPartVnum, MATCH(O11,BodyPart,0), 1)</f>
        <v>#N/A</v>
      </c>
      <c r="V11" s="36">
        <f t="shared" si="2"/>
        <v>0</v>
      </c>
      <c r="W11" s="36">
        <f t="shared" si="3"/>
        <v>0</v>
      </c>
      <c r="X11" s="36">
        <f t="shared" si="4"/>
        <v>0</v>
      </c>
      <c r="Y11" s="36">
        <f t="shared" si="5"/>
        <v>0</v>
      </c>
      <c r="Z11" s="36">
        <f t="shared" si="6"/>
        <v>0</v>
      </c>
      <c r="AA11" s="40"/>
      <c r="AB11" s="31" t="s">
        <v>400</v>
      </c>
      <c r="AC11" s="31" t="s">
        <v>213</v>
      </c>
      <c r="AD11" s="31">
        <f>INDEX(ModelVnum, MATCH(AB11,Model,0), 1)</f>
        <v>2004</v>
      </c>
      <c r="AE11" s="31">
        <f>INDEX(BodyPartVnum, MATCH(AC11,BodyPart,0), 1)</f>
        <v>6</v>
      </c>
      <c r="AF11" s="40"/>
    </row>
    <row r="12" spans="1:32" x14ac:dyDescent="0.2">
      <c r="A12" s="36">
        <v>10</v>
      </c>
      <c r="B12" s="37" t="s">
        <v>591</v>
      </c>
      <c r="C12" s="37" t="s">
        <v>185</v>
      </c>
      <c r="D12" s="36">
        <v>2</v>
      </c>
      <c r="E12" s="40"/>
      <c r="J12" s="31" t="e">
        <f>INDEX(BodyPartVnum, MATCH(F12,BodyPart,0), 1)</f>
        <v>#N/A</v>
      </c>
      <c r="K12" s="31" t="e">
        <f>INDEX(ModelVnum, MATCH(G12,Model,0), 1)</f>
        <v>#N/A</v>
      </c>
      <c r="L12" s="31" t="e">
        <f>INDEX(MaterialVnum, MATCH(H12,Material,0), 1)</f>
        <v>#N/A</v>
      </c>
      <c r="M12" s="31">
        <f t="shared" si="1"/>
        <v>0</v>
      </c>
      <c r="N12" s="40"/>
      <c r="O12" s="31"/>
      <c r="U12" s="36" t="e">
        <f>INDEX(BodyPartVnum, MATCH(O12,BodyPart,0), 1)</f>
        <v>#N/A</v>
      </c>
      <c r="V12" s="36">
        <f t="shared" si="2"/>
        <v>0</v>
      </c>
      <c r="W12" s="36">
        <f t="shared" si="3"/>
        <v>0</v>
      </c>
      <c r="X12" s="36">
        <f t="shared" si="4"/>
        <v>0</v>
      </c>
      <c r="Y12" s="36">
        <f t="shared" si="5"/>
        <v>0</v>
      </c>
      <c r="Z12" s="36">
        <f t="shared" si="6"/>
        <v>0</v>
      </c>
      <c r="AA12" s="40"/>
      <c r="AB12" s="31" t="s">
        <v>307</v>
      </c>
      <c r="AC12" s="31" t="s">
        <v>213</v>
      </c>
      <c r="AD12" s="31">
        <f>INDEX(ModelVnum, MATCH(AB12,Model,0), 1)</f>
        <v>7012</v>
      </c>
      <c r="AE12" s="31">
        <f>INDEX(BodyPartVnum, MATCH(AC12,BodyPart,0), 1)</f>
        <v>6</v>
      </c>
      <c r="AF12" s="40"/>
    </row>
    <row r="13" spans="1:32" x14ac:dyDescent="0.2">
      <c r="A13" s="36">
        <v>11</v>
      </c>
      <c r="B13" s="37" t="s">
        <v>592</v>
      </c>
      <c r="C13" s="37" t="s">
        <v>183</v>
      </c>
      <c r="D13" s="36">
        <v>2</v>
      </c>
      <c r="E13" s="40"/>
      <c r="J13" s="31" t="e">
        <f>INDEX(BodyPartVnum, MATCH(F13,BodyPart,0), 1)</f>
        <v>#N/A</v>
      </c>
      <c r="K13" s="31" t="e">
        <f>INDEX(ModelVnum, MATCH(G13,Model,0), 1)</f>
        <v>#N/A</v>
      </c>
      <c r="L13" s="31" t="e">
        <f>INDEX(MaterialVnum, MATCH(H13,Material,0), 1)</f>
        <v>#N/A</v>
      </c>
      <c r="M13" s="31">
        <f t="shared" si="1"/>
        <v>0</v>
      </c>
      <c r="N13" s="40"/>
      <c r="O13" s="31"/>
      <c r="U13" s="36" t="e">
        <f>INDEX(BodyPartVnum, MATCH(O13,BodyPart,0), 1)</f>
        <v>#N/A</v>
      </c>
      <c r="V13" s="36">
        <f t="shared" si="2"/>
        <v>0</v>
      </c>
      <c r="W13" s="36">
        <f t="shared" si="3"/>
        <v>0</v>
      </c>
      <c r="X13" s="36">
        <f t="shared" si="4"/>
        <v>0</v>
      </c>
      <c r="Y13" s="36">
        <f t="shared" si="5"/>
        <v>0</v>
      </c>
      <c r="Z13" s="36">
        <f t="shared" si="6"/>
        <v>0</v>
      </c>
      <c r="AA13" s="40"/>
      <c r="AB13" s="31" t="s">
        <v>411</v>
      </c>
      <c r="AC13" s="31" t="s">
        <v>213</v>
      </c>
      <c r="AD13" s="31">
        <f>INDEX(ModelVnum, MATCH(AB13,Model,0), 1)</f>
        <v>2001</v>
      </c>
      <c r="AE13" s="31">
        <f>INDEX(BodyPartVnum, MATCH(AC13,BodyPart,0), 1)</f>
        <v>6</v>
      </c>
      <c r="AF13" s="40"/>
    </row>
    <row r="14" spans="1:32" x14ac:dyDescent="0.2">
      <c r="A14" s="36">
        <v>100</v>
      </c>
      <c r="B14" s="37" t="s">
        <v>207</v>
      </c>
      <c r="C14" s="37" t="s">
        <v>199</v>
      </c>
      <c r="D14" s="36">
        <v>0</v>
      </c>
      <c r="E14" s="40"/>
      <c r="J14" s="31" t="e">
        <f>INDEX(BodyPartVnum, MATCH(F14,BodyPart,0), 1)</f>
        <v>#N/A</v>
      </c>
      <c r="K14" s="31" t="e">
        <f>INDEX(ModelVnum, MATCH(G14,Model,0), 1)</f>
        <v>#N/A</v>
      </c>
      <c r="L14" s="31" t="e">
        <f>INDEX(MaterialVnum, MATCH(H14,Material,0), 1)</f>
        <v>#N/A</v>
      </c>
      <c r="M14" s="31">
        <f t="shared" si="1"/>
        <v>0</v>
      </c>
      <c r="N14" s="40"/>
      <c r="O14" s="31"/>
      <c r="U14" s="36" t="e">
        <f>INDEX(BodyPartVnum, MATCH(O14,BodyPart,0), 1)</f>
        <v>#N/A</v>
      </c>
      <c r="V14" s="36">
        <f t="shared" si="2"/>
        <v>0</v>
      </c>
      <c r="W14" s="36">
        <f t="shared" si="3"/>
        <v>0</v>
      </c>
      <c r="X14" s="36">
        <f t="shared" si="4"/>
        <v>0</v>
      </c>
      <c r="Y14" s="36">
        <f t="shared" si="5"/>
        <v>0</v>
      </c>
      <c r="Z14" s="36">
        <f t="shared" si="6"/>
        <v>0</v>
      </c>
      <c r="AA14" s="40"/>
      <c r="AB14" s="31" t="s">
        <v>416</v>
      </c>
      <c r="AC14" s="31" t="s">
        <v>213</v>
      </c>
      <c r="AD14" s="31">
        <f>INDEX(ModelVnum, MATCH(AB14,Model,0), 1)</f>
        <v>2000</v>
      </c>
      <c r="AE14" s="31">
        <f>INDEX(BodyPartVnum, MATCH(AC14,BodyPart,0), 1)</f>
        <v>6</v>
      </c>
      <c r="AF14" s="40"/>
    </row>
    <row r="15" spans="1:32" x14ac:dyDescent="0.2">
      <c r="A15" s="36">
        <v>101</v>
      </c>
      <c r="B15" s="37" t="s">
        <v>206</v>
      </c>
      <c r="C15" s="37" t="s">
        <v>193</v>
      </c>
      <c r="D15" s="36">
        <v>0</v>
      </c>
      <c r="E15" s="40"/>
      <c r="J15" s="31" t="e">
        <f>INDEX(BodyPartVnum, MATCH(F15,BodyPart,0), 1)</f>
        <v>#N/A</v>
      </c>
      <c r="K15" s="31" t="e">
        <f>INDEX(ModelVnum, MATCH(G15,Model,0), 1)</f>
        <v>#N/A</v>
      </c>
      <c r="L15" s="31" t="e">
        <f>INDEX(MaterialVnum, MATCH(H15,Material,0), 1)</f>
        <v>#N/A</v>
      </c>
      <c r="M15" s="31">
        <f t="shared" si="1"/>
        <v>0</v>
      </c>
      <c r="N15" s="40"/>
      <c r="O15" s="31"/>
      <c r="U15" s="36" t="e">
        <f>INDEX(BodyPartVnum, MATCH(O15,BodyPart,0), 1)</f>
        <v>#N/A</v>
      </c>
      <c r="V15" s="36">
        <f t="shared" si="2"/>
        <v>0</v>
      </c>
      <c r="W15" s="36">
        <f t="shared" si="3"/>
        <v>0</v>
      </c>
      <c r="X15" s="36">
        <f t="shared" si="4"/>
        <v>0</v>
      </c>
      <c r="Y15" s="36">
        <f t="shared" si="5"/>
        <v>0</v>
      </c>
      <c r="Z15" s="36">
        <f t="shared" si="6"/>
        <v>0</v>
      </c>
      <c r="AA15" s="40"/>
      <c r="AB15" s="31" t="s">
        <v>245</v>
      </c>
      <c r="AC15" s="31" t="s">
        <v>213</v>
      </c>
      <c r="AD15" s="31">
        <f>INDEX(ModelVnum, MATCH(AB15,Model,0), 1)</f>
        <v>8005</v>
      </c>
      <c r="AE15" s="31">
        <f>INDEX(BodyPartVnum, MATCH(AC15,BodyPart,0), 1)</f>
        <v>6</v>
      </c>
      <c r="AF15" s="40"/>
    </row>
    <row r="16" spans="1:32" x14ac:dyDescent="0.2">
      <c r="A16" s="36">
        <v>102</v>
      </c>
      <c r="B16" s="37" t="s">
        <v>204</v>
      </c>
      <c r="C16" s="37" t="s">
        <v>205</v>
      </c>
      <c r="D16" s="36">
        <v>0</v>
      </c>
      <c r="E16" s="40"/>
      <c r="J16" s="31" t="e">
        <f>INDEX(BodyPartVnum, MATCH(F16,BodyPart,0), 1)</f>
        <v>#N/A</v>
      </c>
      <c r="K16" s="31" t="e">
        <f>INDEX(ModelVnum, MATCH(G16,Model,0), 1)</f>
        <v>#N/A</v>
      </c>
      <c r="L16" s="31" t="e">
        <f>INDEX(MaterialVnum, MATCH(H16,Material,0), 1)</f>
        <v>#N/A</v>
      </c>
      <c r="M16" s="31">
        <f t="shared" si="1"/>
        <v>0</v>
      </c>
      <c r="N16" s="40"/>
      <c r="O16" s="31"/>
      <c r="U16" s="36" t="e">
        <f>INDEX(BodyPartVnum, MATCH(O16,BodyPart,0), 1)</f>
        <v>#N/A</v>
      </c>
      <c r="V16" s="36">
        <f t="shared" si="2"/>
        <v>0</v>
      </c>
      <c r="W16" s="36">
        <f t="shared" si="3"/>
        <v>0</v>
      </c>
      <c r="X16" s="36">
        <f t="shared" si="4"/>
        <v>0</v>
      </c>
      <c r="Y16" s="36">
        <f t="shared" si="5"/>
        <v>0</v>
      </c>
      <c r="Z16" s="36">
        <f t="shared" si="6"/>
        <v>0</v>
      </c>
      <c r="AA16" s="40"/>
      <c r="AB16" s="31" t="s">
        <v>446</v>
      </c>
      <c r="AC16" s="31" t="s">
        <v>213</v>
      </c>
      <c r="AD16" s="31">
        <f>INDEX(ModelVnum, MATCH(AB16,Model,0), 1)</f>
        <v>500</v>
      </c>
      <c r="AE16" s="31">
        <f>INDEX(BodyPartVnum, MATCH(AC16,BodyPart,0), 1)</f>
        <v>6</v>
      </c>
      <c r="AF16" s="40"/>
    </row>
    <row r="17" spans="1:32" x14ac:dyDescent="0.2">
      <c r="A17" s="36">
        <v>103</v>
      </c>
      <c r="B17" s="37" t="s">
        <v>202</v>
      </c>
      <c r="C17" s="37" t="s">
        <v>203</v>
      </c>
      <c r="D17" s="36">
        <v>4</v>
      </c>
      <c r="E17" s="40"/>
      <c r="J17" s="31" t="e">
        <f>INDEX(BodyPartVnum, MATCH(F17,BodyPart,0), 1)</f>
        <v>#N/A</v>
      </c>
      <c r="K17" s="31" t="e">
        <f>INDEX(ModelVnum, MATCH(G17,Model,0), 1)</f>
        <v>#N/A</v>
      </c>
      <c r="L17" s="31" t="e">
        <f>INDEX(MaterialVnum, MATCH(H17,Material,0), 1)</f>
        <v>#N/A</v>
      </c>
      <c r="M17" s="31">
        <f t="shared" si="1"/>
        <v>0</v>
      </c>
      <c r="N17" s="40"/>
      <c r="O17" s="31"/>
      <c r="U17" s="36" t="e">
        <f>INDEX(BodyPartVnum, MATCH(O17,BodyPart,0), 1)</f>
        <v>#N/A</v>
      </c>
      <c r="V17" s="36">
        <f t="shared" si="2"/>
        <v>0</v>
      </c>
      <c r="W17" s="36">
        <f t="shared" si="3"/>
        <v>0</v>
      </c>
      <c r="X17" s="36">
        <f t="shared" si="4"/>
        <v>0</v>
      </c>
      <c r="Y17" s="36">
        <f t="shared" si="5"/>
        <v>0</v>
      </c>
      <c r="Z17" s="36">
        <f t="shared" si="6"/>
        <v>0</v>
      </c>
      <c r="AA17" s="40"/>
      <c r="AB17" s="31" t="s">
        <v>340</v>
      </c>
      <c r="AC17" s="31" t="s">
        <v>213</v>
      </c>
      <c r="AD17" s="31">
        <f>INDEX(ModelVnum, MATCH(AB17,Model,0), 1)</f>
        <v>7003</v>
      </c>
      <c r="AE17" s="31">
        <f>INDEX(BodyPartVnum, MATCH(AC17,BodyPart,0), 1)</f>
        <v>6</v>
      </c>
      <c r="AF17" s="40"/>
    </row>
    <row r="18" spans="1:32" x14ac:dyDescent="0.2">
      <c r="A18" s="36">
        <v>104</v>
      </c>
      <c r="B18" s="37" t="s">
        <v>200</v>
      </c>
      <c r="C18" s="37" t="s">
        <v>201</v>
      </c>
      <c r="D18" s="36">
        <v>4</v>
      </c>
      <c r="E18" s="40"/>
      <c r="J18" s="31" t="e">
        <f>INDEX(BodyPartVnum, MATCH(F18,BodyPart,0), 1)</f>
        <v>#N/A</v>
      </c>
      <c r="K18" s="31" t="e">
        <f>INDEX(ModelVnum, MATCH(G18,Model,0), 1)</f>
        <v>#N/A</v>
      </c>
      <c r="L18" s="31" t="e">
        <f>INDEX(MaterialVnum, MATCH(H18,Material,0), 1)</f>
        <v>#N/A</v>
      </c>
      <c r="M18" s="31">
        <f t="shared" si="1"/>
        <v>0</v>
      </c>
      <c r="N18" s="40"/>
      <c r="O18" s="31"/>
      <c r="U18" s="36" t="e">
        <f>INDEX(BodyPartVnum, MATCH(O18,BodyPart,0), 1)</f>
        <v>#N/A</v>
      </c>
      <c r="V18" s="36">
        <f t="shared" si="2"/>
        <v>0</v>
      </c>
      <c r="W18" s="36">
        <f t="shared" si="3"/>
        <v>0</v>
      </c>
      <c r="X18" s="36">
        <f t="shared" si="4"/>
        <v>0</v>
      </c>
      <c r="Y18" s="36">
        <f t="shared" si="5"/>
        <v>0</v>
      </c>
      <c r="Z18" s="36">
        <f t="shared" si="6"/>
        <v>0</v>
      </c>
      <c r="AA18" s="40"/>
      <c r="AB18" s="31" t="s">
        <v>395</v>
      </c>
      <c r="AC18" s="31" t="s">
        <v>213</v>
      </c>
      <c r="AD18" s="31">
        <f>INDEX(ModelVnum, MATCH(AB18,Model,0), 1)</f>
        <v>2500</v>
      </c>
      <c r="AE18" s="31">
        <f>INDEX(BodyPartVnum, MATCH(AC18,BodyPart,0), 1)</f>
        <v>6</v>
      </c>
      <c r="AF18" s="40"/>
    </row>
    <row r="19" spans="1:32" x14ac:dyDescent="0.2">
      <c r="A19" s="36">
        <v>200</v>
      </c>
      <c r="B19" s="37" t="s">
        <v>198</v>
      </c>
      <c r="C19" s="37" t="s">
        <v>199</v>
      </c>
      <c r="D19" s="36">
        <v>1</v>
      </c>
      <c r="E19" s="40"/>
      <c r="J19" s="31" t="e">
        <f>INDEX(BodyPartVnum, MATCH(F19,BodyPart,0), 1)</f>
        <v>#N/A</v>
      </c>
      <c r="K19" s="31" t="e">
        <f>INDEX(ModelVnum, MATCH(G19,Model,0), 1)</f>
        <v>#N/A</v>
      </c>
      <c r="L19" s="31" t="e">
        <f>INDEX(MaterialVnum, MATCH(H19,Material,0), 1)</f>
        <v>#N/A</v>
      </c>
      <c r="M19" s="31">
        <f t="shared" si="1"/>
        <v>0</v>
      </c>
      <c r="N19" s="40"/>
      <c r="O19" s="31"/>
      <c r="U19" s="36" t="e">
        <f>INDEX(BodyPartVnum, MATCH(O19,BodyPart,0), 1)</f>
        <v>#N/A</v>
      </c>
      <c r="V19" s="36">
        <f t="shared" si="2"/>
        <v>0</v>
      </c>
      <c r="W19" s="36">
        <f t="shared" si="3"/>
        <v>0</v>
      </c>
      <c r="X19" s="36">
        <f t="shared" si="4"/>
        <v>0</v>
      </c>
      <c r="Y19" s="36">
        <f t="shared" si="5"/>
        <v>0</v>
      </c>
      <c r="Z19" s="36">
        <f t="shared" si="6"/>
        <v>0</v>
      </c>
      <c r="AA19" s="40"/>
      <c r="AB19" s="31" t="s">
        <v>251</v>
      </c>
      <c r="AC19" s="31" t="s">
        <v>213</v>
      </c>
      <c r="AD19" s="31">
        <f>INDEX(ModelVnum, MATCH(AB19,Model,0), 1)</f>
        <v>8004</v>
      </c>
      <c r="AE19" s="31">
        <f>INDEX(BodyPartVnum, MATCH(AC19,BodyPart,0), 1)</f>
        <v>6</v>
      </c>
      <c r="AF19" s="40"/>
    </row>
    <row r="20" spans="1:32" x14ac:dyDescent="0.2">
      <c r="A20" s="36">
        <v>201</v>
      </c>
      <c r="B20" s="37" t="s">
        <v>196</v>
      </c>
      <c r="C20" s="37" t="s">
        <v>197</v>
      </c>
      <c r="D20" s="36">
        <v>5</v>
      </c>
      <c r="E20" s="40"/>
      <c r="J20" s="31" t="e">
        <f>INDEX(BodyPartVnum, MATCH(F20,BodyPart,0), 1)</f>
        <v>#N/A</v>
      </c>
      <c r="K20" s="31" t="e">
        <f>INDEX(ModelVnum, MATCH(G20,Model,0), 1)</f>
        <v>#N/A</v>
      </c>
      <c r="L20" s="31" t="e">
        <f>INDEX(MaterialVnum, MATCH(H20,Material,0), 1)</f>
        <v>#N/A</v>
      </c>
      <c r="M20" s="31">
        <f t="shared" si="1"/>
        <v>0</v>
      </c>
      <c r="N20" s="40"/>
      <c r="O20" s="31"/>
      <c r="U20" s="36" t="e">
        <f>INDEX(BodyPartVnum, MATCH(O20,BodyPart,0), 1)</f>
        <v>#N/A</v>
      </c>
      <c r="V20" s="36">
        <f t="shared" si="2"/>
        <v>0</v>
      </c>
      <c r="W20" s="36">
        <f t="shared" si="3"/>
        <v>0</v>
      </c>
      <c r="X20" s="36">
        <f t="shared" si="4"/>
        <v>0</v>
      </c>
      <c r="Y20" s="36">
        <f t="shared" si="5"/>
        <v>0</v>
      </c>
      <c r="Z20" s="36">
        <f t="shared" si="6"/>
        <v>0</v>
      </c>
      <c r="AA20" s="40"/>
      <c r="AB20" s="31" t="s">
        <v>406</v>
      </c>
      <c r="AC20" s="31" t="s">
        <v>212</v>
      </c>
      <c r="AD20" s="31">
        <f>INDEX(ModelVnum, MATCH(AB20,Model,0), 1)</f>
        <v>2002</v>
      </c>
      <c r="AE20" s="31">
        <f>INDEX(BodyPartVnum, MATCH(AC20,BodyPart,0), 1)</f>
        <v>7</v>
      </c>
      <c r="AF20" s="40"/>
    </row>
    <row r="21" spans="1:32" x14ac:dyDescent="0.2">
      <c r="A21" s="36">
        <v>202</v>
      </c>
      <c r="B21" s="37" t="s">
        <v>194</v>
      </c>
      <c r="C21" s="37" t="s">
        <v>195</v>
      </c>
      <c r="D21" s="36">
        <v>5</v>
      </c>
      <c r="E21" s="40"/>
      <c r="J21" s="31" t="e">
        <f>INDEX(BodyPartVnum, MATCH(F21,BodyPart,0), 1)</f>
        <v>#N/A</v>
      </c>
      <c r="K21" s="31" t="e">
        <f>INDEX(ModelVnum, MATCH(G21,Model,0), 1)</f>
        <v>#N/A</v>
      </c>
      <c r="L21" s="31" t="e">
        <f>INDEX(MaterialVnum, MATCH(H21,Material,0), 1)</f>
        <v>#N/A</v>
      </c>
      <c r="M21" s="31">
        <f t="shared" si="1"/>
        <v>0</v>
      </c>
      <c r="N21" s="40"/>
      <c r="O21" s="31"/>
      <c r="U21" s="36" t="e">
        <f>INDEX(BodyPartVnum, MATCH(O21,BodyPart,0), 1)</f>
        <v>#N/A</v>
      </c>
      <c r="V21" s="36">
        <f t="shared" si="2"/>
        <v>0</v>
      </c>
      <c r="W21" s="36">
        <f t="shared" si="3"/>
        <v>0</v>
      </c>
      <c r="X21" s="36">
        <f t="shared" si="4"/>
        <v>0</v>
      </c>
      <c r="Y21" s="36">
        <f t="shared" si="5"/>
        <v>0</v>
      </c>
      <c r="Z21" s="36">
        <f t="shared" si="6"/>
        <v>0</v>
      </c>
      <c r="AA21" s="40"/>
      <c r="AB21" s="31" t="s">
        <v>442</v>
      </c>
      <c r="AC21" s="31" t="s">
        <v>212</v>
      </c>
      <c r="AD21" s="31">
        <f>INDEX(ModelVnum, MATCH(AB21,Model,0), 1)</f>
        <v>501</v>
      </c>
      <c r="AE21" s="31">
        <f>INDEX(BodyPartVnum, MATCH(AC21,BodyPart,0), 1)</f>
        <v>7</v>
      </c>
      <c r="AF21" s="40"/>
    </row>
    <row r="22" spans="1:32" x14ac:dyDescent="0.2">
      <c r="A22" s="36">
        <v>203</v>
      </c>
      <c r="B22" s="37" t="s">
        <v>192</v>
      </c>
      <c r="C22" s="37" t="s">
        <v>193</v>
      </c>
      <c r="D22" s="36">
        <v>1</v>
      </c>
      <c r="E22" s="40"/>
      <c r="J22" s="31" t="e">
        <f>INDEX(BodyPartVnum, MATCH(F22,BodyPart,0), 1)</f>
        <v>#N/A</v>
      </c>
      <c r="K22" s="31" t="e">
        <f>INDEX(ModelVnum, MATCH(G22,Model,0), 1)</f>
        <v>#N/A</v>
      </c>
      <c r="L22" s="31" t="e">
        <f>INDEX(MaterialVnum, MATCH(H22,Material,0), 1)</f>
        <v>#N/A</v>
      </c>
      <c r="M22" s="31">
        <f t="shared" si="1"/>
        <v>0</v>
      </c>
      <c r="N22" s="40"/>
      <c r="O22" s="31"/>
      <c r="U22" s="36" t="e">
        <f>INDEX(BodyPartVnum, MATCH(O22,BodyPart,0), 1)</f>
        <v>#N/A</v>
      </c>
      <c r="V22" s="36">
        <f t="shared" si="2"/>
        <v>0</v>
      </c>
      <c r="W22" s="36">
        <f t="shared" si="3"/>
        <v>0</v>
      </c>
      <c r="X22" s="36">
        <f t="shared" si="4"/>
        <v>0</v>
      </c>
      <c r="Y22" s="36">
        <f t="shared" si="5"/>
        <v>0</v>
      </c>
      <c r="Z22" s="36">
        <f t="shared" si="6"/>
        <v>0</v>
      </c>
      <c r="AA22" s="40"/>
      <c r="AB22" s="31" t="s">
        <v>400</v>
      </c>
      <c r="AC22" s="31" t="s">
        <v>212</v>
      </c>
      <c r="AD22" s="31">
        <f>INDEX(ModelVnum, MATCH(AB22,Model,0), 1)</f>
        <v>2004</v>
      </c>
      <c r="AE22" s="31">
        <f>INDEX(BodyPartVnum, MATCH(AC22,BodyPart,0), 1)</f>
        <v>7</v>
      </c>
      <c r="AF22" s="40"/>
    </row>
    <row r="23" spans="1:32" x14ac:dyDescent="0.2">
      <c r="A23" s="36">
        <v>204</v>
      </c>
      <c r="B23" s="37" t="s">
        <v>190</v>
      </c>
      <c r="C23" s="37" t="s">
        <v>191</v>
      </c>
      <c r="D23" s="36">
        <v>1</v>
      </c>
      <c r="E23" s="40"/>
      <c r="J23" s="31" t="e">
        <f>INDEX(BodyPartVnum, MATCH(F23,BodyPart,0), 1)</f>
        <v>#N/A</v>
      </c>
      <c r="K23" s="31" t="e">
        <f>INDEX(ModelVnum, MATCH(G23,Model,0), 1)</f>
        <v>#N/A</v>
      </c>
      <c r="L23" s="31" t="e">
        <f>INDEX(MaterialVnum, MATCH(H23,Material,0), 1)</f>
        <v>#N/A</v>
      </c>
      <c r="M23" s="31">
        <f t="shared" si="1"/>
        <v>0</v>
      </c>
      <c r="N23" s="40"/>
      <c r="O23" s="31"/>
      <c r="U23" s="36" t="e">
        <f>INDEX(BodyPartVnum, MATCH(O23,BodyPart,0), 1)</f>
        <v>#N/A</v>
      </c>
      <c r="V23" s="36">
        <f t="shared" si="2"/>
        <v>0</v>
      </c>
      <c r="W23" s="36">
        <f t="shared" si="3"/>
        <v>0</v>
      </c>
      <c r="X23" s="36">
        <f t="shared" si="4"/>
        <v>0</v>
      </c>
      <c r="Y23" s="36">
        <f t="shared" si="5"/>
        <v>0</v>
      </c>
      <c r="Z23" s="36">
        <f t="shared" si="6"/>
        <v>0</v>
      </c>
      <c r="AA23" s="40"/>
      <c r="AB23" s="31" t="s">
        <v>307</v>
      </c>
      <c r="AC23" s="31" t="s">
        <v>212</v>
      </c>
      <c r="AD23" s="31">
        <f>INDEX(ModelVnum, MATCH(AB23,Model,0), 1)</f>
        <v>7012</v>
      </c>
      <c r="AE23" s="31">
        <f>INDEX(BodyPartVnum, MATCH(AC23,BodyPart,0), 1)</f>
        <v>7</v>
      </c>
      <c r="AF23" s="40"/>
    </row>
    <row r="24" spans="1:32" x14ac:dyDescent="0.2">
      <c r="A24" s="36">
        <v>205</v>
      </c>
      <c r="B24" s="37" t="s">
        <v>188</v>
      </c>
      <c r="C24" s="37" t="s">
        <v>189</v>
      </c>
      <c r="D24" s="36">
        <v>1</v>
      </c>
      <c r="E24" s="40"/>
      <c r="J24" s="31" t="e">
        <f>INDEX(BodyPartVnum, MATCH(F24,BodyPart,0), 1)</f>
        <v>#N/A</v>
      </c>
      <c r="K24" s="31" t="e">
        <f>INDEX(ModelVnum, MATCH(G24,Model,0), 1)</f>
        <v>#N/A</v>
      </c>
      <c r="L24" s="31" t="e">
        <f>INDEX(MaterialVnum, MATCH(H24,Material,0), 1)</f>
        <v>#N/A</v>
      </c>
      <c r="M24" s="31">
        <f t="shared" si="1"/>
        <v>0</v>
      </c>
      <c r="N24" s="40"/>
      <c r="O24" s="31"/>
      <c r="U24" s="36" t="e">
        <f>INDEX(BodyPartVnum, MATCH(O24,BodyPart,0), 1)</f>
        <v>#N/A</v>
      </c>
      <c r="V24" s="36">
        <f t="shared" si="2"/>
        <v>0</v>
      </c>
      <c r="W24" s="36">
        <f t="shared" si="3"/>
        <v>0</v>
      </c>
      <c r="X24" s="36">
        <f t="shared" si="4"/>
        <v>0</v>
      </c>
      <c r="Y24" s="36">
        <f t="shared" si="5"/>
        <v>0</v>
      </c>
      <c r="Z24" s="36">
        <f t="shared" si="6"/>
        <v>0</v>
      </c>
      <c r="AA24" s="40"/>
      <c r="AB24" s="31" t="s">
        <v>411</v>
      </c>
      <c r="AC24" s="31" t="s">
        <v>212</v>
      </c>
      <c r="AD24" s="31">
        <f>INDEX(ModelVnum, MATCH(AB24,Model,0), 1)</f>
        <v>2001</v>
      </c>
      <c r="AE24" s="31">
        <f>INDEX(BodyPartVnum, MATCH(AC24,BodyPart,0), 1)</f>
        <v>7</v>
      </c>
      <c r="AF24" s="40"/>
    </row>
    <row r="25" spans="1:32" x14ac:dyDescent="0.2">
      <c r="A25" s="36">
        <v>206</v>
      </c>
      <c r="B25" s="37" t="s">
        <v>186</v>
      </c>
      <c r="C25" s="37" t="s">
        <v>187</v>
      </c>
      <c r="D25" s="36">
        <v>1</v>
      </c>
      <c r="E25" s="40"/>
      <c r="J25" s="31" t="e">
        <f>INDEX(BodyPartVnum, MATCH(F25,BodyPart,0), 1)</f>
        <v>#N/A</v>
      </c>
      <c r="K25" s="31" t="e">
        <f>INDEX(ModelVnum, MATCH(G25,Model,0), 1)</f>
        <v>#N/A</v>
      </c>
      <c r="L25" s="31" t="e">
        <f>INDEX(MaterialVnum, MATCH(H25,Material,0), 1)</f>
        <v>#N/A</v>
      </c>
      <c r="M25" s="31">
        <f t="shared" si="1"/>
        <v>0</v>
      </c>
      <c r="N25" s="40"/>
      <c r="O25" s="31"/>
      <c r="U25" s="36" t="e">
        <f>INDEX(BodyPartVnum, MATCH(O25,BodyPart,0), 1)</f>
        <v>#N/A</v>
      </c>
      <c r="V25" s="36">
        <f t="shared" si="2"/>
        <v>0</v>
      </c>
      <c r="W25" s="36">
        <f t="shared" si="3"/>
        <v>0</v>
      </c>
      <c r="X25" s="36">
        <f t="shared" si="4"/>
        <v>0</v>
      </c>
      <c r="Y25" s="36">
        <f t="shared" si="5"/>
        <v>0</v>
      </c>
      <c r="Z25" s="36">
        <f t="shared" si="6"/>
        <v>0</v>
      </c>
      <c r="AA25" s="40"/>
      <c r="AB25" s="31" t="s">
        <v>416</v>
      </c>
      <c r="AC25" s="31" t="s">
        <v>212</v>
      </c>
      <c r="AD25" s="31">
        <f>INDEX(ModelVnum, MATCH(AB25,Model,0), 1)</f>
        <v>2000</v>
      </c>
      <c r="AE25" s="31">
        <f>INDEX(BodyPartVnum, MATCH(AC25,BodyPart,0), 1)</f>
        <v>7</v>
      </c>
      <c r="AF25" s="40"/>
    </row>
    <row r="26" spans="1:32" x14ac:dyDescent="0.2">
      <c r="A26" s="36">
        <v>207</v>
      </c>
      <c r="B26" s="37" t="s">
        <v>184</v>
      </c>
      <c r="C26" s="37" t="s">
        <v>185</v>
      </c>
      <c r="D26" s="36">
        <v>2</v>
      </c>
      <c r="E26" s="40"/>
      <c r="J26" s="31" t="e">
        <f>INDEX(BodyPartVnum, MATCH(F26,BodyPart,0), 1)</f>
        <v>#N/A</v>
      </c>
      <c r="K26" s="31" t="e">
        <f>INDEX(ModelVnum, MATCH(G26,Model,0), 1)</f>
        <v>#N/A</v>
      </c>
      <c r="L26" s="31" t="e">
        <f>INDEX(MaterialVnum, MATCH(H26,Material,0), 1)</f>
        <v>#N/A</v>
      </c>
      <c r="M26" s="31">
        <f t="shared" si="1"/>
        <v>0</v>
      </c>
      <c r="N26" s="40"/>
      <c r="O26" s="31"/>
      <c r="U26" s="36" t="e">
        <f>INDEX(BodyPartVnum, MATCH(O26,BodyPart,0), 1)</f>
        <v>#N/A</v>
      </c>
      <c r="V26" s="36">
        <f t="shared" si="2"/>
        <v>0</v>
      </c>
      <c r="W26" s="36">
        <f t="shared" si="3"/>
        <v>0</v>
      </c>
      <c r="X26" s="36">
        <f t="shared" si="4"/>
        <v>0</v>
      </c>
      <c r="Y26" s="36">
        <f t="shared" si="5"/>
        <v>0</v>
      </c>
      <c r="Z26" s="36">
        <f t="shared" si="6"/>
        <v>0</v>
      </c>
      <c r="AA26" s="40"/>
      <c r="AB26" s="31" t="s">
        <v>245</v>
      </c>
      <c r="AC26" s="31" t="s">
        <v>212</v>
      </c>
      <c r="AD26" s="31">
        <f>INDEX(ModelVnum, MATCH(AB26,Model,0), 1)</f>
        <v>8005</v>
      </c>
      <c r="AE26" s="31">
        <f>INDEX(BodyPartVnum, MATCH(AC26,BodyPart,0), 1)</f>
        <v>7</v>
      </c>
      <c r="AF26" s="40"/>
    </row>
    <row r="27" spans="1:32" x14ac:dyDescent="0.2">
      <c r="A27" s="36">
        <v>208</v>
      </c>
      <c r="B27" s="37" t="s">
        <v>182</v>
      </c>
      <c r="C27" s="37" t="s">
        <v>183</v>
      </c>
      <c r="D27" s="36">
        <v>2</v>
      </c>
      <c r="E27" s="40"/>
      <c r="J27" s="31" t="e">
        <f>INDEX(BodyPartVnum, MATCH(F27,BodyPart,0), 1)</f>
        <v>#N/A</v>
      </c>
      <c r="K27" s="31" t="e">
        <f>INDEX(ModelVnum, MATCH(G27,Model,0), 1)</f>
        <v>#N/A</v>
      </c>
      <c r="L27" s="31" t="e">
        <f>INDEX(MaterialVnum, MATCH(H27,Material,0), 1)</f>
        <v>#N/A</v>
      </c>
      <c r="M27" s="31">
        <f t="shared" si="1"/>
        <v>0</v>
      </c>
      <c r="N27" s="40"/>
      <c r="O27" s="31"/>
      <c r="U27" s="36" t="e">
        <f>INDEX(BodyPartVnum, MATCH(O27,BodyPart,0), 1)</f>
        <v>#N/A</v>
      </c>
      <c r="V27" s="36">
        <f t="shared" si="2"/>
        <v>0</v>
      </c>
      <c r="W27" s="36">
        <f t="shared" si="3"/>
        <v>0</v>
      </c>
      <c r="X27" s="36">
        <f t="shared" si="4"/>
        <v>0</v>
      </c>
      <c r="Y27" s="36">
        <f t="shared" si="5"/>
        <v>0</v>
      </c>
      <c r="Z27" s="36">
        <f t="shared" si="6"/>
        <v>0</v>
      </c>
      <c r="AA27" s="40"/>
      <c r="AB27" s="31" t="s">
        <v>446</v>
      </c>
      <c r="AC27" s="31" t="s">
        <v>212</v>
      </c>
      <c r="AD27" s="31">
        <f>INDEX(ModelVnum, MATCH(AB27,Model,0), 1)</f>
        <v>500</v>
      </c>
      <c r="AE27" s="31">
        <f>INDEX(BodyPartVnum, MATCH(AC27,BodyPart,0), 1)</f>
        <v>7</v>
      </c>
      <c r="AF27" s="40"/>
    </row>
    <row r="28" spans="1:32" x14ac:dyDescent="0.2">
      <c r="E28" s="40"/>
      <c r="J28" s="31" t="e">
        <f>INDEX(BodyPartVnum, MATCH(F28,BodyPart,0), 1)</f>
        <v>#N/A</v>
      </c>
      <c r="K28" s="31" t="e">
        <f>INDEX(ModelVnum, MATCH(G28,Model,0), 1)</f>
        <v>#N/A</v>
      </c>
      <c r="L28" s="31" t="e">
        <f>INDEX(MaterialVnum, MATCH(H28,Material,0), 1)</f>
        <v>#N/A</v>
      </c>
      <c r="M28" s="31">
        <f t="shared" si="1"/>
        <v>0</v>
      </c>
      <c r="N28" s="40"/>
      <c r="O28" s="31"/>
      <c r="U28" s="36" t="e">
        <f>INDEX(BodyPartVnum, MATCH(O28,BodyPart,0), 1)</f>
        <v>#N/A</v>
      </c>
      <c r="V28" s="36">
        <f t="shared" si="2"/>
        <v>0</v>
      </c>
      <c r="W28" s="36">
        <f t="shared" si="3"/>
        <v>0</v>
      </c>
      <c r="X28" s="36">
        <f t="shared" si="4"/>
        <v>0</v>
      </c>
      <c r="Y28" s="36">
        <f t="shared" si="5"/>
        <v>0</v>
      </c>
      <c r="Z28" s="36">
        <f t="shared" si="6"/>
        <v>0</v>
      </c>
      <c r="AA28" s="40"/>
      <c r="AB28" s="31" t="s">
        <v>340</v>
      </c>
      <c r="AC28" s="31" t="s">
        <v>212</v>
      </c>
      <c r="AD28" s="31">
        <f>INDEX(ModelVnum, MATCH(AB28,Model,0), 1)</f>
        <v>7003</v>
      </c>
      <c r="AE28" s="31">
        <f>INDEX(BodyPartVnum, MATCH(AC28,BodyPart,0), 1)</f>
        <v>7</v>
      </c>
      <c r="AF28" s="40"/>
    </row>
    <row r="29" spans="1:32" x14ac:dyDescent="0.2">
      <c r="E29" s="40"/>
      <c r="J29" s="31" t="e">
        <f>INDEX(BodyPartVnum, MATCH(F29,BodyPart,0), 1)</f>
        <v>#N/A</v>
      </c>
      <c r="K29" s="31" t="e">
        <f>INDEX(ModelVnum, MATCH(G29,Model,0), 1)</f>
        <v>#N/A</v>
      </c>
      <c r="L29" s="31" t="e">
        <f>INDEX(MaterialVnum, MATCH(H29,Material,0), 1)</f>
        <v>#N/A</v>
      </c>
      <c r="M29" s="31">
        <f t="shared" si="1"/>
        <v>0</v>
      </c>
      <c r="N29" s="40"/>
      <c r="O29" s="31"/>
      <c r="U29" s="36" t="e">
        <f>INDEX(BodyPartVnum, MATCH(O29,BodyPart,0), 1)</f>
        <v>#N/A</v>
      </c>
      <c r="V29" s="36">
        <f t="shared" si="2"/>
        <v>0</v>
      </c>
      <c r="W29" s="36">
        <f t="shared" si="3"/>
        <v>0</v>
      </c>
      <c r="X29" s="36">
        <f t="shared" si="4"/>
        <v>0</v>
      </c>
      <c r="Y29" s="36">
        <f t="shared" si="5"/>
        <v>0</v>
      </c>
      <c r="Z29" s="36">
        <f t="shared" si="6"/>
        <v>0</v>
      </c>
      <c r="AA29" s="40"/>
      <c r="AB29" s="31" t="s">
        <v>395</v>
      </c>
      <c r="AC29" s="31" t="s">
        <v>212</v>
      </c>
      <c r="AD29" s="31">
        <f>INDEX(ModelVnum, MATCH(AB29,Model,0), 1)</f>
        <v>2500</v>
      </c>
      <c r="AE29" s="31">
        <f>INDEX(BodyPartVnum, MATCH(AC29,BodyPart,0), 1)</f>
        <v>7</v>
      </c>
      <c r="AF29" s="40"/>
    </row>
    <row r="30" spans="1:32" x14ac:dyDescent="0.2">
      <c r="E30" s="40"/>
      <c r="J30" s="31" t="e">
        <f>INDEX(BodyPartVnum, MATCH(F30,BodyPart,0), 1)</f>
        <v>#N/A</v>
      </c>
      <c r="K30" s="31" t="e">
        <f>INDEX(ModelVnum, MATCH(G30,Model,0), 1)</f>
        <v>#N/A</v>
      </c>
      <c r="L30" s="31" t="e">
        <f>INDEX(MaterialVnum, MATCH(H30,Material,0), 1)</f>
        <v>#N/A</v>
      </c>
      <c r="M30" s="31">
        <f t="shared" si="1"/>
        <v>0</v>
      </c>
      <c r="N30" s="40"/>
      <c r="O30" s="31"/>
      <c r="U30" s="36" t="e">
        <f>INDEX(BodyPartVnum, MATCH(O30,BodyPart,0), 1)</f>
        <v>#N/A</v>
      </c>
      <c r="V30" s="36">
        <f t="shared" si="2"/>
        <v>0</v>
      </c>
      <c r="W30" s="36">
        <f t="shared" si="3"/>
        <v>0</v>
      </c>
      <c r="X30" s="36">
        <f t="shared" si="4"/>
        <v>0</v>
      </c>
      <c r="Y30" s="36">
        <f t="shared" si="5"/>
        <v>0</v>
      </c>
      <c r="Z30" s="36">
        <f t="shared" si="6"/>
        <v>0</v>
      </c>
      <c r="AA30" s="40"/>
      <c r="AB30" s="31" t="s">
        <v>251</v>
      </c>
      <c r="AC30" s="31" t="s">
        <v>212</v>
      </c>
      <c r="AD30" s="31">
        <f>INDEX(ModelVnum, MATCH(AB30,Model,0), 1)</f>
        <v>8004</v>
      </c>
      <c r="AE30" s="31">
        <f>INDEX(BodyPartVnum, MATCH(AC30,BodyPart,0), 1)</f>
        <v>7</v>
      </c>
      <c r="AF30" s="40"/>
    </row>
    <row r="31" spans="1:32" x14ac:dyDescent="0.2">
      <c r="E31" s="40"/>
      <c r="J31" s="31" t="e">
        <f>INDEX(BodyPartVnum, MATCH(F31,BodyPart,0), 1)</f>
        <v>#N/A</v>
      </c>
      <c r="K31" s="31" t="e">
        <f>INDEX(ModelVnum, MATCH(G31,Model,0), 1)</f>
        <v>#N/A</v>
      </c>
      <c r="L31" s="31" t="e">
        <f>INDEX(MaterialVnum, MATCH(H31,Material,0), 1)</f>
        <v>#N/A</v>
      </c>
      <c r="M31" s="31">
        <f t="shared" si="1"/>
        <v>0</v>
      </c>
      <c r="N31" s="40"/>
      <c r="O31" s="31"/>
      <c r="U31" s="36" t="e">
        <f>INDEX(BodyPartVnum, MATCH(O31,BodyPart,0), 1)</f>
        <v>#N/A</v>
      </c>
      <c r="V31" s="36">
        <f t="shared" si="2"/>
        <v>0</v>
      </c>
      <c r="W31" s="36">
        <f t="shared" si="3"/>
        <v>0</v>
      </c>
      <c r="X31" s="36">
        <f t="shared" si="4"/>
        <v>0</v>
      </c>
      <c r="Y31" s="36">
        <f t="shared" si="5"/>
        <v>0</v>
      </c>
      <c r="Z31" s="36">
        <f t="shared" si="6"/>
        <v>0</v>
      </c>
      <c r="AA31" s="40"/>
      <c r="AB31" s="31" t="s">
        <v>406</v>
      </c>
      <c r="AC31" s="31" t="s">
        <v>591</v>
      </c>
      <c r="AD31" s="31">
        <f>INDEX(ModelVnum, MATCH(AB31,Model,0), 1)</f>
        <v>2002</v>
      </c>
      <c r="AE31" s="31">
        <f>INDEX(BodyPartVnum, MATCH(AC31,BodyPart,0), 1)</f>
        <v>10</v>
      </c>
      <c r="AF31" s="40"/>
    </row>
    <row r="32" spans="1:32" x14ac:dyDescent="0.2">
      <c r="E32" s="40"/>
      <c r="J32" s="31" t="e">
        <f>INDEX(BodyPartVnum, MATCH(F32,BodyPart,0), 1)</f>
        <v>#N/A</v>
      </c>
      <c r="K32" s="31" t="e">
        <f>INDEX(ModelVnum, MATCH(G32,Model,0), 1)</f>
        <v>#N/A</v>
      </c>
      <c r="L32" s="31" t="e">
        <f>INDEX(MaterialVnum, MATCH(H32,Material,0), 1)</f>
        <v>#N/A</v>
      </c>
      <c r="M32" s="31">
        <f t="shared" si="1"/>
        <v>0</v>
      </c>
      <c r="N32" s="40"/>
      <c r="O32" s="31"/>
      <c r="U32" s="36" t="e">
        <f>INDEX(BodyPartVnum, MATCH(O32,BodyPart,0), 1)</f>
        <v>#N/A</v>
      </c>
      <c r="V32" s="36">
        <f t="shared" si="2"/>
        <v>0</v>
      </c>
      <c r="W32" s="36">
        <f t="shared" si="3"/>
        <v>0</v>
      </c>
      <c r="X32" s="36">
        <f t="shared" si="4"/>
        <v>0</v>
      </c>
      <c r="Y32" s="36">
        <f t="shared" si="5"/>
        <v>0</v>
      </c>
      <c r="Z32" s="36">
        <f t="shared" si="6"/>
        <v>0</v>
      </c>
      <c r="AA32" s="40"/>
      <c r="AB32" s="31" t="s">
        <v>442</v>
      </c>
      <c r="AC32" s="31" t="s">
        <v>591</v>
      </c>
      <c r="AD32" s="31">
        <f>INDEX(ModelVnum, MATCH(AB32,Model,0), 1)</f>
        <v>501</v>
      </c>
      <c r="AE32" s="31">
        <f>INDEX(BodyPartVnum, MATCH(AC32,BodyPart,0), 1)</f>
        <v>10</v>
      </c>
      <c r="AF32" s="40"/>
    </row>
    <row r="33" spans="5:32" x14ac:dyDescent="0.2">
      <c r="E33" s="40"/>
      <c r="J33" s="31" t="e">
        <f>INDEX(BodyPartVnum, MATCH(F33,BodyPart,0), 1)</f>
        <v>#N/A</v>
      </c>
      <c r="K33" s="31" t="e">
        <f>INDEX(ModelVnum, MATCH(G33,Model,0), 1)</f>
        <v>#N/A</v>
      </c>
      <c r="L33" s="31" t="e">
        <f>INDEX(MaterialVnum, MATCH(H33,Material,0), 1)</f>
        <v>#N/A</v>
      </c>
      <c r="M33" s="31">
        <f t="shared" si="1"/>
        <v>0</v>
      </c>
      <c r="N33" s="40"/>
      <c r="O33" s="31"/>
      <c r="U33" s="36" t="e">
        <f>INDEX(BodyPartVnum, MATCH(O33,BodyPart,0), 1)</f>
        <v>#N/A</v>
      </c>
      <c r="V33" s="36">
        <f t="shared" si="2"/>
        <v>0</v>
      </c>
      <c r="W33" s="36">
        <f t="shared" si="3"/>
        <v>0</v>
      </c>
      <c r="X33" s="36">
        <f t="shared" si="4"/>
        <v>0</v>
      </c>
      <c r="Y33" s="36">
        <f t="shared" si="5"/>
        <v>0</v>
      </c>
      <c r="Z33" s="36">
        <f t="shared" si="6"/>
        <v>0</v>
      </c>
      <c r="AA33" s="40"/>
      <c r="AB33" s="31" t="s">
        <v>400</v>
      </c>
      <c r="AC33" s="31" t="s">
        <v>591</v>
      </c>
      <c r="AD33" s="31">
        <f>INDEX(ModelVnum, MATCH(AB33,Model,0), 1)</f>
        <v>2004</v>
      </c>
      <c r="AE33" s="31">
        <f>INDEX(BodyPartVnum, MATCH(AC33,BodyPart,0), 1)</f>
        <v>10</v>
      </c>
      <c r="AF33" s="40"/>
    </row>
    <row r="34" spans="5:32" x14ac:dyDescent="0.2">
      <c r="E34" s="40"/>
      <c r="J34" s="31" t="e">
        <f>INDEX(BodyPartVnum, MATCH(F34,BodyPart,0), 1)</f>
        <v>#N/A</v>
      </c>
      <c r="K34" s="31" t="e">
        <f>INDEX(ModelVnum, MATCH(G34,Model,0), 1)</f>
        <v>#N/A</v>
      </c>
      <c r="L34" s="31" t="e">
        <f>INDEX(MaterialVnum, MATCH(H34,Material,0), 1)</f>
        <v>#N/A</v>
      </c>
      <c r="M34" s="31">
        <f t="shared" si="1"/>
        <v>0</v>
      </c>
      <c r="N34" s="40"/>
      <c r="O34" s="31"/>
      <c r="U34" s="36" t="e">
        <f>INDEX(BodyPartVnum, MATCH(O34,BodyPart,0), 1)</f>
        <v>#N/A</v>
      </c>
      <c r="V34" s="36">
        <f t="shared" si="2"/>
        <v>0</v>
      </c>
      <c r="W34" s="36">
        <f t="shared" si="3"/>
        <v>0</v>
      </c>
      <c r="X34" s="36">
        <f t="shared" si="4"/>
        <v>0</v>
      </c>
      <c r="Y34" s="36">
        <f t="shared" si="5"/>
        <v>0</v>
      </c>
      <c r="Z34" s="36">
        <f t="shared" si="6"/>
        <v>0</v>
      </c>
      <c r="AA34" s="40"/>
      <c r="AB34" s="31" t="s">
        <v>307</v>
      </c>
      <c r="AC34" s="31" t="s">
        <v>591</v>
      </c>
      <c r="AD34" s="31">
        <f>INDEX(ModelVnum, MATCH(AB34,Model,0), 1)</f>
        <v>7012</v>
      </c>
      <c r="AE34" s="31">
        <f>INDEX(BodyPartVnum, MATCH(AC34,BodyPart,0), 1)</f>
        <v>10</v>
      </c>
      <c r="AF34" s="40"/>
    </row>
    <row r="35" spans="5:32" x14ac:dyDescent="0.2">
      <c r="E35" s="40"/>
      <c r="J35" s="31" t="e">
        <f>INDEX(BodyPartVnum, MATCH(F35,BodyPart,0), 1)</f>
        <v>#N/A</v>
      </c>
      <c r="K35" s="31" t="e">
        <f>INDEX(ModelVnum, MATCH(G35,Model,0), 1)</f>
        <v>#N/A</v>
      </c>
      <c r="L35" s="31" t="e">
        <f>INDEX(MaterialVnum, MATCH(H35,Material,0), 1)</f>
        <v>#N/A</v>
      </c>
      <c r="M35" s="31">
        <f t="shared" si="1"/>
        <v>0</v>
      </c>
      <c r="N35" s="40"/>
      <c r="O35" s="31"/>
      <c r="U35" s="36" t="e">
        <f>INDEX(BodyPartVnum, MATCH(O35,BodyPart,0), 1)</f>
        <v>#N/A</v>
      </c>
      <c r="V35" s="36">
        <f t="shared" si="2"/>
        <v>0</v>
      </c>
      <c r="W35" s="36">
        <f t="shared" si="3"/>
        <v>0</v>
      </c>
      <c r="X35" s="36">
        <f t="shared" si="4"/>
        <v>0</v>
      </c>
      <c r="Y35" s="36">
        <f t="shared" si="5"/>
        <v>0</v>
      </c>
      <c r="Z35" s="36">
        <f t="shared" si="6"/>
        <v>0</v>
      </c>
      <c r="AA35" s="40"/>
      <c r="AB35" s="31" t="s">
        <v>411</v>
      </c>
      <c r="AC35" s="31" t="s">
        <v>591</v>
      </c>
      <c r="AD35" s="31">
        <f>INDEX(ModelVnum, MATCH(AB35,Model,0), 1)</f>
        <v>2001</v>
      </c>
      <c r="AE35" s="31">
        <f>INDEX(BodyPartVnum, MATCH(AC35,BodyPart,0), 1)</f>
        <v>10</v>
      </c>
      <c r="AF35" s="40"/>
    </row>
    <row r="36" spans="5:32" x14ac:dyDescent="0.2">
      <c r="E36" s="40"/>
      <c r="J36" s="31" t="e">
        <f>INDEX(BodyPartVnum, MATCH(F36,BodyPart,0), 1)</f>
        <v>#N/A</v>
      </c>
      <c r="K36" s="31" t="e">
        <f>INDEX(ModelVnum, MATCH(G36,Model,0), 1)</f>
        <v>#N/A</v>
      </c>
      <c r="L36" s="31" t="e">
        <f>INDEX(MaterialVnum, MATCH(H36,Material,0), 1)</f>
        <v>#N/A</v>
      </c>
      <c r="M36" s="31">
        <f t="shared" si="1"/>
        <v>0</v>
      </c>
      <c r="N36" s="40"/>
      <c r="O36" s="31"/>
      <c r="U36" s="36" t="e">
        <f>INDEX(BodyPartVnum, MATCH(O36,BodyPart,0), 1)</f>
        <v>#N/A</v>
      </c>
      <c r="V36" s="36">
        <f t="shared" si="2"/>
        <v>0</v>
      </c>
      <c r="W36" s="36">
        <f t="shared" si="3"/>
        <v>0</v>
      </c>
      <c r="X36" s="36">
        <f t="shared" si="4"/>
        <v>0</v>
      </c>
      <c r="Y36" s="36">
        <f t="shared" si="5"/>
        <v>0</v>
      </c>
      <c r="Z36" s="36">
        <f t="shared" si="6"/>
        <v>0</v>
      </c>
      <c r="AA36" s="40"/>
      <c r="AB36" s="31" t="s">
        <v>416</v>
      </c>
      <c r="AC36" s="31" t="s">
        <v>591</v>
      </c>
      <c r="AD36" s="31">
        <f>INDEX(ModelVnum, MATCH(AB36,Model,0), 1)</f>
        <v>2000</v>
      </c>
      <c r="AE36" s="31">
        <f>INDEX(BodyPartVnum, MATCH(AC36,BodyPart,0), 1)</f>
        <v>10</v>
      </c>
      <c r="AF36" s="40"/>
    </row>
    <row r="37" spans="5:32" x14ac:dyDescent="0.2">
      <c r="E37" s="40"/>
      <c r="J37" s="31" t="e">
        <f>INDEX(BodyPartVnum, MATCH(F37,BodyPart,0), 1)</f>
        <v>#N/A</v>
      </c>
      <c r="K37" s="31" t="e">
        <f>INDEX(ModelVnum, MATCH(G37,Model,0), 1)</f>
        <v>#N/A</v>
      </c>
      <c r="L37" s="31" t="e">
        <f>INDEX(MaterialVnum, MATCH(H37,Material,0), 1)</f>
        <v>#N/A</v>
      </c>
      <c r="M37" s="31">
        <f t="shared" si="1"/>
        <v>0</v>
      </c>
      <c r="N37" s="40"/>
      <c r="O37" s="31"/>
      <c r="U37" s="36" t="e">
        <f>INDEX(BodyPartVnum, MATCH(O37,BodyPart,0), 1)</f>
        <v>#N/A</v>
      </c>
      <c r="V37" s="36">
        <f t="shared" si="2"/>
        <v>0</v>
      </c>
      <c r="W37" s="36">
        <f t="shared" si="3"/>
        <v>0</v>
      </c>
      <c r="X37" s="36">
        <f t="shared" si="4"/>
        <v>0</v>
      </c>
      <c r="Y37" s="36">
        <f t="shared" si="5"/>
        <v>0</v>
      </c>
      <c r="Z37" s="36">
        <f t="shared" si="6"/>
        <v>0</v>
      </c>
      <c r="AA37" s="40"/>
      <c r="AB37" s="31" t="s">
        <v>245</v>
      </c>
      <c r="AC37" s="31" t="s">
        <v>591</v>
      </c>
      <c r="AD37" s="31">
        <f>INDEX(ModelVnum, MATCH(AB37,Model,0), 1)</f>
        <v>8005</v>
      </c>
      <c r="AE37" s="31">
        <f>INDEX(BodyPartVnum, MATCH(AC37,BodyPart,0), 1)</f>
        <v>10</v>
      </c>
      <c r="AF37" s="40"/>
    </row>
    <row r="38" spans="5:32" x14ac:dyDescent="0.2">
      <c r="E38" s="40"/>
      <c r="J38" s="31" t="e">
        <f>INDEX(BodyPartVnum, MATCH(F38,BodyPart,0), 1)</f>
        <v>#N/A</v>
      </c>
      <c r="K38" s="31" t="e">
        <f>INDEX(ModelVnum, MATCH(G38,Model,0), 1)</f>
        <v>#N/A</v>
      </c>
      <c r="L38" s="31" t="e">
        <f>INDEX(MaterialVnum, MATCH(H38,Material,0), 1)</f>
        <v>#N/A</v>
      </c>
      <c r="M38" s="31">
        <f t="shared" si="1"/>
        <v>0</v>
      </c>
      <c r="N38" s="40"/>
      <c r="O38" s="31"/>
      <c r="U38" s="36" t="e">
        <f>INDEX(BodyPartVnum, MATCH(O38,BodyPart,0), 1)</f>
        <v>#N/A</v>
      </c>
      <c r="V38" s="36">
        <f t="shared" si="2"/>
        <v>0</v>
      </c>
      <c r="W38" s="36">
        <f t="shared" si="3"/>
        <v>0</v>
      </c>
      <c r="X38" s="36">
        <f t="shared" si="4"/>
        <v>0</v>
      </c>
      <c r="Y38" s="36">
        <f t="shared" si="5"/>
        <v>0</v>
      </c>
      <c r="Z38" s="36">
        <f t="shared" si="6"/>
        <v>0</v>
      </c>
      <c r="AA38" s="40"/>
      <c r="AB38" s="31" t="s">
        <v>446</v>
      </c>
      <c r="AC38" s="31" t="s">
        <v>591</v>
      </c>
      <c r="AD38" s="31">
        <f>INDEX(ModelVnum, MATCH(AB38,Model,0), 1)</f>
        <v>500</v>
      </c>
      <c r="AE38" s="31">
        <f>INDEX(BodyPartVnum, MATCH(AC38,BodyPart,0), 1)</f>
        <v>10</v>
      </c>
      <c r="AF38" s="40"/>
    </row>
    <row r="39" spans="5:32" x14ac:dyDescent="0.2">
      <c r="E39" s="40"/>
      <c r="J39" s="31" t="e">
        <f>INDEX(BodyPartVnum, MATCH(F39,BodyPart,0), 1)</f>
        <v>#N/A</v>
      </c>
      <c r="K39" s="31" t="e">
        <f>INDEX(ModelVnum, MATCH(G39,Model,0), 1)</f>
        <v>#N/A</v>
      </c>
      <c r="L39" s="31" t="e">
        <f>INDEX(MaterialVnum, MATCH(H39,Material,0), 1)</f>
        <v>#N/A</v>
      </c>
      <c r="M39" s="31">
        <f t="shared" si="1"/>
        <v>0</v>
      </c>
      <c r="N39" s="40"/>
      <c r="O39" s="31"/>
      <c r="U39" s="36" t="e">
        <f>INDEX(BodyPartVnum, MATCH(O39,BodyPart,0), 1)</f>
        <v>#N/A</v>
      </c>
      <c r="V39" s="36">
        <f t="shared" si="2"/>
        <v>0</v>
      </c>
      <c r="W39" s="36">
        <f t="shared" si="3"/>
        <v>0</v>
      </c>
      <c r="X39" s="36">
        <f t="shared" si="4"/>
        <v>0</v>
      </c>
      <c r="Y39" s="36">
        <f t="shared" si="5"/>
        <v>0</v>
      </c>
      <c r="Z39" s="36">
        <f t="shared" si="6"/>
        <v>0</v>
      </c>
      <c r="AA39" s="40"/>
      <c r="AB39" s="31" t="s">
        <v>340</v>
      </c>
      <c r="AC39" s="31" t="s">
        <v>591</v>
      </c>
      <c r="AD39" s="31">
        <f>INDEX(ModelVnum, MATCH(AB39,Model,0), 1)</f>
        <v>7003</v>
      </c>
      <c r="AE39" s="31">
        <f>INDEX(BodyPartVnum, MATCH(AC39,BodyPart,0), 1)</f>
        <v>10</v>
      </c>
      <c r="AF39" s="40"/>
    </row>
    <row r="40" spans="5:32" x14ac:dyDescent="0.2">
      <c r="E40" s="40"/>
      <c r="J40" s="31" t="e">
        <f>INDEX(BodyPartVnum, MATCH(F40,BodyPart,0), 1)</f>
        <v>#N/A</v>
      </c>
      <c r="K40" s="31" t="e">
        <f>INDEX(ModelVnum, MATCH(G40,Model,0), 1)</f>
        <v>#N/A</v>
      </c>
      <c r="L40" s="31" t="e">
        <f>INDEX(MaterialVnum, MATCH(H40,Material,0), 1)</f>
        <v>#N/A</v>
      </c>
      <c r="M40" s="31">
        <f t="shared" si="1"/>
        <v>0</v>
      </c>
      <c r="N40" s="40"/>
      <c r="O40" s="31"/>
      <c r="U40" s="36" t="e">
        <f>INDEX(BodyPartVnum, MATCH(O40,BodyPart,0), 1)</f>
        <v>#N/A</v>
      </c>
      <c r="V40" s="36">
        <f t="shared" si="2"/>
        <v>0</v>
      </c>
      <c r="W40" s="36">
        <f t="shared" si="3"/>
        <v>0</v>
      </c>
      <c r="X40" s="36">
        <f t="shared" si="4"/>
        <v>0</v>
      </c>
      <c r="Y40" s="36">
        <f t="shared" si="5"/>
        <v>0</v>
      </c>
      <c r="Z40" s="36">
        <f t="shared" si="6"/>
        <v>0</v>
      </c>
      <c r="AA40" s="40"/>
      <c r="AB40" s="31" t="s">
        <v>395</v>
      </c>
      <c r="AC40" s="31" t="s">
        <v>591</v>
      </c>
      <c r="AD40" s="31">
        <f>INDEX(ModelVnum, MATCH(AB40,Model,0), 1)</f>
        <v>2500</v>
      </c>
      <c r="AE40" s="31">
        <f>INDEX(BodyPartVnum, MATCH(AC40,BodyPart,0), 1)</f>
        <v>10</v>
      </c>
      <c r="AF40" s="40"/>
    </row>
    <row r="41" spans="5:32" x14ac:dyDescent="0.2">
      <c r="E41" s="40"/>
      <c r="J41" s="31" t="e">
        <f>INDEX(BodyPartVnum, MATCH(F41,BodyPart,0), 1)</f>
        <v>#N/A</v>
      </c>
      <c r="K41" s="31" t="e">
        <f>INDEX(ModelVnum, MATCH(G41,Model,0), 1)</f>
        <v>#N/A</v>
      </c>
      <c r="L41" s="31" t="e">
        <f>INDEX(MaterialVnum, MATCH(H41,Material,0), 1)</f>
        <v>#N/A</v>
      </c>
      <c r="M41" s="31">
        <f t="shared" si="1"/>
        <v>0</v>
      </c>
      <c r="N41" s="40"/>
      <c r="O41" s="31"/>
      <c r="U41" s="36" t="e">
        <f>INDEX(BodyPartVnum, MATCH(O41,BodyPart,0), 1)</f>
        <v>#N/A</v>
      </c>
      <c r="V41" s="36">
        <f t="shared" si="2"/>
        <v>0</v>
      </c>
      <c r="W41" s="36">
        <f t="shared" si="3"/>
        <v>0</v>
      </c>
      <c r="X41" s="36">
        <f t="shared" si="4"/>
        <v>0</v>
      </c>
      <c r="Y41" s="36">
        <f t="shared" si="5"/>
        <v>0</v>
      </c>
      <c r="Z41" s="36">
        <f t="shared" si="6"/>
        <v>0</v>
      </c>
      <c r="AA41" s="40"/>
      <c r="AB41" s="31" t="s">
        <v>251</v>
      </c>
      <c r="AC41" s="31" t="s">
        <v>591</v>
      </c>
      <c r="AD41" s="31">
        <f>INDEX(ModelVnum, MATCH(AB41,Model,0), 1)</f>
        <v>8004</v>
      </c>
      <c r="AE41" s="31">
        <f>INDEX(BodyPartVnum, MATCH(AC41,BodyPart,0), 1)</f>
        <v>10</v>
      </c>
      <c r="AF41" s="40"/>
    </row>
    <row r="42" spans="5:32" x14ac:dyDescent="0.2">
      <c r="E42" s="40"/>
      <c r="J42" s="31" t="e">
        <f>INDEX(BodyPartVnum, MATCH(F42,BodyPart,0), 1)</f>
        <v>#N/A</v>
      </c>
      <c r="K42" s="31" t="e">
        <f>INDEX(ModelVnum, MATCH(G42,Model,0), 1)</f>
        <v>#N/A</v>
      </c>
      <c r="L42" s="31" t="e">
        <f>INDEX(MaterialVnum, MATCH(H42,Material,0), 1)</f>
        <v>#N/A</v>
      </c>
      <c r="M42" s="31">
        <f t="shared" si="1"/>
        <v>0</v>
      </c>
      <c r="N42" s="40"/>
      <c r="O42" s="31"/>
      <c r="U42" s="36" t="e">
        <f>INDEX(BodyPartVnum, MATCH(O42,BodyPart,0), 1)</f>
        <v>#N/A</v>
      </c>
      <c r="V42" s="36">
        <f t="shared" si="2"/>
        <v>0</v>
      </c>
      <c r="W42" s="36">
        <f t="shared" si="3"/>
        <v>0</v>
      </c>
      <c r="X42" s="36">
        <f t="shared" si="4"/>
        <v>0</v>
      </c>
      <c r="Y42" s="36">
        <f t="shared" si="5"/>
        <v>0</v>
      </c>
      <c r="Z42" s="36">
        <f t="shared" si="6"/>
        <v>0</v>
      </c>
      <c r="AA42" s="40"/>
      <c r="AB42" s="31" t="s">
        <v>406</v>
      </c>
      <c r="AC42" s="31" t="s">
        <v>592</v>
      </c>
      <c r="AD42" s="31">
        <f>INDEX(ModelVnum, MATCH(AB42,Model,0), 1)</f>
        <v>2002</v>
      </c>
      <c r="AE42" s="31">
        <f>INDEX(BodyPartVnum, MATCH(AC42,BodyPart,0), 1)</f>
        <v>11</v>
      </c>
      <c r="AF42" s="40"/>
    </row>
    <row r="43" spans="5:32" x14ac:dyDescent="0.2">
      <c r="E43" s="40"/>
      <c r="J43" s="31" t="e">
        <f>INDEX(BodyPartVnum, MATCH(F43,BodyPart,0), 1)</f>
        <v>#N/A</v>
      </c>
      <c r="K43" s="31" t="e">
        <f>INDEX(ModelVnum, MATCH(G43,Model,0), 1)</f>
        <v>#N/A</v>
      </c>
      <c r="L43" s="31" t="e">
        <f>INDEX(MaterialVnum, MATCH(H43,Material,0), 1)</f>
        <v>#N/A</v>
      </c>
      <c r="M43" s="31">
        <f t="shared" si="1"/>
        <v>0</v>
      </c>
      <c r="N43" s="40"/>
      <c r="O43" s="31"/>
      <c r="U43" s="36" t="e">
        <f>INDEX(BodyPartVnum, MATCH(O43,BodyPart,0), 1)</f>
        <v>#N/A</v>
      </c>
      <c r="V43" s="36">
        <f t="shared" si="2"/>
        <v>0</v>
      </c>
      <c r="W43" s="36">
        <f t="shared" si="3"/>
        <v>0</v>
      </c>
      <c r="X43" s="36">
        <f t="shared" si="4"/>
        <v>0</v>
      </c>
      <c r="Y43" s="36">
        <f t="shared" si="5"/>
        <v>0</v>
      </c>
      <c r="Z43" s="36">
        <f t="shared" si="6"/>
        <v>0</v>
      </c>
      <c r="AA43" s="40"/>
      <c r="AB43" s="31" t="s">
        <v>442</v>
      </c>
      <c r="AC43" s="31" t="s">
        <v>592</v>
      </c>
      <c r="AD43" s="31">
        <f>INDEX(ModelVnum, MATCH(AB43,Model,0), 1)</f>
        <v>501</v>
      </c>
      <c r="AE43" s="31">
        <f>INDEX(BodyPartVnum, MATCH(AC43,BodyPart,0), 1)</f>
        <v>11</v>
      </c>
      <c r="AF43" s="40"/>
    </row>
    <row r="44" spans="5:32" x14ac:dyDescent="0.2">
      <c r="E44" s="40"/>
      <c r="J44" s="31" t="e">
        <f>INDEX(BodyPartVnum, MATCH(F44,BodyPart,0), 1)</f>
        <v>#N/A</v>
      </c>
      <c r="K44" s="31" t="e">
        <f>INDEX(ModelVnum, MATCH(G44,Model,0), 1)</f>
        <v>#N/A</v>
      </c>
      <c r="L44" s="31" t="e">
        <f>INDEX(MaterialVnum, MATCH(H44,Material,0), 1)</f>
        <v>#N/A</v>
      </c>
      <c r="M44" s="31">
        <f t="shared" si="1"/>
        <v>0</v>
      </c>
      <c r="N44" s="40"/>
      <c r="O44" s="31"/>
      <c r="U44" s="36" t="e">
        <f>INDEX(BodyPartVnum, MATCH(O44,BodyPart,0), 1)</f>
        <v>#N/A</v>
      </c>
      <c r="V44" s="36">
        <f t="shared" si="2"/>
        <v>0</v>
      </c>
      <c r="W44" s="36">
        <f t="shared" si="3"/>
        <v>0</v>
      </c>
      <c r="X44" s="36">
        <f t="shared" si="4"/>
        <v>0</v>
      </c>
      <c r="Y44" s="36">
        <f t="shared" si="5"/>
        <v>0</v>
      </c>
      <c r="Z44" s="36">
        <f t="shared" si="6"/>
        <v>0</v>
      </c>
      <c r="AA44" s="40"/>
      <c r="AB44" s="31" t="s">
        <v>400</v>
      </c>
      <c r="AC44" s="31" t="s">
        <v>592</v>
      </c>
      <c r="AD44" s="31">
        <f>INDEX(ModelVnum, MATCH(AB44,Model,0), 1)</f>
        <v>2004</v>
      </c>
      <c r="AE44" s="31">
        <f>INDEX(BodyPartVnum, MATCH(AC44,BodyPart,0), 1)</f>
        <v>11</v>
      </c>
      <c r="AF44" s="40"/>
    </row>
    <row r="45" spans="5:32" x14ac:dyDescent="0.2">
      <c r="E45" s="40"/>
      <c r="J45" s="31" t="e">
        <f>INDEX(BodyPartVnum, MATCH(F45,BodyPart,0), 1)</f>
        <v>#N/A</v>
      </c>
      <c r="K45" s="31" t="e">
        <f>INDEX(ModelVnum, MATCH(G45,Model,0), 1)</f>
        <v>#N/A</v>
      </c>
      <c r="L45" s="31" t="e">
        <f>INDEX(MaterialVnum, MATCH(H45,Material,0), 1)</f>
        <v>#N/A</v>
      </c>
      <c r="M45" s="31">
        <f t="shared" si="1"/>
        <v>0</v>
      </c>
      <c r="N45" s="40"/>
      <c r="O45" s="31"/>
      <c r="U45" s="36" t="e">
        <f>INDEX(BodyPartVnum, MATCH(O45,BodyPart,0), 1)</f>
        <v>#N/A</v>
      </c>
      <c r="V45" s="36">
        <f t="shared" si="2"/>
        <v>0</v>
      </c>
      <c r="W45" s="36">
        <f t="shared" si="3"/>
        <v>0</v>
      </c>
      <c r="X45" s="36">
        <f t="shared" si="4"/>
        <v>0</v>
      </c>
      <c r="Y45" s="36">
        <f t="shared" si="5"/>
        <v>0</v>
      </c>
      <c r="Z45" s="36">
        <f t="shared" si="6"/>
        <v>0</v>
      </c>
      <c r="AA45" s="40"/>
      <c r="AB45" s="31" t="s">
        <v>307</v>
      </c>
      <c r="AC45" s="31" t="s">
        <v>592</v>
      </c>
      <c r="AD45" s="31">
        <f>INDEX(ModelVnum, MATCH(AB45,Model,0), 1)</f>
        <v>7012</v>
      </c>
      <c r="AE45" s="31">
        <f>INDEX(BodyPartVnum, MATCH(AC45,BodyPart,0), 1)</f>
        <v>11</v>
      </c>
      <c r="AF45" s="40"/>
    </row>
    <row r="46" spans="5:32" x14ac:dyDescent="0.2">
      <c r="E46" s="40"/>
      <c r="J46" s="31" t="e">
        <f>INDEX(BodyPartVnum, MATCH(F46,BodyPart,0), 1)</f>
        <v>#N/A</v>
      </c>
      <c r="K46" s="31" t="e">
        <f>INDEX(ModelVnum, MATCH(G46,Model,0), 1)</f>
        <v>#N/A</v>
      </c>
      <c r="L46" s="31" t="e">
        <f>INDEX(MaterialVnum, MATCH(H46,Material,0), 1)</f>
        <v>#N/A</v>
      </c>
      <c r="M46" s="31">
        <f t="shared" si="1"/>
        <v>0</v>
      </c>
      <c r="N46" s="40"/>
      <c r="O46" s="31"/>
      <c r="U46" s="36" t="e">
        <f>INDEX(BodyPartVnum, MATCH(O46,BodyPart,0), 1)</f>
        <v>#N/A</v>
      </c>
      <c r="V46" s="36">
        <f t="shared" si="2"/>
        <v>0</v>
      </c>
      <c r="W46" s="36">
        <f t="shared" si="3"/>
        <v>0</v>
      </c>
      <c r="X46" s="36">
        <f t="shared" si="4"/>
        <v>0</v>
      </c>
      <c r="Y46" s="36">
        <f t="shared" si="5"/>
        <v>0</v>
      </c>
      <c r="Z46" s="36">
        <f t="shared" si="6"/>
        <v>0</v>
      </c>
      <c r="AA46" s="40"/>
      <c r="AB46" s="31" t="s">
        <v>411</v>
      </c>
      <c r="AC46" s="31" t="s">
        <v>592</v>
      </c>
      <c r="AD46" s="31">
        <f>INDEX(ModelVnum, MATCH(AB46,Model,0), 1)</f>
        <v>2001</v>
      </c>
      <c r="AE46" s="31">
        <f>INDEX(BodyPartVnum, MATCH(AC46,BodyPart,0), 1)</f>
        <v>11</v>
      </c>
      <c r="AF46" s="40"/>
    </row>
    <row r="47" spans="5:32" x14ac:dyDescent="0.2">
      <c r="E47" s="40"/>
      <c r="J47" s="31" t="e">
        <f>INDEX(BodyPartVnum, MATCH(F47,BodyPart,0), 1)</f>
        <v>#N/A</v>
      </c>
      <c r="K47" s="31" t="e">
        <f>INDEX(ModelVnum, MATCH(G47,Model,0), 1)</f>
        <v>#N/A</v>
      </c>
      <c r="L47" s="31" t="e">
        <f>INDEX(MaterialVnum, MATCH(H47,Material,0), 1)</f>
        <v>#N/A</v>
      </c>
      <c r="M47" s="31">
        <f t="shared" si="1"/>
        <v>0</v>
      </c>
      <c r="N47" s="40"/>
      <c r="O47" s="31"/>
      <c r="U47" s="36" t="e">
        <f>INDEX(BodyPartVnum, MATCH(O47,BodyPart,0), 1)</f>
        <v>#N/A</v>
      </c>
      <c r="V47" s="36">
        <f t="shared" si="2"/>
        <v>0</v>
      </c>
      <c r="W47" s="36">
        <f t="shared" si="3"/>
        <v>0</v>
      </c>
      <c r="X47" s="36">
        <f t="shared" si="4"/>
        <v>0</v>
      </c>
      <c r="Y47" s="36">
        <f t="shared" si="5"/>
        <v>0</v>
      </c>
      <c r="Z47" s="36">
        <f t="shared" si="6"/>
        <v>0</v>
      </c>
      <c r="AA47" s="40"/>
      <c r="AB47" s="31" t="s">
        <v>416</v>
      </c>
      <c r="AC47" s="31" t="s">
        <v>592</v>
      </c>
      <c r="AD47" s="31">
        <f>INDEX(ModelVnum, MATCH(AB47,Model,0), 1)</f>
        <v>2000</v>
      </c>
      <c r="AE47" s="31">
        <f>INDEX(BodyPartVnum, MATCH(AC47,BodyPart,0), 1)</f>
        <v>11</v>
      </c>
      <c r="AF47" s="40"/>
    </row>
    <row r="48" spans="5:32" x14ac:dyDescent="0.2">
      <c r="E48" s="40"/>
      <c r="J48" s="31" t="e">
        <f>INDEX(BodyPartVnum, MATCH(F48,BodyPart,0), 1)</f>
        <v>#N/A</v>
      </c>
      <c r="K48" s="31" t="e">
        <f>INDEX(ModelVnum, MATCH(G48,Model,0), 1)</f>
        <v>#N/A</v>
      </c>
      <c r="L48" s="31" t="e">
        <f>INDEX(MaterialVnum, MATCH(H48,Material,0), 1)</f>
        <v>#N/A</v>
      </c>
      <c r="M48" s="31">
        <f t="shared" si="1"/>
        <v>0</v>
      </c>
      <c r="N48" s="40"/>
      <c r="O48" s="31"/>
      <c r="U48" s="36" t="e">
        <f>INDEX(BodyPartVnum, MATCH(O48,BodyPart,0), 1)</f>
        <v>#N/A</v>
      </c>
      <c r="V48" s="36">
        <f t="shared" si="2"/>
        <v>0</v>
      </c>
      <c r="W48" s="36">
        <f t="shared" si="3"/>
        <v>0</v>
      </c>
      <c r="X48" s="36">
        <f t="shared" si="4"/>
        <v>0</v>
      </c>
      <c r="Y48" s="36">
        <f t="shared" si="5"/>
        <v>0</v>
      </c>
      <c r="Z48" s="36">
        <f t="shared" si="6"/>
        <v>0</v>
      </c>
      <c r="AA48" s="40"/>
      <c r="AB48" s="31" t="s">
        <v>245</v>
      </c>
      <c r="AC48" s="31" t="s">
        <v>592</v>
      </c>
      <c r="AD48" s="31">
        <f>INDEX(ModelVnum, MATCH(AB48,Model,0), 1)</f>
        <v>8005</v>
      </c>
      <c r="AE48" s="31">
        <f>INDEX(BodyPartVnum, MATCH(AC48,BodyPart,0), 1)</f>
        <v>11</v>
      </c>
      <c r="AF48" s="40"/>
    </row>
    <row r="49" spans="5:32" x14ac:dyDescent="0.2">
      <c r="E49" s="40"/>
      <c r="J49" s="31" t="e">
        <f>INDEX(BodyPartVnum, MATCH(F49,BodyPart,0), 1)</f>
        <v>#N/A</v>
      </c>
      <c r="K49" s="31" t="e">
        <f>INDEX(ModelVnum, MATCH(G49,Model,0), 1)</f>
        <v>#N/A</v>
      </c>
      <c r="L49" s="31" t="e">
        <f>INDEX(MaterialVnum, MATCH(H49,Material,0), 1)</f>
        <v>#N/A</v>
      </c>
      <c r="M49" s="31">
        <f t="shared" si="1"/>
        <v>0</v>
      </c>
      <c r="N49" s="40"/>
      <c r="O49" s="31"/>
      <c r="U49" s="36" t="e">
        <f>INDEX(BodyPartVnum, MATCH(O49,BodyPart,0), 1)</f>
        <v>#N/A</v>
      </c>
      <c r="V49" s="36">
        <f t="shared" si="2"/>
        <v>0</v>
      </c>
      <c r="W49" s="36">
        <f t="shared" si="3"/>
        <v>0</v>
      </c>
      <c r="X49" s="36">
        <f t="shared" si="4"/>
        <v>0</v>
      </c>
      <c r="Y49" s="36">
        <f t="shared" si="5"/>
        <v>0</v>
      </c>
      <c r="Z49" s="36">
        <f t="shared" si="6"/>
        <v>0</v>
      </c>
      <c r="AA49" s="40"/>
      <c r="AB49" s="31" t="s">
        <v>446</v>
      </c>
      <c r="AC49" s="31" t="s">
        <v>592</v>
      </c>
      <c r="AD49" s="31">
        <f>INDEX(ModelVnum, MATCH(AB49,Model,0), 1)</f>
        <v>500</v>
      </c>
      <c r="AE49" s="31">
        <f>INDEX(BodyPartVnum, MATCH(AC49,BodyPart,0), 1)</f>
        <v>11</v>
      </c>
      <c r="AF49" s="40"/>
    </row>
    <row r="50" spans="5:32" x14ac:dyDescent="0.2">
      <c r="E50" s="40"/>
      <c r="J50" s="31" t="e">
        <f>INDEX(BodyPartVnum, MATCH(F50,BodyPart,0), 1)</f>
        <v>#N/A</v>
      </c>
      <c r="K50" s="31" t="e">
        <f>INDEX(ModelVnum, MATCH(G50,Model,0), 1)</f>
        <v>#N/A</v>
      </c>
      <c r="L50" s="31" t="e">
        <f>INDEX(MaterialVnum, MATCH(H50,Material,0), 1)</f>
        <v>#N/A</v>
      </c>
      <c r="M50" s="31">
        <f t="shared" si="1"/>
        <v>0</v>
      </c>
      <c r="N50" s="40"/>
      <c r="O50" s="31"/>
      <c r="U50" s="36" t="e">
        <f>INDEX(BodyPartVnum, MATCH(O50,BodyPart,0), 1)</f>
        <v>#N/A</v>
      </c>
      <c r="V50" s="36">
        <f t="shared" si="2"/>
        <v>0</v>
      </c>
      <c r="W50" s="36">
        <f t="shared" si="3"/>
        <v>0</v>
      </c>
      <c r="X50" s="36">
        <f t="shared" si="4"/>
        <v>0</v>
      </c>
      <c r="Y50" s="36">
        <f t="shared" si="5"/>
        <v>0</v>
      </c>
      <c r="Z50" s="36">
        <f t="shared" si="6"/>
        <v>0</v>
      </c>
      <c r="AA50" s="40"/>
      <c r="AB50" s="31" t="s">
        <v>340</v>
      </c>
      <c r="AC50" s="31" t="s">
        <v>592</v>
      </c>
      <c r="AD50" s="31">
        <f>INDEX(ModelVnum, MATCH(AB50,Model,0), 1)</f>
        <v>7003</v>
      </c>
      <c r="AE50" s="31">
        <f>INDEX(BodyPartVnum, MATCH(AC50,BodyPart,0), 1)</f>
        <v>11</v>
      </c>
      <c r="AF50" s="40"/>
    </row>
    <row r="51" spans="5:32" x14ac:dyDescent="0.2">
      <c r="E51" s="40"/>
      <c r="J51" s="31" t="e">
        <f>INDEX(BodyPartVnum, MATCH(F51,BodyPart,0), 1)</f>
        <v>#N/A</v>
      </c>
      <c r="K51" s="31" t="e">
        <f>INDEX(ModelVnum, MATCH(G51,Model,0), 1)</f>
        <v>#N/A</v>
      </c>
      <c r="L51" s="31" t="e">
        <f>INDEX(MaterialVnum, MATCH(H51,Material,0), 1)</f>
        <v>#N/A</v>
      </c>
      <c r="M51" s="31">
        <f t="shared" si="1"/>
        <v>0</v>
      </c>
      <c r="N51" s="40"/>
      <c r="O51" s="31"/>
      <c r="U51" s="36" t="e">
        <f>INDEX(BodyPartVnum, MATCH(O51,BodyPart,0), 1)</f>
        <v>#N/A</v>
      </c>
      <c r="V51" s="36">
        <f t="shared" si="2"/>
        <v>0</v>
      </c>
      <c r="W51" s="36">
        <f t="shared" si="3"/>
        <v>0</v>
      </c>
      <c r="X51" s="36">
        <f t="shared" si="4"/>
        <v>0</v>
      </c>
      <c r="Y51" s="36">
        <f t="shared" si="5"/>
        <v>0</v>
      </c>
      <c r="Z51" s="36">
        <f t="shared" si="6"/>
        <v>0</v>
      </c>
      <c r="AA51" s="40"/>
      <c r="AB51" s="31" t="s">
        <v>395</v>
      </c>
      <c r="AC51" s="31" t="s">
        <v>592</v>
      </c>
      <c r="AD51" s="31">
        <f>INDEX(ModelVnum, MATCH(AB51,Model,0), 1)</f>
        <v>2500</v>
      </c>
      <c r="AE51" s="31">
        <f>INDEX(BodyPartVnum, MATCH(AC51,BodyPart,0), 1)</f>
        <v>11</v>
      </c>
      <c r="AF51" s="40"/>
    </row>
    <row r="52" spans="5:32" x14ac:dyDescent="0.2">
      <c r="E52" s="40"/>
      <c r="J52" s="31" t="e">
        <f>INDEX(BodyPartVnum, MATCH(F52,BodyPart,0), 1)</f>
        <v>#N/A</v>
      </c>
      <c r="K52" s="31" t="e">
        <f>INDEX(ModelVnum, MATCH(G52,Model,0), 1)</f>
        <v>#N/A</v>
      </c>
      <c r="L52" s="31" t="e">
        <f>INDEX(MaterialVnum, MATCH(H52,Material,0), 1)</f>
        <v>#N/A</v>
      </c>
      <c r="M52" s="31">
        <f t="shared" si="1"/>
        <v>0</v>
      </c>
      <c r="N52" s="40"/>
      <c r="O52" s="31"/>
      <c r="U52" s="36" t="e">
        <f>INDEX(BodyPartVnum, MATCH(O52,BodyPart,0), 1)</f>
        <v>#N/A</v>
      </c>
      <c r="V52" s="36">
        <f t="shared" si="2"/>
        <v>0</v>
      </c>
      <c r="W52" s="36">
        <f t="shared" si="3"/>
        <v>0</v>
      </c>
      <c r="X52" s="36">
        <f t="shared" si="4"/>
        <v>0</v>
      </c>
      <c r="Y52" s="36">
        <f t="shared" si="5"/>
        <v>0</v>
      </c>
      <c r="Z52" s="36">
        <f t="shared" si="6"/>
        <v>0</v>
      </c>
      <c r="AA52" s="40"/>
      <c r="AB52" s="31" t="s">
        <v>251</v>
      </c>
      <c r="AC52" s="31" t="s">
        <v>592</v>
      </c>
      <c r="AD52" s="31">
        <f>INDEX(ModelVnum, MATCH(AB52,Model,0), 1)</f>
        <v>8004</v>
      </c>
      <c r="AE52" s="31">
        <f>INDEX(BodyPartVnum, MATCH(AC52,BodyPart,0), 1)</f>
        <v>11</v>
      </c>
      <c r="AF52" s="40"/>
    </row>
    <row r="53" spans="5:32" x14ac:dyDescent="0.2">
      <c r="E53" s="40"/>
      <c r="J53" s="31" t="e">
        <f>INDEX(BodyPartVnum, MATCH(F53,BodyPart,0), 1)</f>
        <v>#N/A</v>
      </c>
      <c r="K53" s="31" t="e">
        <f>INDEX(ModelVnum, MATCH(G53,Model,0), 1)</f>
        <v>#N/A</v>
      </c>
      <c r="L53" s="31" t="e">
        <f>INDEX(MaterialVnum, MATCH(H53,Material,0), 1)</f>
        <v>#N/A</v>
      </c>
      <c r="M53" s="31">
        <f t="shared" si="1"/>
        <v>0</v>
      </c>
      <c r="N53" s="40"/>
      <c r="O53" s="31"/>
      <c r="U53" s="36" t="e">
        <f>INDEX(BodyPartVnum, MATCH(O53,BodyPart,0), 1)</f>
        <v>#N/A</v>
      </c>
      <c r="V53" s="36">
        <f t="shared" si="2"/>
        <v>0</v>
      </c>
      <c r="W53" s="36">
        <f t="shared" si="3"/>
        <v>0</v>
      </c>
      <c r="X53" s="36">
        <f t="shared" si="4"/>
        <v>0</v>
      </c>
      <c r="Y53" s="36">
        <f t="shared" si="5"/>
        <v>0</v>
      </c>
      <c r="Z53" s="36">
        <f t="shared" si="6"/>
        <v>0</v>
      </c>
      <c r="AA53" s="40"/>
      <c r="AB53" s="31" t="s">
        <v>406</v>
      </c>
      <c r="AC53" s="31" t="s">
        <v>184</v>
      </c>
      <c r="AD53" s="31">
        <f>INDEX(ModelVnum, MATCH(AB53,Model,0), 1)</f>
        <v>2002</v>
      </c>
      <c r="AE53" s="31">
        <f>INDEX(BodyPartVnum, MATCH(AC53,BodyPart,0), 1)</f>
        <v>207</v>
      </c>
      <c r="AF53" s="40"/>
    </row>
    <row r="54" spans="5:32" x14ac:dyDescent="0.2">
      <c r="E54" s="40"/>
      <c r="J54" s="31" t="e">
        <f>INDEX(BodyPartVnum, MATCH(F54,BodyPart,0), 1)</f>
        <v>#N/A</v>
      </c>
      <c r="K54" s="31" t="e">
        <f>INDEX(ModelVnum, MATCH(G54,Model,0), 1)</f>
        <v>#N/A</v>
      </c>
      <c r="L54" s="31" t="e">
        <f>INDEX(MaterialVnum, MATCH(H54,Material,0), 1)</f>
        <v>#N/A</v>
      </c>
      <c r="M54" s="31">
        <f t="shared" si="1"/>
        <v>0</v>
      </c>
      <c r="N54" s="40"/>
      <c r="O54" s="31"/>
      <c r="U54" s="36" t="e">
        <f>INDEX(BodyPartVnum, MATCH(O54,BodyPart,0), 1)</f>
        <v>#N/A</v>
      </c>
      <c r="V54" s="36">
        <f t="shared" si="2"/>
        <v>0</v>
      </c>
      <c r="W54" s="36">
        <f t="shared" si="3"/>
        <v>0</v>
      </c>
      <c r="X54" s="36">
        <f t="shared" si="4"/>
        <v>0</v>
      </c>
      <c r="Y54" s="36">
        <f t="shared" si="5"/>
        <v>0</v>
      </c>
      <c r="Z54" s="36">
        <f t="shared" si="6"/>
        <v>0</v>
      </c>
      <c r="AA54" s="40"/>
      <c r="AB54" s="31" t="s">
        <v>442</v>
      </c>
      <c r="AC54" s="31" t="s">
        <v>184</v>
      </c>
      <c r="AD54" s="31">
        <f>INDEX(ModelVnum, MATCH(AB54,Model,0), 1)</f>
        <v>501</v>
      </c>
      <c r="AE54" s="31">
        <f>INDEX(BodyPartVnum, MATCH(AC54,BodyPart,0), 1)</f>
        <v>207</v>
      </c>
      <c r="AF54" s="40"/>
    </row>
    <row r="55" spans="5:32" x14ac:dyDescent="0.2">
      <c r="E55" s="40"/>
      <c r="J55" s="31" t="e">
        <f>INDEX(BodyPartVnum, MATCH(F55,BodyPart,0), 1)</f>
        <v>#N/A</v>
      </c>
      <c r="K55" s="31" t="e">
        <f>INDEX(ModelVnum, MATCH(G55,Model,0), 1)</f>
        <v>#N/A</v>
      </c>
      <c r="L55" s="31" t="e">
        <f>INDEX(MaterialVnum, MATCH(H55,Material,0), 1)</f>
        <v>#N/A</v>
      </c>
      <c r="M55" s="31">
        <f t="shared" si="1"/>
        <v>0</v>
      </c>
      <c r="N55" s="40"/>
      <c r="O55" s="31"/>
      <c r="U55" s="36" t="e">
        <f>INDEX(BodyPartVnum, MATCH(O55,BodyPart,0), 1)</f>
        <v>#N/A</v>
      </c>
      <c r="V55" s="36">
        <f t="shared" si="2"/>
        <v>0</v>
      </c>
      <c r="W55" s="36">
        <f t="shared" si="3"/>
        <v>0</v>
      </c>
      <c r="X55" s="36">
        <f t="shared" si="4"/>
        <v>0</v>
      </c>
      <c r="Y55" s="36">
        <f t="shared" si="5"/>
        <v>0</v>
      </c>
      <c r="Z55" s="36">
        <f t="shared" si="6"/>
        <v>0</v>
      </c>
      <c r="AA55" s="40"/>
      <c r="AB55" s="31" t="s">
        <v>400</v>
      </c>
      <c r="AC55" s="31" t="s">
        <v>184</v>
      </c>
      <c r="AD55" s="31">
        <f>INDEX(ModelVnum, MATCH(AB55,Model,0), 1)</f>
        <v>2004</v>
      </c>
      <c r="AE55" s="31">
        <f>INDEX(BodyPartVnum, MATCH(AC55,BodyPart,0), 1)</f>
        <v>207</v>
      </c>
      <c r="AF55" s="40"/>
    </row>
    <row r="56" spans="5:32" x14ac:dyDescent="0.2">
      <c r="E56" s="40"/>
      <c r="J56" s="31" t="e">
        <f>INDEX(BodyPartVnum, MATCH(F56,BodyPart,0), 1)</f>
        <v>#N/A</v>
      </c>
      <c r="K56" s="31" t="e">
        <f>INDEX(ModelVnum, MATCH(G56,Model,0), 1)</f>
        <v>#N/A</v>
      </c>
      <c r="L56" s="31" t="e">
        <f>INDEX(MaterialVnum, MATCH(H56,Material,0), 1)</f>
        <v>#N/A</v>
      </c>
      <c r="M56" s="31">
        <f t="shared" si="1"/>
        <v>0</v>
      </c>
      <c r="N56" s="40"/>
      <c r="O56" s="31"/>
      <c r="U56" s="36" t="e">
        <f>INDEX(BodyPartVnum, MATCH(O56,BodyPart,0), 1)</f>
        <v>#N/A</v>
      </c>
      <c r="V56" s="36">
        <f t="shared" si="2"/>
        <v>0</v>
      </c>
      <c r="W56" s="36">
        <f t="shared" si="3"/>
        <v>0</v>
      </c>
      <c r="X56" s="36">
        <f t="shared" si="4"/>
        <v>0</v>
      </c>
      <c r="Y56" s="36">
        <f t="shared" si="5"/>
        <v>0</v>
      </c>
      <c r="Z56" s="36">
        <f t="shared" si="6"/>
        <v>0</v>
      </c>
      <c r="AA56" s="40"/>
      <c r="AB56" s="31" t="s">
        <v>307</v>
      </c>
      <c r="AC56" s="31" t="s">
        <v>184</v>
      </c>
      <c r="AD56" s="31">
        <f>INDEX(ModelVnum, MATCH(AB56,Model,0), 1)</f>
        <v>7012</v>
      </c>
      <c r="AE56" s="31">
        <f>INDEX(BodyPartVnum, MATCH(AC56,BodyPart,0), 1)</f>
        <v>207</v>
      </c>
      <c r="AF56" s="40"/>
    </row>
    <row r="57" spans="5:32" x14ac:dyDescent="0.2">
      <c r="E57" s="40"/>
      <c r="J57" s="31" t="e">
        <f>INDEX(BodyPartVnum, MATCH(F57,BodyPart,0), 1)</f>
        <v>#N/A</v>
      </c>
      <c r="K57" s="31" t="e">
        <f>INDEX(ModelVnum, MATCH(G57,Model,0), 1)</f>
        <v>#N/A</v>
      </c>
      <c r="L57" s="31" t="e">
        <f>INDEX(MaterialVnum, MATCH(H57,Material,0), 1)</f>
        <v>#N/A</v>
      </c>
      <c r="M57" s="31">
        <f t="shared" si="1"/>
        <v>0</v>
      </c>
      <c r="N57" s="40"/>
      <c r="O57" s="31"/>
      <c r="U57" s="36" t="e">
        <f>INDEX(BodyPartVnum, MATCH(O57,BodyPart,0), 1)</f>
        <v>#N/A</v>
      </c>
      <c r="V57" s="36">
        <f t="shared" si="2"/>
        <v>0</v>
      </c>
      <c r="W57" s="36">
        <f t="shared" si="3"/>
        <v>0</v>
      </c>
      <c r="X57" s="36">
        <f t="shared" si="4"/>
        <v>0</v>
      </c>
      <c r="Y57" s="36">
        <f t="shared" si="5"/>
        <v>0</v>
      </c>
      <c r="Z57" s="36">
        <f t="shared" si="6"/>
        <v>0</v>
      </c>
      <c r="AA57" s="40"/>
      <c r="AB57" s="31" t="s">
        <v>411</v>
      </c>
      <c r="AC57" s="31" t="s">
        <v>184</v>
      </c>
      <c r="AD57" s="31">
        <f>INDEX(ModelVnum, MATCH(AB57,Model,0), 1)</f>
        <v>2001</v>
      </c>
      <c r="AE57" s="31">
        <f>INDEX(BodyPartVnum, MATCH(AC57,BodyPart,0), 1)</f>
        <v>207</v>
      </c>
      <c r="AF57" s="40"/>
    </row>
    <row r="58" spans="5:32" x14ac:dyDescent="0.2">
      <c r="E58" s="40"/>
      <c r="J58" s="31" t="e">
        <f>INDEX(BodyPartVnum, MATCH(F58,BodyPart,0), 1)</f>
        <v>#N/A</v>
      </c>
      <c r="K58" s="31" t="e">
        <f>INDEX(ModelVnum, MATCH(G58,Model,0), 1)</f>
        <v>#N/A</v>
      </c>
      <c r="L58" s="31" t="e">
        <f>INDEX(MaterialVnum, MATCH(H58,Material,0), 1)</f>
        <v>#N/A</v>
      </c>
      <c r="M58" s="31">
        <f t="shared" si="1"/>
        <v>0</v>
      </c>
      <c r="N58" s="40"/>
      <c r="O58" s="31"/>
      <c r="U58" s="36" t="e">
        <f>INDEX(BodyPartVnum, MATCH(O58,BodyPart,0), 1)</f>
        <v>#N/A</v>
      </c>
      <c r="V58" s="36">
        <f t="shared" si="2"/>
        <v>0</v>
      </c>
      <c r="W58" s="36">
        <f t="shared" si="3"/>
        <v>0</v>
      </c>
      <c r="X58" s="36">
        <f t="shared" si="4"/>
        <v>0</v>
      </c>
      <c r="Y58" s="36">
        <f t="shared" si="5"/>
        <v>0</v>
      </c>
      <c r="Z58" s="36">
        <f t="shared" si="6"/>
        <v>0</v>
      </c>
      <c r="AA58" s="40"/>
      <c r="AB58" s="31" t="s">
        <v>416</v>
      </c>
      <c r="AC58" s="31" t="s">
        <v>184</v>
      </c>
      <c r="AD58" s="31">
        <f>INDEX(ModelVnum, MATCH(AB58,Model,0), 1)</f>
        <v>2000</v>
      </c>
      <c r="AE58" s="31">
        <f>INDEX(BodyPartVnum, MATCH(AC58,BodyPart,0), 1)</f>
        <v>207</v>
      </c>
      <c r="AF58" s="40"/>
    </row>
    <row r="59" spans="5:32" x14ac:dyDescent="0.2">
      <c r="E59" s="40"/>
      <c r="J59" s="31" t="e">
        <f>INDEX(BodyPartVnum, MATCH(F59,BodyPart,0), 1)</f>
        <v>#N/A</v>
      </c>
      <c r="K59" s="31" t="e">
        <f>INDEX(ModelVnum, MATCH(G59,Model,0), 1)</f>
        <v>#N/A</v>
      </c>
      <c r="L59" s="31" t="e">
        <f>INDEX(MaterialVnum, MATCH(H59,Material,0), 1)</f>
        <v>#N/A</v>
      </c>
      <c r="M59" s="31">
        <f t="shared" si="1"/>
        <v>0</v>
      </c>
      <c r="N59" s="40"/>
      <c r="O59" s="31"/>
      <c r="U59" s="36" t="e">
        <f>INDEX(BodyPartVnum, MATCH(O59,BodyPart,0), 1)</f>
        <v>#N/A</v>
      </c>
      <c r="V59" s="36">
        <f t="shared" si="2"/>
        <v>0</v>
      </c>
      <c r="W59" s="36">
        <f t="shared" si="3"/>
        <v>0</v>
      </c>
      <c r="X59" s="36">
        <f t="shared" si="4"/>
        <v>0</v>
      </c>
      <c r="Y59" s="36">
        <f t="shared" si="5"/>
        <v>0</v>
      </c>
      <c r="Z59" s="36">
        <f t="shared" si="6"/>
        <v>0</v>
      </c>
      <c r="AA59" s="40"/>
      <c r="AB59" s="31" t="s">
        <v>245</v>
      </c>
      <c r="AC59" s="31" t="s">
        <v>184</v>
      </c>
      <c r="AD59" s="31">
        <f>INDEX(ModelVnum, MATCH(AB59,Model,0), 1)</f>
        <v>8005</v>
      </c>
      <c r="AE59" s="31">
        <f>INDEX(BodyPartVnum, MATCH(AC59,BodyPart,0), 1)</f>
        <v>207</v>
      </c>
      <c r="AF59" s="40"/>
    </row>
    <row r="60" spans="5:32" x14ac:dyDescent="0.2">
      <c r="E60" s="40"/>
      <c r="J60" s="31" t="e">
        <f>INDEX(BodyPartVnum, MATCH(F60,BodyPart,0), 1)</f>
        <v>#N/A</v>
      </c>
      <c r="K60" s="31" t="e">
        <f>INDEX(ModelVnum, MATCH(G60,Model,0), 1)</f>
        <v>#N/A</v>
      </c>
      <c r="L60" s="31" t="e">
        <f>INDEX(MaterialVnum, MATCH(H60,Material,0), 1)</f>
        <v>#N/A</v>
      </c>
      <c r="M60" s="31">
        <f t="shared" si="1"/>
        <v>0</v>
      </c>
      <c r="N60" s="40"/>
      <c r="O60" s="31"/>
      <c r="U60" s="36" t="e">
        <f>INDEX(BodyPartVnum, MATCH(O60,BodyPart,0), 1)</f>
        <v>#N/A</v>
      </c>
      <c r="V60" s="36">
        <f t="shared" si="2"/>
        <v>0</v>
      </c>
      <c r="W60" s="36">
        <f t="shared" si="3"/>
        <v>0</v>
      </c>
      <c r="X60" s="36">
        <f t="shared" si="4"/>
        <v>0</v>
      </c>
      <c r="Y60" s="36">
        <f t="shared" si="5"/>
        <v>0</v>
      </c>
      <c r="Z60" s="36">
        <f t="shared" si="6"/>
        <v>0</v>
      </c>
      <c r="AA60" s="40"/>
      <c r="AB60" s="31" t="s">
        <v>446</v>
      </c>
      <c r="AC60" s="31" t="s">
        <v>184</v>
      </c>
      <c r="AD60" s="31">
        <f>INDEX(ModelVnum, MATCH(AB60,Model,0), 1)</f>
        <v>500</v>
      </c>
      <c r="AE60" s="31">
        <f>INDEX(BodyPartVnum, MATCH(AC60,BodyPart,0), 1)</f>
        <v>207</v>
      </c>
      <c r="AF60" s="40"/>
    </row>
    <row r="61" spans="5:32" x14ac:dyDescent="0.2">
      <c r="E61" s="40"/>
      <c r="J61" s="31" t="e">
        <f>INDEX(BodyPartVnum, MATCH(F61,BodyPart,0), 1)</f>
        <v>#N/A</v>
      </c>
      <c r="K61" s="31" t="e">
        <f>INDEX(ModelVnum, MATCH(G61,Model,0), 1)</f>
        <v>#N/A</v>
      </c>
      <c r="L61" s="31" t="e">
        <f>INDEX(MaterialVnum, MATCH(H61,Material,0), 1)</f>
        <v>#N/A</v>
      </c>
      <c r="M61" s="31">
        <f t="shared" si="1"/>
        <v>0</v>
      </c>
      <c r="N61" s="40"/>
      <c r="O61" s="31"/>
      <c r="U61" s="36" t="e">
        <f>INDEX(BodyPartVnum, MATCH(O61,BodyPart,0), 1)</f>
        <v>#N/A</v>
      </c>
      <c r="V61" s="36">
        <f t="shared" si="2"/>
        <v>0</v>
      </c>
      <c r="W61" s="36">
        <f t="shared" si="3"/>
        <v>0</v>
      </c>
      <c r="X61" s="36">
        <f t="shared" si="4"/>
        <v>0</v>
      </c>
      <c r="Y61" s="36">
        <f t="shared" si="5"/>
        <v>0</v>
      </c>
      <c r="Z61" s="36">
        <f t="shared" si="6"/>
        <v>0</v>
      </c>
      <c r="AA61" s="40"/>
      <c r="AB61" s="31" t="s">
        <v>340</v>
      </c>
      <c r="AC61" s="31" t="s">
        <v>184</v>
      </c>
      <c r="AD61" s="31">
        <f>INDEX(ModelVnum, MATCH(AB61,Model,0), 1)</f>
        <v>7003</v>
      </c>
      <c r="AE61" s="31">
        <f>INDEX(BodyPartVnum, MATCH(AC61,BodyPart,0), 1)</f>
        <v>207</v>
      </c>
      <c r="AF61" s="40"/>
    </row>
    <row r="62" spans="5:32" x14ac:dyDescent="0.2">
      <c r="E62" s="40"/>
      <c r="J62" s="31" t="e">
        <f>INDEX(BodyPartVnum, MATCH(F62,BodyPart,0), 1)</f>
        <v>#N/A</v>
      </c>
      <c r="K62" s="31" t="e">
        <f>INDEX(ModelVnum, MATCH(G62,Model,0), 1)</f>
        <v>#N/A</v>
      </c>
      <c r="L62" s="31" t="e">
        <f>INDEX(MaterialVnum, MATCH(H62,Material,0), 1)</f>
        <v>#N/A</v>
      </c>
      <c r="M62" s="31">
        <f t="shared" si="1"/>
        <v>0</v>
      </c>
      <c r="N62" s="40"/>
      <c r="O62" s="31"/>
      <c r="U62" s="36" t="e">
        <f>INDEX(BodyPartVnum, MATCH(O62,BodyPart,0), 1)</f>
        <v>#N/A</v>
      </c>
      <c r="V62" s="36">
        <f t="shared" si="2"/>
        <v>0</v>
      </c>
      <c r="W62" s="36">
        <f t="shared" si="3"/>
        <v>0</v>
      </c>
      <c r="X62" s="36">
        <f t="shared" si="4"/>
        <v>0</v>
      </c>
      <c r="Y62" s="36">
        <f t="shared" si="5"/>
        <v>0</v>
      </c>
      <c r="Z62" s="36">
        <f t="shared" si="6"/>
        <v>0</v>
      </c>
      <c r="AA62" s="40"/>
      <c r="AB62" s="31" t="s">
        <v>395</v>
      </c>
      <c r="AC62" s="31" t="s">
        <v>184</v>
      </c>
      <c r="AD62" s="31">
        <f>INDEX(ModelVnum, MATCH(AB62,Model,0), 1)</f>
        <v>2500</v>
      </c>
      <c r="AE62" s="31">
        <f>INDEX(BodyPartVnum, MATCH(AC62,BodyPart,0), 1)</f>
        <v>207</v>
      </c>
      <c r="AF62" s="40"/>
    </row>
    <row r="63" spans="5:32" x14ac:dyDescent="0.2">
      <c r="E63" s="40"/>
      <c r="J63" s="31" t="e">
        <f>INDEX(BodyPartVnum, MATCH(F63,BodyPart,0), 1)</f>
        <v>#N/A</v>
      </c>
      <c r="K63" s="31" t="e">
        <f>INDEX(ModelVnum, MATCH(G63,Model,0), 1)</f>
        <v>#N/A</v>
      </c>
      <c r="L63" s="31" t="e">
        <f>INDEX(MaterialVnum, MATCH(H63,Material,0), 1)</f>
        <v>#N/A</v>
      </c>
      <c r="M63" s="31">
        <f t="shared" si="1"/>
        <v>0</v>
      </c>
      <c r="N63" s="40"/>
      <c r="O63" s="31"/>
      <c r="U63" s="36" t="e">
        <f>INDEX(BodyPartVnum, MATCH(O63,BodyPart,0), 1)</f>
        <v>#N/A</v>
      </c>
      <c r="V63" s="36">
        <f t="shared" si="2"/>
        <v>0</v>
      </c>
      <c r="W63" s="36">
        <f t="shared" si="3"/>
        <v>0</v>
      </c>
      <c r="X63" s="36">
        <f t="shared" si="4"/>
        <v>0</v>
      </c>
      <c r="Y63" s="36">
        <f t="shared" si="5"/>
        <v>0</v>
      </c>
      <c r="Z63" s="36">
        <f t="shared" si="6"/>
        <v>0</v>
      </c>
      <c r="AA63" s="40"/>
      <c r="AB63" s="31" t="s">
        <v>251</v>
      </c>
      <c r="AC63" s="31" t="s">
        <v>184</v>
      </c>
      <c r="AD63" s="31">
        <f>INDEX(ModelVnum, MATCH(AB63,Model,0), 1)</f>
        <v>8004</v>
      </c>
      <c r="AE63" s="31">
        <f>INDEX(BodyPartVnum, MATCH(AC63,BodyPart,0), 1)</f>
        <v>207</v>
      </c>
      <c r="AF63" s="40"/>
    </row>
    <row r="64" spans="5:32" x14ac:dyDescent="0.2">
      <c r="E64" s="40"/>
      <c r="J64" s="31" t="e">
        <f>INDEX(BodyPartVnum, MATCH(F64,BodyPart,0), 1)</f>
        <v>#N/A</v>
      </c>
      <c r="K64" s="31" t="e">
        <f>INDEX(ModelVnum, MATCH(G64,Model,0), 1)</f>
        <v>#N/A</v>
      </c>
      <c r="L64" s="31" t="e">
        <f>INDEX(MaterialVnum, MATCH(H64,Material,0), 1)</f>
        <v>#N/A</v>
      </c>
      <c r="M64" s="31">
        <f t="shared" si="1"/>
        <v>0</v>
      </c>
      <c r="N64" s="40"/>
      <c r="O64" s="31"/>
      <c r="U64" s="36" t="e">
        <f>INDEX(BodyPartVnum, MATCH(O64,BodyPart,0), 1)</f>
        <v>#N/A</v>
      </c>
      <c r="V64" s="36">
        <f t="shared" si="2"/>
        <v>0</v>
      </c>
      <c r="W64" s="36">
        <f t="shared" si="3"/>
        <v>0</v>
      </c>
      <c r="X64" s="36">
        <f t="shared" si="4"/>
        <v>0</v>
      </c>
      <c r="Y64" s="36">
        <f t="shared" si="5"/>
        <v>0</v>
      </c>
      <c r="Z64" s="36">
        <f t="shared" si="6"/>
        <v>0</v>
      </c>
      <c r="AA64" s="40"/>
      <c r="AB64" s="31" t="s">
        <v>406</v>
      </c>
      <c r="AC64" s="31" t="s">
        <v>182</v>
      </c>
      <c r="AD64" s="31">
        <f>INDEX(ModelVnum, MATCH(AB64,Model,0), 1)</f>
        <v>2002</v>
      </c>
      <c r="AE64" s="31">
        <f>INDEX(BodyPartVnum, MATCH(AC64,BodyPart,0), 1)</f>
        <v>208</v>
      </c>
      <c r="AF64" s="40"/>
    </row>
    <row r="65" spans="5:32" x14ac:dyDescent="0.2">
      <c r="E65" s="40"/>
      <c r="J65" s="31" t="e">
        <f>INDEX(BodyPartVnum, MATCH(F65,BodyPart,0), 1)</f>
        <v>#N/A</v>
      </c>
      <c r="K65" s="31" t="e">
        <f>INDEX(ModelVnum, MATCH(G65,Model,0), 1)</f>
        <v>#N/A</v>
      </c>
      <c r="L65" s="31" t="e">
        <f>INDEX(MaterialVnum, MATCH(H65,Material,0), 1)</f>
        <v>#N/A</v>
      </c>
      <c r="M65" s="31">
        <f t="shared" si="1"/>
        <v>0</v>
      </c>
      <c r="N65" s="40"/>
      <c r="O65" s="31"/>
      <c r="U65" s="36" t="e">
        <f>INDEX(BodyPartVnum, MATCH(O65,BodyPart,0), 1)</f>
        <v>#N/A</v>
      </c>
      <c r="V65" s="36">
        <f t="shared" si="2"/>
        <v>0</v>
      </c>
      <c r="W65" s="36">
        <f t="shared" si="3"/>
        <v>0</v>
      </c>
      <c r="X65" s="36">
        <f t="shared" si="4"/>
        <v>0</v>
      </c>
      <c r="Y65" s="36">
        <f t="shared" si="5"/>
        <v>0</v>
      </c>
      <c r="Z65" s="36">
        <f t="shared" si="6"/>
        <v>0</v>
      </c>
      <c r="AA65" s="40"/>
      <c r="AB65" s="31" t="s">
        <v>442</v>
      </c>
      <c r="AC65" s="31" t="s">
        <v>182</v>
      </c>
      <c r="AD65" s="31">
        <f>INDEX(ModelVnum, MATCH(AB65,Model,0), 1)</f>
        <v>501</v>
      </c>
      <c r="AE65" s="31">
        <f>INDEX(BodyPartVnum, MATCH(AC65,BodyPart,0), 1)</f>
        <v>208</v>
      </c>
      <c r="AF65" s="40"/>
    </row>
    <row r="66" spans="5:32" x14ac:dyDescent="0.2">
      <c r="E66" s="40"/>
      <c r="J66" s="31" t="e">
        <f>INDEX(BodyPartVnum, MATCH(F66,BodyPart,0), 1)</f>
        <v>#N/A</v>
      </c>
      <c r="K66" s="31" t="e">
        <f>INDEX(ModelVnum, MATCH(G66,Model,0), 1)</f>
        <v>#N/A</v>
      </c>
      <c r="L66" s="31" t="e">
        <f>INDEX(MaterialVnum, MATCH(H66,Material,0), 1)</f>
        <v>#N/A</v>
      </c>
      <c r="M66" s="31">
        <f t="shared" si="1"/>
        <v>0</v>
      </c>
      <c r="N66" s="40"/>
      <c r="O66" s="31"/>
      <c r="U66" s="36" t="e">
        <f>INDEX(BodyPartVnum, MATCH(O66,BodyPart,0), 1)</f>
        <v>#N/A</v>
      </c>
      <c r="V66" s="36">
        <f t="shared" si="2"/>
        <v>0</v>
      </c>
      <c r="W66" s="36">
        <f t="shared" si="3"/>
        <v>0</v>
      </c>
      <c r="X66" s="36">
        <f t="shared" si="4"/>
        <v>0</v>
      </c>
      <c r="Y66" s="36">
        <f t="shared" si="5"/>
        <v>0</v>
      </c>
      <c r="Z66" s="36">
        <f t="shared" si="6"/>
        <v>0</v>
      </c>
      <c r="AA66" s="40"/>
      <c r="AB66" s="31" t="s">
        <v>400</v>
      </c>
      <c r="AC66" s="31" t="s">
        <v>182</v>
      </c>
      <c r="AD66" s="31">
        <f>INDEX(ModelVnum, MATCH(AB66,Model,0), 1)</f>
        <v>2004</v>
      </c>
      <c r="AE66" s="31">
        <f>INDEX(BodyPartVnum, MATCH(AC66,BodyPart,0), 1)</f>
        <v>208</v>
      </c>
      <c r="AF66" s="40"/>
    </row>
    <row r="67" spans="5:32" x14ac:dyDescent="0.2">
      <c r="E67" s="40"/>
      <c r="J67" s="31" t="e">
        <f>INDEX(BodyPartVnum, MATCH(F67,BodyPart,0), 1)</f>
        <v>#N/A</v>
      </c>
      <c r="K67" s="31" t="e">
        <f>INDEX(ModelVnum, MATCH(G67,Model,0), 1)</f>
        <v>#N/A</v>
      </c>
      <c r="L67" s="31" t="e">
        <f>INDEX(MaterialVnum, MATCH(H67,Material,0), 1)</f>
        <v>#N/A</v>
      </c>
      <c r="M67" s="31">
        <f t="shared" si="1"/>
        <v>0</v>
      </c>
      <c r="N67" s="40"/>
      <c r="O67" s="31"/>
      <c r="U67" s="36" t="e">
        <f>INDEX(BodyPartVnum, MATCH(O67,BodyPart,0), 1)</f>
        <v>#N/A</v>
      </c>
      <c r="V67" s="36">
        <f t="shared" si="2"/>
        <v>0</v>
      </c>
      <c r="W67" s="36">
        <f t="shared" si="3"/>
        <v>0</v>
      </c>
      <c r="X67" s="36">
        <f t="shared" si="4"/>
        <v>0</v>
      </c>
      <c r="Y67" s="36">
        <f t="shared" si="5"/>
        <v>0</v>
      </c>
      <c r="Z67" s="36">
        <f t="shared" si="6"/>
        <v>0</v>
      </c>
      <c r="AA67" s="40"/>
      <c r="AB67" s="31" t="s">
        <v>307</v>
      </c>
      <c r="AC67" s="31" t="s">
        <v>182</v>
      </c>
      <c r="AD67" s="31">
        <f>INDEX(ModelVnum, MATCH(AB67,Model,0), 1)</f>
        <v>7012</v>
      </c>
      <c r="AE67" s="31">
        <f>INDEX(BodyPartVnum, MATCH(AC67,BodyPart,0), 1)</f>
        <v>208</v>
      </c>
      <c r="AF67" s="40"/>
    </row>
    <row r="68" spans="5:32" x14ac:dyDescent="0.2">
      <c r="E68" s="40"/>
      <c r="J68" s="31" t="e">
        <f>INDEX(BodyPartVnum, MATCH(F68,BodyPart,0), 1)</f>
        <v>#N/A</v>
      </c>
      <c r="K68" s="31" t="e">
        <f>INDEX(ModelVnum, MATCH(G68,Model,0), 1)</f>
        <v>#N/A</v>
      </c>
      <c r="L68" s="31" t="e">
        <f>INDEX(MaterialVnum, MATCH(H68,Material,0), 1)</f>
        <v>#N/A</v>
      </c>
      <c r="M68" s="31">
        <f t="shared" ref="M68:M100" si="7">I68</f>
        <v>0</v>
      </c>
      <c r="N68" s="40"/>
      <c r="O68" s="31"/>
      <c r="U68" s="36" t="e">
        <f>INDEX(BodyPartVnum, MATCH(O68,BodyPart,0), 1)</f>
        <v>#N/A</v>
      </c>
      <c r="V68" s="36">
        <f t="shared" ref="V68:V100" si="8">P68</f>
        <v>0</v>
      </c>
      <c r="W68" s="36">
        <f t="shared" ref="W68:W100" si="9">Q68</f>
        <v>0</v>
      </c>
      <c r="X68" s="36">
        <f t="shared" ref="X68:X100" si="10">R68</f>
        <v>0</v>
      </c>
      <c r="Y68" s="36">
        <f t="shared" ref="Y68:Y100" si="11">S68</f>
        <v>0</v>
      </c>
      <c r="Z68" s="36">
        <f t="shared" ref="Z68:Z100" si="12">T68</f>
        <v>0</v>
      </c>
      <c r="AA68" s="40"/>
      <c r="AB68" s="31" t="s">
        <v>411</v>
      </c>
      <c r="AC68" s="31" t="s">
        <v>182</v>
      </c>
      <c r="AD68" s="31">
        <f>INDEX(ModelVnum, MATCH(AB68,Model,0), 1)</f>
        <v>2001</v>
      </c>
      <c r="AE68" s="31">
        <f>INDEX(BodyPartVnum, MATCH(AC68,BodyPart,0), 1)</f>
        <v>208</v>
      </c>
      <c r="AF68" s="40"/>
    </row>
    <row r="69" spans="5:32" x14ac:dyDescent="0.2">
      <c r="E69" s="40"/>
      <c r="J69" s="31" t="e">
        <f>INDEX(BodyPartVnum, MATCH(F69,BodyPart,0), 1)</f>
        <v>#N/A</v>
      </c>
      <c r="K69" s="31" t="e">
        <f>INDEX(ModelVnum, MATCH(G69,Model,0), 1)</f>
        <v>#N/A</v>
      </c>
      <c r="L69" s="31" t="e">
        <f>INDEX(MaterialVnum, MATCH(H69,Material,0), 1)</f>
        <v>#N/A</v>
      </c>
      <c r="M69" s="31">
        <f t="shared" si="7"/>
        <v>0</v>
      </c>
      <c r="N69" s="40"/>
      <c r="O69" s="31"/>
      <c r="U69" s="36" t="e">
        <f>INDEX(BodyPartVnum, MATCH(O69,BodyPart,0), 1)</f>
        <v>#N/A</v>
      </c>
      <c r="V69" s="36">
        <f t="shared" si="8"/>
        <v>0</v>
      </c>
      <c r="W69" s="36">
        <f t="shared" si="9"/>
        <v>0</v>
      </c>
      <c r="X69" s="36">
        <f t="shared" si="10"/>
        <v>0</v>
      </c>
      <c r="Y69" s="36">
        <f t="shared" si="11"/>
        <v>0</v>
      </c>
      <c r="Z69" s="36">
        <f t="shared" si="12"/>
        <v>0</v>
      </c>
      <c r="AA69" s="40"/>
      <c r="AB69" s="31" t="s">
        <v>416</v>
      </c>
      <c r="AC69" s="31" t="s">
        <v>182</v>
      </c>
      <c r="AD69" s="31">
        <f>INDEX(ModelVnum, MATCH(AB69,Model,0), 1)</f>
        <v>2000</v>
      </c>
      <c r="AE69" s="31">
        <f>INDEX(BodyPartVnum, MATCH(AC69,BodyPart,0), 1)</f>
        <v>208</v>
      </c>
      <c r="AF69" s="40"/>
    </row>
    <row r="70" spans="5:32" x14ac:dyDescent="0.2">
      <c r="E70" s="40"/>
      <c r="J70" s="31" t="e">
        <f>INDEX(BodyPartVnum, MATCH(F70,BodyPart,0), 1)</f>
        <v>#N/A</v>
      </c>
      <c r="K70" s="31" t="e">
        <f>INDEX(ModelVnum, MATCH(G70,Model,0), 1)</f>
        <v>#N/A</v>
      </c>
      <c r="L70" s="31" t="e">
        <f>INDEX(MaterialVnum, MATCH(H70,Material,0), 1)</f>
        <v>#N/A</v>
      </c>
      <c r="M70" s="31">
        <f t="shared" si="7"/>
        <v>0</v>
      </c>
      <c r="N70" s="40"/>
      <c r="O70" s="31"/>
      <c r="U70" s="36" t="e">
        <f>INDEX(BodyPartVnum, MATCH(O70,BodyPart,0), 1)</f>
        <v>#N/A</v>
      </c>
      <c r="V70" s="36">
        <f t="shared" si="8"/>
        <v>0</v>
      </c>
      <c r="W70" s="36">
        <f t="shared" si="9"/>
        <v>0</v>
      </c>
      <c r="X70" s="36">
        <f t="shared" si="10"/>
        <v>0</v>
      </c>
      <c r="Y70" s="36">
        <f t="shared" si="11"/>
        <v>0</v>
      </c>
      <c r="Z70" s="36">
        <f t="shared" si="12"/>
        <v>0</v>
      </c>
      <c r="AA70" s="40"/>
      <c r="AB70" s="31" t="s">
        <v>245</v>
      </c>
      <c r="AC70" s="31" t="s">
        <v>182</v>
      </c>
      <c r="AD70" s="31">
        <f>INDEX(ModelVnum, MATCH(AB70,Model,0), 1)</f>
        <v>8005</v>
      </c>
      <c r="AE70" s="31">
        <f>INDEX(BodyPartVnum, MATCH(AC70,BodyPart,0), 1)</f>
        <v>208</v>
      </c>
      <c r="AF70" s="40"/>
    </row>
    <row r="71" spans="5:32" x14ac:dyDescent="0.2">
      <c r="E71" s="40"/>
      <c r="J71" s="31" t="e">
        <f>INDEX(BodyPartVnum, MATCH(F71,BodyPart,0), 1)</f>
        <v>#N/A</v>
      </c>
      <c r="K71" s="31" t="e">
        <f>INDEX(ModelVnum, MATCH(G71,Model,0), 1)</f>
        <v>#N/A</v>
      </c>
      <c r="L71" s="31" t="e">
        <f>INDEX(MaterialVnum, MATCH(H71,Material,0), 1)</f>
        <v>#N/A</v>
      </c>
      <c r="M71" s="31">
        <f t="shared" si="7"/>
        <v>0</v>
      </c>
      <c r="N71" s="40"/>
      <c r="O71" s="31"/>
      <c r="U71" s="36" t="e">
        <f>INDEX(BodyPartVnum, MATCH(O71,BodyPart,0), 1)</f>
        <v>#N/A</v>
      </c>
      <c r="V71" s="36">
        <f t="shared" si="8"/>
        <v>0</v>
      </c>
      <c r="W71" s="36">
        <f t="shared" si="9"/>
        <v>0</v>
      </c>
      <c r="X71" s="36">
        <f t="shared" si="10"/>
        <v>0</v>
      </c>
      <c r="Y71" s="36">
        <f t="shared" si="11"/>
        <v>0</v>
      </c>
      <c r="Z71" s="36">
        <f t="shared" si="12"/>
        <v>0</v>
      </c>
      <c r="AA71" s="40"/>
      <c r="AB71" s="31" t="s">
        <v>446</v>
      </c>
      <c r="AC71" s="31" t="s">
        <v>182</v>
      </c>
      <c r="AD71" s="31">
        <f>INDEX(ModelVnum, MATCH(AB71,Model,0), 1)</f>
        <v>500</v>
      </c>
      <c r="AE71" s="31">
        <f>INDEX(BodyPartVnum, MATCH(AC71,BodyPart,0), 1)</f>
        <v>208</v>
      </c>
      <c r="AF71" s="40"/>
    </row>
    <row r="72" spans="5:32" x14ac:dyDescent="0.2">
      <c r="E72" s="40"/>
      <c r="J72" s="31" t="e">
        <f>INDEX(BodyPartVnum, MATCH(F72,BodyPart,0), 1)</f>
        <v>#N/A</v>
      </c>
      <c r="K72" s="31" t="e">
        <f>INDEX(ModelVnum, MATCH(G72,Model,0), 1)</f>
        <v>#N/A</v>
      </c>
      <c r="L72" s="31" t="e">
        <f>INDEX(MaterialVnum, MATCH(H72,Material,0), 1)</f>
        <v>#N/A</v>
      </c>
      <c r="M72" s="31">
        <f t="shared" si="7"/>
        <v>0</v>
      </c>
      <c r="N72" s="40"/>
      <c r="O72" s="31"/>
      <c r="U72" s="36" t="e">
        <f>INDEX(BodyPartVnum, MATCH(O72,BodyPart,0), 1)</f>
        <v>#N/A</v>
      </c>
      <c r="V72" s="36">
        <f t="shared" si="8"/>
        <v>0</v>
      </c>
      <c r="W72" s="36">
        <f t="shared" si="9"/>
        <v>0</v>
      </c>
      <c r="X72" s="36">
        <f t="shared" si="10"/>
        <v>0</v>
      </c>
      <c r="Y72" s="36">
        <f t="shared" si="11"/>
        <v>0</v>
      </c>
      <c r="Z72" s="36">
        <f t="shared" si="12"/>
        <v>0</v>
      </c>
      <c r="AA72" s="40"/>
      <c r="AB72" s="31" t="s">
        <v>340</v>
      </c>
      <c r="AC72" s="31" t="s">
        <v>182</v>
      </c>
      <c r="AD72" s="31">
        <f>INDEX(ModelVnum, MATCH(AB72,Model,0), 1)</f>
        <v>7003</v>
      </c>
      <c r="AE72" s="31">
        <f>INDEX(BodyPartVnum, MATCH(AC72,BodyPart,0), 1)</f>
        <v>208</v>
      </c>
      <c r="AF72" s="40"/>
    </row>
    <row r="73" spans="5:32" x14ac:dyDescent="0.2">
      <c r="E73" s="40"/>
      <c r="J73" s="31" t="e">
        <f>INDEX(BodyPartVnum, MATCH(F73,BodyPart,0), 1)</f>
        <v>#N/A</v>
      </c>
      <c r="K73" s="31" t="e">
        <f>INDEX(ModelVnum, MATCH(G73,Model,0), 1)</f>
        <v>#N/A</v>
      </c>
      <c r="L73" s="31" t="e">
        <f>INDEX(MaterialVnum, MATCH(H73,Material,0), 1)</f>
        <v>#N/A</v>
      </c>
      <c r="M73" s="31">
        <f t="shared" si="7"/>
        <v>0</v>
      </c>
      <c r="N73" s="40"/>
      <c r="O73" s="31"/>
      <c r="U73" s="36" t="e">
        <f>INDEX(BodyPartVnum, MATCH(O73,BodyPart,0), 1)</f>
        <v>#N/A</v>
      </c>
      <c r="V73" s="36">
        <f t="shared" si="8"/>
        <v>0</v>
      </c>
      <c r="W73" s="36">
        <f t="shared" si="9"/>
        <v>0</v>
      </c>
      <c r="X73" s="36">
        <f t="shared" si="10"/>
        <v>0</v>
      </c>
      <c r="Y73" s="36">
        <f t="shared" si="11"/>
        <v>0</v>
      </c>
      <c r="Z73" s="36">
        <f t="shared" si="12"/>
        <v>0</v>
      </c>
      <c r="AA73" s="40"/>
      <c r="AB73" s="31" t="s">
        <v>395</v>
      </c>
      <c r="AC73" s="31" t="s">
        <v>182</v>
      </c>
      <c r="AD73" s="31">
        <f>INDEX(ModelVnum, MATCH(AB73,Model,0), 1)</f>
        <v>2500</v>
      </c>
      <c r="AE73" s="31">
        <f>INDEX(BodyPartVnum, MATCH(AC73,BodyPart,0), 1)</f>
        <v>208</v>
      </c>
      <c r="AF73" s="40"/>
    </row>
    <row r="74" spans="5:32" x14ac:dyDescent="0.2">
      <c r="E74" s="40"/>
      <c r="J74" s="31" t="e">
        <f>INDEX(BodyPartVnum, MATCH(F74,BodyPart,0), 1)</f>
        <v>#N/A</v>
      </c>
      <c r="K74" s="31" t="e">
        <f>INDEX(ModelVnum, MATCH(G74,Model,0), 1)</f>
        <v>#N/A</v>
      </c>
      <c r="L74" s="31" t="e">
        <f>INDEX(MaterialVnum, MATCH(H74,Material,0), 1)</f>
        <v>#N/A</v>
      </c>
      <c r="M74" s="31">
        <f t="shared" si="7"/>
        <v>0</v>
      </c>
      <c r="N74" s="40"/>
      <c r="O74" s="31"/>
      <c r="U74" s="36" t="e">
        <f>INDEX(BodyPartVnum, MATCH(O74,BodyPart,0), 1)</f>
        <v>#N/A</v>
      </c>
      <c r="V74" s="36">
        <f t="shared" si="8"/>
        <v>0</v>
      </c>
      <c r="W74" s="36">
        <f t="shared" si="9"/>
        <v>0</v>
      </c>
      <c r="X74" s="36">
        <f t="shared" si="10"/>
        <v>0</v>
      </c>
      <c r="Y74" s="36">
        <f t="shared" si="11"/>
        <v>0</v>
      </c>
      <c r="Z74" s="36">
        <f t="shared" si="12"/>
        <v>0</v>
      </c>
      <c r="AA74" s="40"/>
      <c r="AB74" s="31" t="s">
        <v>251</v>
      </c>
      <c r="AC74" s="31" t="s">
        <v>182</v>
      </c>
      <c r="AD74" s="31">
        <f>INDEX(ModelVnum, MATCH(AB74,Model,0), 1)</f>
        <v>8004</v>
      </c>
      <c r="AE74" s="31">
        <f>INDEX(BodyPartVnum, MATCH(AC74,BodyPart,0), 1)</f>
        <v>208</v>
      </c>
      <c r="AF74" s="40"/>
    </row>
    <row r="75" spans="5:32" x14ac:dyDescent="0.2">
      <c r="E75" s="40"/>
      <c r="J75" s="31" t="e">
        <f>INDEX(BodyPartVnum, MATCH(F75,BodyPart,0), 1)</f>
        <v>#N/A</v>
      </c>
      <c r="K75" s="31" t="e">
        <f>INDEX(ModelVnum, MATCH(G75,Model,0), 1)</f>
        <v>#N/A</v>
      </c>
      <c r="L75" s="31" t="e">
        <f>INDEX(MaterialVnum, MATCH(H75,Material,0), 1)</f>
        <v>#N/A</v>
      </c>
      <c r="M75" s="31">
        <f t="shared" si="7"/>
        <v>0</v>
      </c>
      <c r="N75" s="40"/>
      <c r="O75" s="31"/>
      <c r="U75" s="36" t="e">
        <f>INDEX(BodyPartVnum, MATCH(O75,BodyPart,0), 1)</f>
        <v>#N/A</v>
      </c>
      <c r="V75" s="36">
        <f t="shared" si="8"/>
        <v>0</v>
      </c>
      <c r="W75" s="36">
        <f t="shared" si="9"/>
        <v>0</v>
      </c>
      <c r="X75" s="36">
        <f t="shared" si="10"/>
        <v>0</v>
      </c>
      <c r="Y75" s="36">
        <f t="shared" si="11"/>
        <v>0</v>
      </c>
      <c r="Z75" s="36">
        <f t="shared" si="12"/>
        <v>0</v>
      </c>
      <c r="AA75" s="40"/>
      <c r="AD75" s="31" t="e">
        <f>INDEX(ModelVnum, MATCH(AB75,Model,0), 1)</f>
        <v>#N/A</v>
      </c>
      <c r="AE75" s="31" t="e">
        <f>INDEX(BodyPartVnum, MATCH(AC75,BodyPart,0), 1)</f>
        <v>#N/A</v>
      </c>
      <c r="AF75" s="40"/>
    </row>
    <row r="76" spans="5:32" x14ac:dyDescent="0.2">
      <c r="E76" s="40"/>
      <c r="J76" s="31" t="e">
        <f>INDEX(BodyPartVnum, MATCH(F76,BodyPart,0), 1)</f>
        <v>#N/A</v>
      </c>
      <c r="K76" s="31" t="e">
        <f>INDEX(ModelVnum, MATCH(G76,Model,0), 1)</f>
        <v>#N/A</v>
      </c>
      <c r="L76" s="31" t="e">
        <f>INDEX(MaterialVnum, MATCH(H76,Material,0), 1)</f>
        <v>#N/A</v>
      </c>
      <c r="M76" s="31">
        <f t="shared" si="7"/>
        <v>0</v>
      </c>
      <c r="N76" s="40"/>
      <c r="O76" s="31"/>
      <c r="U76" s="36" t="e">
        <f>INDEX(BodyPartVnum, MATCH(O76,BodyPart,0), 1)</f>
        <v>#N/A</v>
      </c>
      <c r="V76" s="36">
        <f t="shared" si="8"/>
        <v>0</v>
      </c>
      <c r="W76" s="36">
        <f t="shared" si="9"/>
        <v>0</v>
      </c>
      <c r="X76" s="36">
        <f t="shared" si="10"/>
        <v>0</v>
      </c>
      <c r="Y76" s="36">
        <f t="shared" si="11"/>
        <v>0</v>
      </c>
      <c r="Z76" s="36">
        <f t="shared" si="12"/>
        <v>0</v>
      </c>
      <c r="AA76" s="40"/>
      <c r="AD76" s="31" t="e">
        <f>INDEX(ModelVnum, MATCH(AB76,Model,0), 1)</f>
        <v>#N/A</v>
      </c>
      <c r="AE76" s="31" t="e">
        <f>INDEX(BodyPartVnum, MATCH(AC76,BodyPart,0), 1)</f>
        <v>#N/A</v>
      </c>
      <c r="AF76" s="40"/>
    </row>
    <row r="77" spans="5:32" x14ac:dyDescent="0.2">
      <c r="E77" s="40"/>
      <c r="J77" s="31" t="e">
        <f>INDEX(BodyPartVnum, MATCH(F77,BodyPart,0), 1)</f>
        <v>#N/A</v>
      </c>
      <c r="K77" s="31" t="e">
        <f>INDEX(ModelVnum, MATCH(G77,Model,0), 1)</f>
        <v>#N/A</v>
      </c>
      <c r="L77" s="31" t="e">
        <f>INDEX(MaterialVnum, MATCH(H77,Material,0), 1)</f>
        <v>#N/A</v>
      </c>
      <c r="M77" s="31">
        <f t="shared" si="7"/>
        <v>0</v>
      </c>
      <c r="N77" s="40"/>
      <c r="O77" s="31"/>
      <c r="U77" s="36" t="e">
        <f>INDEX(BodyPartVnum, MATCH(O77,BodyPart,0), 1)</f>
        <v>#N/A</v>
      </c>
      <c r="V77" s="36">
        <f t="shared" si="8"/>
        <v>0</v>
      </c>
      <c r="W77" s="36">
        <f t="shared" si="9"/>
        <v>0</v>
      </c>
      <c r="X77" s="36">
        <f t="shared" si="10"/>
        <v>0</v>
      </c>
      <c r="Y77" s="36">
        <f t="shared" si="11"/>
        <v>0</v>
      </c>
      <c r="Z77" s="36">
        <f t="shared" si="12"/>
        <v>0</v>
      </c>
      <c r="AA77" s="40"/>
      <c r="AD77" s="31" t="e">
        <f>INDEX(ModelVnum, MATCH(AB77,Model,0), 1)</f>
        <v>#N/A</v>
      </c>
      <c r="AE77" s="31" t="e">
        <f>INDEX(BodyPartVnum, MATCH(AC77,BodyPart,0), 1)</f>
        <v>#N/A</v>
      </c>
      <c r="AF77" s="40"/>
    </row>
    <row r="78" spans="5:32" x14ac:dyDescent="0.2">
      <c r="E78" s="40"/>
      <c r="J78" s="31" t="e">
        <f>INDEX(BodyPartVnum, MATCH(F78,BodyPart,0), 1)</f>
        <v>#N/A</v>
      </c>
      <c r="K78" s="31" t="e">
        <f>INDEX(ModelVnum, MATCH(G78,Model,0), 1)</f>
        <v>#N/A</v>
      </c>
      <c r="L78" s="31" t="e">
        <f>INDEX(MaterialVnum, MATCH(H78,Material,0), 1)</f>
        <v>#N/A</v>
      </c>
      <c r="M78" s="31">
        <f t="shared" si="7"/>
        <v>0</v>
      </c>
      <c r="N78" s="40"/>
      <c r="O78" s="31"/>
      <c r="U78" s="36" t="e">
        <f>INDEX(BodyPartVnum, MATCH(O78,BodyPart,0), 1)</f>
        <v>#N/A</v>
      </c>
      <c r="V78" s="36">
        <f t="shared" si="8"/>
        <v>0</v>
      </c>
      <c r="W78" s="36">
        <f t="shared" si="9"/>
        <v>0</v>
      </c>
      <c r="X78" s="36">
        <f t="shared" si="10"/>
        <v>0</v>
      </c>
      <c r="Y78" s="36">
        <f t="shared" si="11"/>
        <v>0</v>
      </c>
      <c r="Z78" s="36">
        <f t="shared" si="12"/>
        <v>0</v>
      </c>
      <c r="AA78" s="40"/>
      <c r="AD78" s="31" t="e">
        <f>INDEX(ModelVnum, MATCH(AB78,Model,0), 1)</f>
        <v>#N/A</v>
      </c>
      <c r="AE78" s="31" t="e">
        <f>INDEX(BodyPartVnum, MATCH(AC78,BodyPart,0), 1)</f>
        <v>#N/A</v>
      </c>
      <c r="AF78" s="40"/>
    </row>
    <row r="79" spans="5:32" x14ac:dyDescent="0.2">
      <c r="E79" s="40"/>
      <c r="J79" s="31" t="e">
        <f>INDEX(BodyPartVnum, MATCH(F79,BodyPart,0), 1)</f>
        <v>#N/A</v>
      </c>
      <c r="K79" s="31" t="e">
        <f>INDEX(ModelVnum, MATCH(G79,Model,0), 1)</f>
        <v>#N/A</v>
      </c>
      <c r="L79" s="31" t="e">
        <f>INDEX(MaterialVnum, MATCH(H79,Material,0), 1)</f>
        <v>#N/A</v>
      </c>
      <c r="M79" s="31">
        <f t="shared" si="7"/>
        <v>0</v>
      </c>
      <c r="N79" s="40"/>
      <c r="O79" s="31"/>
      <c r="U79" s="36" t="e">
        <f>INDEX(BodyPartVnum, MATCH(O79,BodyPart,0), 1)</f>
        <v>#N/A</v>
      </c>
      <c r="V79" s="36">
        <f t="shared" si="8"/>
        <v>0</v>
      </c>
      <c r="W79" s="36">
        <f t="shared" si="9"/>
        <v>0</v>
      </c>
      <c r="X79" s="36">
        <f t="shared" si="10"/>
        <v>0</v>
      </c>
      <c r="Y79" s="36">
        <f t="shared" si="11"/>
        <v>0</v>
      </c>
      <c r="Z79" s="36">
        <f t="shared" si="12"/>
        <v>0</v>
      </c>
      <c r="AA79" s="40"/>
      <c r="AD79" s="31" t="e">
        <f>INDEX(ModelVnum, MATCH(AB79,Model,0), 1)</f>
        <v>#N/A</v>
      </c>
      <c r="AE79" s="31" t="e">
        <f>INDEX(BodyPartVnum, MATCH(AC79,BodyPart,0), 1)</f>
        <v>#N/A</v>
      </c>
      <c r="AF79" s="40"/>
    </row>
    <row r="80" spans="5:32" x14ac:dyDescent="0.2">
      <c r="E80" s="40"/>
      <c r="J80" s="31" t="e">
        <f>INDEX(BodyPartVnum, MATCH(F80,BodyPart,0), 1)</f>
        <v>#N/A</v>
      </c>
      <c r="K80" s="31" t="e">
        <f>INDEX(ModelVnum, MATCH(G80,Model,0), 1)</f>
        <v>#N/A</v>
      </c>
      <c r="L80" s="31" t="e">
        <f>INDEX(MaterialVnum, MATCH(H80,Material,0), 1)</f>
        <v>#N/A</v>
      </c>
      <c r="M80" s="31">
        <f t="shared" si="7"/>
        <v>0</v>
      </c>
      <c r="N80" s="40"/>
      <c r="O80" s="31"/>
      <c r="U80" s="36" t="e">
        <f>INDEX(BodyPartVnum, MATCH(O80,BodyPart,0), 1)</f>
        <v>#N/A</v>
      </c>
      <c r="V80" s="36">
        <f t="shared" si="8"/>
        <v>0</v>
      </c>
      <c r="W80" s="36">
        <f t="shared" si="9"/>
        <v>0</v>
      </c>
      <c r="X80" s="36">
        <f t="shared" si="10"/>
        <v>0</v>
      </c>
      <c r="Y80" s="36">
        <f t="shared" si="11"/>
        <v>0</v>
      </c>
      <c r="Z80" s="36">
        <f t="shared" si="12"/>
        <v>0</v>
      </c>
      <c r="AA80" s="40"/>
      <c r="AD80" s="31" t="e">
        <f>INDEX(ModelVnum, MATCH(AB80,Model,0), 1)</f>
        <v>#N/A</v>
      </c>
      <c r="AE80" s="31" t="e">
        <f>INDEX(BodyPartVnum, MATCH(AC80,BodyPart,0), 1)</f>
        <v>#N/A</v>
      </c>
      <c r="AF80" s="40"/>
    </row>
    <row r="81" spans="5:32" x14ac:dyDescent="0.2">
      <c r="E81" s="40"/>
      <c r="J81" s="31" t="e">
        <f>INDEX(BodyPartVnum, MATCH(F81,BodyPart,0), 1)</f>
        <v>#N/A</v>
      </c>
      <c r="K81" s="31" t="e">
        <f>INDEX(ModelVnum, MATCH(G81,Model,0), 1)</f>
        <v>#N/A</v>
      </c>
      <c r="L81" s="31" t="e">
        <f>INDEX(MaterialVnum, MATCH(H81,Material,0), 1)</f>
        <v>#N/A</v>
      </c>
      <c r="M81" s="31">
        <f t="shared" si="7"/>
        <v>0</v>
      </c>
      <c r="N81" s="40"/>
      <c r="O81" s="31"/>
      <c r="U81" s="36" t="e">
        <f>INDEX(BodyPartVnum, MATCH(O81,BodyPart,0), 1)</f>
        <v>#N/A</v>
      </c>
      <c r="V81" s="36">
        <f t="shared" si="8"/>
        <v>0</v>
      </c>
      <c r="W81" s="36">
        <f t="shared" si="9"/>
        <v>0</v>
      </c>
      <c r="X81" s="36">
        <f t="shared" si="10"/>
        <v>0</v>
      </c>
      <c r="Y81" s="36">
        <f t="shared" si="11"/>
        <v>0</v>
      </c>
      <c r="Z81" s="36">
        <f t="shared" si="12"/>
        <v>0</v>
      </c>
      <c r="AA81" s="40"/>
      <c r="AD81" s="31" t="e">
        <f>INDEX(ModelVnum, MATCH(AB81,Model,0), 1)</f>
        <v>#N/A</v>
      </c>
      <c r="AE81" s="31" t="e">
        <f>INDEX(BodyPartVnum, MATCH(AC81,BodyPart,0), 1)</f>
        <v>#N/A</v>
      </c>
      <c r="AF81" s="40"/>
    </row>
    <row r="82" spans="5:32" x14ac:dyDescent="0.2">
      <c r="E82" s="40"/>
      <c r="J82" s="31" t="e">
        <f>INDEX(BodyPartVnum, MATCH(F82,BodyPart,0), 1)</f>
        <v>#N/A</v>
      </c>
      <c r="K82" s="31" t="e">
        <f>INDEX(ModelVnum, MATCH(G82,Model,0), 1)</f>
        <v>#N/A</v>
      </c>
      <c r="L82" s="31" t="e">
        <f>INDEX(MaterialVnum, MATCH(H82,Material,0), 1)</f>
        <v>#N/A</v>
      </c>
      <c r="M82" s="31">
        <f t="shared" si="7"/>
        <v>0</v>
      </c>
      <c r="N82" s="40"/>
      <c r="O82" s="31"/>
      <c r="U82" s="36" t="e">
        <f>INDEX(BodyPartVnum, MATCH(O82,BodyPart,0), 1)</f>
        <v>#N/A</v>
      </c>
      <c r="V82" s="36">
        <f t="shared" si="8"/>
        <v>0</v>
      </c>
      <c r="W82" s="36">
        <f t="shared" si="9"/>
        <v>0</v>
      </c>
      <c r="X82" s="36">
        <f t="shared" si="10"/>
        <v>0</v>
      </c>
      <c r="Y82" s="36">
        <f t="shared" si="11"/>
        <v>0</v>
      </c>
      <c r="Z82" s="36">
        <f t="shared" si="12"/>
        <v>0</v>
      </c>
      <c r="AA82" s="40"/>
      <c r="AD82" s="31" t="e">
        <f>INDEX(ModelVnum, MATCH(AB82,Model,0), 1)</f>
        <v>#N/A</v>
      </c>
      <c r="AE82" s="31" t="e">
        <f>INDEX(BodyPartVnum, MATCH(AC82,BodyPart,0), 1)</f>
        <v>#N/A</v>
      </c>
      <c r="AF82" s="40"/>
    </row>
    <row r="83" spans="5:32" x14ac:dyDescent="0.2">
      <c r="E83" s="40"/>
      <c r="J83" s="31" t="e">
        <f>INDEX(BodyPartVnum, MATCH(F83,BodyPart,0), 1)</f>
        <v>#N/A</v>
      </c>
      <c r="K83" s="31" t="e">
        <f>INDEX(ModelVnum, MATCH(G83,Model,0), 1)</f>
        <v>#N/A</v>
      </c>
      <c r="L83" s="31" t="e">
        <f>INDEX(MaterialVnum, MATCH(H83,Material,0), 1)</f>
        <v>#N/A</v>
      </c>
      <c r="M83" s="31">
        <f t="shared" si="7"/>
        <v>0</v>
      </c>
      <c r="N83" s="40"/>
      <c r="O83" s="31"/>
      <c r="U83" s="36" t="e">
        <f>INDEX(BodyPartVnum, MATCH(O83,BodyPart,0), 1)</f>
        <v>#N/A</v>
      </c>
      <c r="V83" s="36">
        <f t="shared" si="8"/>
        <v>0</v>
      </c>
      <c r="W83" s="36">
        <f t="shared" si="9"/>
        <v>0</v>
      </c>
      <c r="X83" s="36">
        <f t="shared" si="10"/>
        <v>0</v>
      </c>
      <c r="Y83" s="36">
        <f t="shared" si="11"/>
        <v>0</v>
      </c>
      <c r="Z83" s="36">
        <f t="shared" si="12"/>
        <v>0</v>
      </c>
      <c r="AA83" s="40"/>
      <c r="AD83" s="31" t="e">
        <f>INDEX(ModelVnum, MATCH(AB83,Model,0), 1)</f>
        <v>#N/A</v>
      </c>
      <c r="AE83" s="31" t="e">
        <f>INDEX(BodyPartVnum, MATCH(AC83,BodyPart,0), 1)</f>
        <v>#N/A</v>
      </c>
      <c r="AF83" s="40"/>
    </row>
    <row r="84" spans="5:32" x14ac:dyDescent="0.2">
      <c r="E84" s="40"/>
      <c r="J84" s="31" t="e">
        <f>INDEX(BodyPartVnum, MATCH(F84,BodyPart,0), 1)</f>
        <v>#N/A</v>
      </c>
      <c r="K84" s="31" t="e">
        <f>INDEX(ModelVnum, MATCH(G84,Model,0), 1)</f>
        <v>#N/A</v>
      </c>
      <c r="L84" s="31" t="e">
        <f>INDEX(MaterialVnum, MATCH(H84,Material,0), 1)</f>
        <v>#N/A</v>
      </c>
      <c r="M84" s="31">
        <f t="shared" si="7"/>
        <v>0</v>
      </c>
      <c r="N84" s="40"/>
      <c r="O84" s="31"/>
      <c r="U84" s="36" t="e">
        <f>INDEX(BodyPartVnum, MATCH(O84,BodyPart,0), 1)</f>
        <v>#N/A</v>
      </c>
      <c r="V84" s="36">
        <f t="shared" si="8"/>
        <v>0</v>
      </c>
      <c r="W84" s="36">
        <f t="shared" si="9"/>
        <v>0</v>
      </c>
      <c r="X84" s="36">
        <f t="shared" si="10"/>
        <v>0</v>
      </c>
      <c r="Y84" s="36">
        <f t="shared" si="11"/>
        <v>0</v>
      </c>
      <c r="Z84" s="36">
        <f t="shared" si="12"/>
        <v>0</v>
      </c>
      <c r="AA84" s="40"/>
      <c r="AD84" s="31" t="e">
        <f>INDEX(ModelVnum, MATCH(AB84,Model,0), 1)</f>
        <v>#N/A</v>
      </c>
      <c r="AE84" s="31" t="e">
        <f>INDEX(BodyPartVnum, MATCH(AC84,BodyPart,0), 1)</f>
        <v>#N/A</v>
      </c>
      <c r="AF84" s="40"/>
    </row>
    <row r="85" spans="5:32" x14ac:dyDescent="0.2">
      <c r="E85" s="40"/>
      <c r="J85" s="31" t="e">
        <f>INDEX(BodyPartVnum, MATCH(F85,BodyPart,0), 1)</f>
        <v>#N/A</v>
      </c>
      <c r="K85" s="31" t="e">
        <f>INDEX(ModelVnum, MATCH(G85,Model,0), 1)</f>
        <v>#N/A</v>
      </c>
      <c r="L85" s="31" t="e">
        <f>INDEX(MaterialVnum, MATCH(H85,Material,0), 1)</f>
        <v>#N/A</v>
      </c>
      <c r="M85" s="31">
        <f t="shared" si="7"/>
        <v>0</v>
      </c>
      <c r="N85" s="40"/>
      <c r="O85" s="31"/>
      <c r="U85" s="36" t="e">
        <f>INDEX(BodyPartVnum, MATCH(O85,BodyPart,0), 1)</f>
        <v>#N/A</v>
      </c>
      <c r="V85" s="36">
        <f t="shared" si="8"/>
        <v>0</v>
      </c>
      <c r="W85" s="36">
        <f t="shared" si="9"/>
        <v>0</v>
      </c>
      <c r="X85" s="36">
        <f t="shared" si="10"/>
        <v>0</v>
      </c>
      <c r="Y85" s="36">
        <f t="shared" si="11"/>
        <v>0</v>
      </c>
      <c r="Z85" s="36">
        <f t="shared" si="12"/>
        <v>0</v>
      </c>
      <c r="AA85" s="40"/>
      <c r="AD85" s="31" t="e">
        <f>INDEX(ModelVnum, MATCH(AB85,Model,0), 1)</f>
        <v>#N/A</v>
      </c>
      <c r="AE85" s="31" t="e">
        <f>INDEX(BodyPartVnum, MATCH(AC85,BodyPart,0), 1)</f>
        <v>#N/A</v>
      </c>
      <c r="AF85" s="40"/>
    </row>
    <row r="86" spans="5:32" x14ac:dyDescent="0.2">
      <c r="E86" s="40"/>
      <c r="J86" s="31" t="e">
        <f>INDEX(BodyPartVnum, MATCH(F86,BodyPart,0), 1)</f>
        <v>#N/A</v>
      </c>
      <c r="K86" s="31" t="e">
        <f>INDEX(ModelVnum, MATCH(G86,Model,0), 1)</f>
        <v>#N/A</v>
      </c>
      <c r="L86" s="31" t="e">
        <f>INDEX(MaterialVnum, MATCH(H86,Material,0), 1)</f>
        <v>#N/A</v>
      </c>
      <c r="M86" s="31">
        <f t="shared" si="7"/>
        <v>0</v>
      </c>
      <c r="N86" s="40"/>
      <c r="O86" s="31"/>
      <c r="U86" s="36" t="e">
        <f>INDEX(BodyPartVnum, MATCH(O86,BodyPart,0), 1)</f>
        <v>#N/A</v>
      </c>
      <c r="V86" s="36">
        <f t="shared" si="8"/>
        <v>0</v>
      </c>
      <c r="W86" s="36">
        <f t="shared" si="9"/>
        <v>0</v>
      </c>
      <c r="X86" s="36">
        <f t="shared" si="10"/>
        <v>0</v>
      </c>
      <c r="Y86" s="36">
        <f t="shared" si="11"/>
        <v>0</v>
      </c>
      <c r="Z86" s="36">
        <f t="shared" si="12"/>
        <v>0</v>
      </c>
      <c r="AA86" s="40"/>
      <c r="AD86" s="31" t="e">
        <f>INDEX(ModelVnum, MATCH(AB86,Model,0), 1)</f>
        <v>#N/A</v>
      </c>
      <c r="AE86" s="31" t="e">
        <f>INDEX(BodyPartVnum, MATCH(AC86,BodyPart,0), 1)</f>
        <v>#N/A</v>
      </c>
      <c r="AF86" s="40"/>
    </row>
    <row r="87" spans="5:32" x14ac:dyDescent="0.2">
      <c r="E87" s="40"/>
      <c r="J87" s="31" t="e">
        <f>INDEX(BodyPartVnum, MATCH(F87,BodyPart,0), 1)</f>
        <v>#N/A</v>
      </c>
      <c r="K87" s="31" t="e">
        <f>INDEX(ModelVnum, MATCH(G87,Model,0), 1)</f>
        <v>#N/A</v>
      </c>
      <c r="L87" s="31" t="e">
        <f>INDEX(MaterialVnum, MATCH(H87,Material,0), 1)</f>
        <v>#N/A</v>
      </c>
      <c r="M87" s="31">
        <f t="shared" si="7"/>
        <v>0</v>
      </c>
      <c r="N87" s="40"/>
      <c r="O87" s="31"/>
      <c r="U87" s="36" t="e">
        <f>INDEX(BodyPartVnum, MATCH(O87,BodyPart,0), 1)</f>
        <v>#N/A</v>
      </c>
      <c r="V87" s="36">
        <f t="shared" si="8"/>
        <v>0</v>
      </c>
      <c r="W87" s="36">
        <f t="shared" si="9"/>
        <v>0</v>
      </c>
      <c r="X87" s="36">
        <f t="shared" si="10"/>
        <v>0</v>
      </c>
      <c r="Y87" s="36">
        <f t="shared" si="11"/>
        <v>0</v>
      </c>
      <c r="Z87" s="36">
        <f t="shared" si="12"/>
        <v>0</v>
      </c>
      <c r="AA87" s="40"/>
      <c r="AD87" s="31" t="e">
        <f>INDEX(ModelVnum, MATCH(AB87,Model,0), 1)</f>
        <v>#N/A</v>
      </c>
      <c r="AE87" s="31" t="e">
        <f>INDEX(BodyPartVnum, MATCH(AC87,BodyPart,0), 1)</f>
        <v>#N/A</v>
      </c>
      <c r="AF87" s="40"/>
    </row>
    <row r="88" spans="5:32" x14ac:dyDescent="0.2">
      <c r="E88" s="40"/>
      <c r="J88" s="31" t="e">
        <f>INDEX(BodyPartVnum, MATCH(F88,BodyPart,0), 1)</f>
        <v>#N/A</v>
      </c>
      <c r="K88" s="31" t="e">
        <f>INDEX(ModelVnum, MATCH(G88,Model,0), 1)</f>
        <v>#N/A</v>
      </c>
      <c r="L88" s="31" t="e">
        <f>INDEX(MaterialVnum, MATCH(H88,Material,0), 1)</f>
        <v>#N/A</v>
      </c>
      <c r="M88" s="31">
        <f t="shared" si="7"/>
        <v>0</v>
      </c>
      <c r="N88" s="40"/>
      <c r="O88" s="31"/>
      <c r="U88" s="36" t="e">
        <f>INDEX(BodyPartVnum, MATCH(O88,BodyPart,0), 1)</f>
        <v>#N/A</v>
      </c>
      <c r="V88" s="36">
        <f t="shared" si="8"/>
        <v>0</v>
      </c>
      <c r="W88" s="36">
        <f t="shared" si="9"/>
        <v>0</v>
      </c>
      <c r="X88" s="36">
        <f t="shared" si="10"/>
        <v>0</v>
      </c>
      <c r="Y88" s="36">
        <f t="shared" si="11"/>
        <v>0</v>
      </c>
      <c r="Z88" s="36">
        <f t="shared" si="12"/>
        <v>0</v>
      </c>
      <c r="AA88" s="40"/>
      <c r="AD88" s="31" t="e">
        <f>INDEX(ModelVnum, MATCH(AB88,Model,0), 1)</f>
        <v>#N/A</v>
      </c>
      <c r="AE88" s="31" t="e">
        <f>INDEX(BodyPartVnum, MATCH(AC88,BodyPart,0), 1)</f>
        <v>#N/A</v>
      </c>
      <c r="AF88" s="40"/>
    </row>
    <row r="89" spans="5:32" x14ac:dyDescent="0.2">
      <c r="E89" s="40"/>
      <c r="J89" s="31" t="e">
        <f>INDEX(BodyPartVnum, MATCH(F89,BodyPart,0), 1)</f>
        <v>#N/A</v>
      </c>
      <c r="K89" s="31" t="e">
        <f>INDEX(ModelVnum, MATCH(G89,Model,0), 1)</f>
        <v>#N/A</v>
      </c>
      <c r="L89" s="31" t="e">
        <f>INDEX(MaterialVnum, MATCH(H89,Material,0), 1)</f>
        <v>#N/A</v>
      </c>
      <c r="M89" s="31">
        <f t="shared" si="7"/>
        <v>0</v>
      </c>
      <c r="N89" s="40"/>
      <c r="O89" s="31"/>
      <c r="U89" s="36" t="e">
        <f>INDEX(BodyPartVnum, MATCH(O89,BodyPart,0), 1)</f>
        <v>#N/A</v>
      </c>
      <c r="V89" s="36">
        <f t="shared" si="8"/>
        <v>0</v>
      </c>
      <c r="W89" s="36">
        <f t="shared" si="9"/>
        <v>0</v>
      </c>
      <c r="X89" s="36">
        <f t="shared" si="10"/>
        <v>0</v>
      </c>
      <c r="Y89" s="36">
        <f t="shared" si="11"/>
        <v>0</v>
      </c>
      <c r="Z89" s="36">
        <f t="shared" si="12"/>
        <v>0</v>
      </c>
      <c r="AA89" s="40"/>
      <c r="AD89" s="31" t="e">
        <f>INDEX(ModelVnum, MATCH(AB89,Model,0), 1)</f>
        <v>#N/A</v>
      </c>
      <c r="AE89" s="31" t="e">
        <f>INDEX(BodyPartVnum, MATCH(AC89,BodyPart,0), 1)</f>
        <v>#N/A</v>
      </c>
      <c r="AF89" s="40"/>
    </row>
    <row r="90" spans="5:32" x14ac:dyDescent="0.2">
      <c r="E90" s="40"/>
      <c r="J90" s="31" t="e">
        <f>INDEX(BodyPartVnum, MATCH(F90,BodyPart,0), 1)</f>
        <v>#N/A</v>
      </c>
      <c r="K90" s="31" t="e">
        <f>INDEX(ModelVnum, MATCH(G90,Model,0), 1)</f>
        <v>#N/A</v>
      </c>
      <c r="L90" s="31" t="e">
        <f>INDEX(MaterialVnum, MATCH(H90,Material,0), 1)</f>
        <v>#N/A</v>
      </c>
      <c r="M90" s="31">
        <f t="shared" si="7"/>
        <v>0</v>
      </c>
      <c r="N90" s="40"/>
      <c r="O90" s="31"/>
      <c r="U90" s="36" t="e">
        <f>INDEX(BodyPartVnum, MATCH(O90,BodyPart,0), 1)</f>
        <v>#N/A</v>
      </c>
      <c r="V90" s="36">
        <f t="shared" si="8"/>
        <v>0</v>
      </c>
      <c r="W90" s="36">
        <f t="shared" si="9"/>
        <v>0</v>
      </c>
      <c r="X90" s="36">
        <f t="shared" si="10"/>
        <v>0</v>
      </c>
      <c r="Y90" s="36">
        <f t="shared" si="11"/>
        <v>0</v>
      </c>
      <c r="Z90" s="36">
        <f t="shared" si="12"/>
        <v>0</v>
      </c>
      <c r="AA90" s="40"/>
      <c r="AD90" s="31" t="e">
        <f>INDEX(ModelVnum, MATCH(AB90,Model,0), 1)</f>
        <v>#N/A</v>
      </c>
      <c r="AE90" s="31" t="e">
        <f>INDEX(BodyPartVnum, MATCH(AC90,BodyPart,0), 1)</f>
        <v>#N/A</v>
      </c>
      <c r="AF90" s="40"/>
    </row>
    <row r="91" spans="5:32" x14ac:dyDescent="0.2">
      <c r="E91" s="40"/>
      <c r="J91" s="31" t="e">
        <f>INDEX(BodyPartVnum, MATCH(F91,BodyPart,0), 1)</f>
        <v>#N/A</v>
      </c>
      <c r="K91" s="31" t="e">
        <f>INDEX(ModelVnum, MATCH(G91,Model,0), 1)</f>
        <v>#N/A</v>
      </c>
      <c r="L91" s="31" t="e">
        <f>INDEX(MaterialVnum, MATCH(H91,Material,0), 1)</f>
        <v>#N/A</v>
      </c>
      <c r="M91" s="31">
        <f t="shared" si="7"/>
        <v>0</v>
      </c>
      <c r="N91" s="40"/>
      <c r="O91" s="31"/>
      <c r="U91" s="36" t="e">
        <f>INDEX(BodyPartVnum, MATCH(O91,BodyPart,0), 1)</f>
        <v>#N/A</v>
      </c>
      <c r="V91" s="36">
        <f t="shared" si="8"/>
        <v>0</v>
      </c>
      <c r="W91" s="36">
        <f t="shared" si="9"/>
        <v>0</v>
      </c>
      <c r="X91" s="36">
        <f t="shared" si="10"/>
        <v>0</v>
      </c>
      <c r="Y91" s="36">
        <f t="shared" si="11"/>
        <v>0</v>
      </c>
      <c r="Z91" s="36">
        <f t="shared" si="12"/>
        <v>0</v>
      </c>
      <c r="AA91" s="40"/>
      <c r="AD91" s="31" t="e">
        <f>INDEX(ModelVnum, MATCH(AB91,Model,0), 1)</f>
        <v>#N/A</v>
      </c>
      <c r="AE91" s="31" t="e">
        <f>INDEX(BodyPartVnum, MATCH(AC91,BodyPart,0), 1)</f>
        <v>#N/A</v>
      </c>
      <c r="AF91" s="40"/>
    </row>
    <row r="92" spans="5:32" x14ac:dyDescent="0.2">
      <c r="E92" s="40"/>
      <c r="J92" s="31" t="e">
        <f>INDEX(BodyPartVnum, MATCH(F92,BodyPart,0), 1)</f>
        <v>#N/A</v>
      </c>
      <c r="K92" s="31" t="e">
        <f>INDEX(ModelVnum, MATCH(G92,Model,0), 1)</f>
        <v>#N/A</v>
      </c>
      <c r="L92" s="31" t="e">
        <f>INDEX(MaterialVnum, MATCH(H92,Material,0), 1)</f>
        <v>#N/A</v>
      </c>
      <c r="M92" s="31">
        <f t="shared" si="7"/>
        <v>0</v>
      </c>
      <c r="N92" s="40"/>
      <c r="O92" s="31"/>
      <c r="U92" s="36" t="e">
        <f>INDEX(BodyPartVnum, MATCH(O92,BodyPart,0), 1)</f>
        <v>#N/A</v>
      </c>
      <c r="V92" s="36">
        <f t="shared" si="8"/>
        <v>0</v>
      </c>
      <c r="W92" s="36">
        <f t="shared" si="9"/>
        <v>0</v>
      </c>
      <c r="X92" s="36">
        <f t="shared" si="10"/>
        <v>0</v>
      </c>
      <c r="Y92" s="36">
        <f t="shared" si="11"/>
        <v>0</v>
      </c>
      <c r="Z92" s="36">
        <f t="shared" si="12"/>
        <v>0</v>
      </c>
      <c r="AA92" s="40"/>
      <c r="AD92" s="31" t="e">
        <f>INDEX(ModelVnum, MATCH(AB92,Model,0), 1)</f>
        <v>#N/A</v>
      </c>
      <c r="AE92" s="31" t="e">
        <f>INDEX(BodyPartVnum, MATCH(AC92,BodyPart,0), 1)</f>
        <v>#N/A</v>
      </c>
      <c r="AF92" s="40"/>
    </row>
    <row r="93" spans="5:32" x14ac:dyDescent="0.2">
      <c r="E93" s="40"/>
      <c r="J93" s="31" t="e">
        <f>INDEX(BodyPartVnum, MATCH(F93,BodyPart,0), 1)</f>
        <v>#N/A</v>
      </c>
      <c r="K93" s="31" t="e">
        <f>INDEX(ModelVnum, MATCH(G93,Model,0), 1)</f>
        <v>#N/A</v>
      </c>
      <c r="L93" s="31" t="e">
        <f>INDEX(MaterialVnum, MATCH(H93,Material,0), 1)</f>
        <v>#N/A</v>
      </c>
      <c r="M93" s="31">
        <f t="shared" si="7"/>
        <v>0</v>
      </c>
      <c r="N93" s="40"/>
      <c r="O93" s="31"/>
      <c r="U93" s="36" t="e">
        <f>INDEX(BodyPartVnum, MATCH(O93,BodyPart,0), 1)</f>
        <v>#N/A</v>
      </c>
      <c r="V93" s="36">
        <f t="shared" si="8"/>
        <v>0</v>
      </c>
      <c r="W93" s="36">
        <f t="shared" si="9"/>
        <v>0</v>
      </c>
      <c r="X93" s="36">
        <f t="shared" si="10"/>
        <v>0</v>
      </c>
      <c r="Y93" s="36">
        <f t="shared" si="11"/>
        <v>0</v>
      </c>
      <c r="Z93" s="36">
        <f t="shared" si="12"/>
        <v>0</v>
      </c>
      <c r="AA93" s="40"/>
      <c r="AD93" s="31" t="e">
        <f>INDEX(ModelVnum, MATCH(AB93,Model,0), 1)</f>
        <v>#N/A</v>
      </c>
      <c r="AE93" s="31" t="e">
        <f>INDEX(BodyPartVnum, MATCH(AC93,BodyPart,0), 1)</f>
        <v>#N/A</v>
      </c>
      <c r="AF93" s="40"/>
    </row>
    <row r="94" spans="5:32" x14ac:dyDescent="0.2">
      <c r="E94" s="40"/>
      <c r="J94" s="31" t="e">
        <f>INDEX(BodyPartVnum, MATCH(F94,BodyPart,0), 1)</f>
        <v>#N/A</v>
      </c>
      <c r="K94" s="31" t="e">
        <f>INDEX(ModelVnum, MATCH(G94,Model,0), 1)</f>
        <v>#N/A</v>
      </c>
      <c r="L94" s="31" t="e">
        <f>INDEX(MaterialVnum, MATCH(H94,Material,0), 1)</f>
        <v>#N/A</v>
      </c>
      <c r="M94" s="31">
        <f t="shared" si="7"/>
        <v>0</v>
      </c>
      <c r="N94" s="40"/>
      <c r="O94" s="31"/>
      <c r="U94" s="36" t="e">
        <f>INDEX(BodyPartVnum, MATCH(O94,BodyPart,0), 1)</f>
        <v>#N/A</v>
      </c>
      <c r="V94" s="36">
        <f t="shared" si="8"/>
        <v>0</v>
      </c>
      <c r="W94" s="36">
        <f t="shared" si="9"/>
        <v>0</v>
      </c>
      <c r="X94" s="36">
        <f t="shared" si="10"/>
        <v>0</v>
      </c>
      <c r="Y94" s="36">
        <f t="shared" si="11"/>
        <v>0</v>
      </c>
      <c r="Z94" s="36">
        <f t="shared" si="12"/>
        <v>0</v>
      </c>
      <c r="AA94" s="40"/>
      <c r="AD94" s="31" t="e">
        <f>INDEX(ModelVnum, MATCH(AB94,Model,0), 1)</f>
        <v>#N/A</v>
      </c>
      <c r="AE94" s="31" t="e">
        <f>INDEX(BodyPartVnum, MATCH(AC94,BodyPart,0), 1)</f>
        <v>#N/A</v>
      </c>
      <c r="AF94" s="40"/>
    </row>
    <row r="95" spans="5:32" x14ac:dyDescent="0.2">
      <c r="E95" s="40"/>
      <c r="J95" s="31" t="e">
        <f>INDEX(BodyPartVnum, MATCH(F95,BodyPart,0), 1)</f>
        <v>#N/A</v>
      </c>
      <c r="K95" s="31" t="e">
        <f>INDEX(ModelVnum, MATCH(G95,Model,0), 1)</f>
        <v>#N/A</v>
      </c>
      <c r="L95" s="31" t="e">
        <f>INDEX(MaterialVnum, MATCH(H95,Material,0), 1)</f>
        <v>#N/A</v>
      </c>
      <c r="M95" s="31">
        <f t="shared" si="7"/>
        <v>0</v>
      </c>
      <c r="N95" s="40"/>
      <c r="O95" s="31"/>
      <c r="U95" s="36" t="e">
        <f>INDEX(BodyPartVnum, MATCH(O95,BodyPart,0), 1)</f>
        <v>#N/A</v>
      </c>
      <c r="V95" s="36">
        <f t="shared" si="8"/>
        <v>0</v>
      </c>
      <c r="W95" s="36">
        <f t="shared" si="9"/>
        <v>0</v>
      </c>
      <c r="X95" s="36">
        <f t="shared" si="10"/>
        <v>0</v>
      </c>
      <c r="Y95" s="36">
        <f t="shared" si="11"/>
        <v>0</v>
      </c>
      <c r="Z95" s="36">
        <f t="shared" si="12"/>
        <v>0</v>
      </c>
      <c r="AA95" s="40"/>
      <c r="AD95" s="31" t="e">
        <f>INDEX(ModelVnum, MATCH(AB95,Model,0), 1)</f>
        <v>#N/A</v>
      </c>
      <c r="AE95" s="31" t="e">
        <f>INDEX(BodyPartVnum, MATCH(AC95,BodyPart,0), 1)</f>
        <v>#N/A</v>
      </c>
      <c r="AF95" s="40"/>
    </row>
    <row r="96" spans="5:32" x14ac:dyDescent="0.2">
      <c r="E96" s="40"/>
      <c r="J96" s="31" t="e">
        <f>INDEX(BodyPartVnum, MATCH(F96,BodyPart,0), 1)</f>
        <v>#N/A</v>
      </c>
      <c r="K96" s="31" t="e">
        <f>INDEX(ModelVnum, MATCH(G96,Model,0), 1)</f>
        <v>#N/A</v>
      </c>
      <c r="L96" s="31" t="e">
        <f>INDEX(MaterialVnum, MATCH(H96,Material,0), 1)</f>
        <v>#N/A</v>
      </c>
      <c r="M96" s="31">
        <f t="shared" si="7"/>
        <v>0</v>
      </c>
      <c r="N96" s="40"/>
      <c r="O96" s="31"/>
      <c r="U96" s="36" t="e">
        <f>INDEX(BodyPartVnum, MATCH(O96,BodyPart,0), 1)</f>
        <v>#N/A</v>
      </c>
      <c r="V96" s="36">
        <f t="shared" si="8"/>
        <v>0</v>
      </c>
      <c r="W96" s="36">
        <f t="shared" si="9"/>
        <v>0</v>
      </c>
      <c r="X96" s="36">
        <f t="shared" si="10"/>
        <v>0</v>
      </c>
      <c r="Y96" s="36">
        <f t="shared" si="11"/>
        <v>0</v>
      </c>
      <c r="Z96" s="36">
        <f t="shared" si="12"/>
        <v>0</v>
      </c>
      <c r="AA96" s="40"/>
      <c r="AD96" s="31" t="e">
        <f>INDEX(ModelVnum, MATCH(AB96,Model,0), 1)</f>
        <v>#N/A</v>
      </c>
      <c r="AE96" s="31" t="e">
        <f>INDEX(BodyPartVnum, MATCH(AC96,BodyPart,0), 1)</f>
        <v>#N/A</v>
      </c>
      <c r="AF96" s="40"/>
    </row>
    <row r="97" spans="5:32" x14ac:dyDescent="0.2">
      <c r="E97" s="40"/>
      <c r="J97" s="31" t="e">
        <f>INDEX(BodyPartVnum, MATCH(F97,BodyPart,0), 1)</f>
        <v>#N/A</v>
      </c>
      <c r="K97" s="31" t="e">
        <f>INDEX(ModelVnum, MATCH(G97,Model,0), 1)</f>
        <v>#N/A</v>
      </c>
      <c r="L97" s="31" t="e">
        <f>INDEX(MaterialVnum, MATCH(H97,Material,0), 1)</f>
        <v>#N/A</v>
      </c>
      <c r="M97" s="31">
        <f t="shared" si="7"/>
        <v>0</v>
      </c>
      <c r="N97" s="40"/>
      <c r="O97" s="31"/>
      <c r="U97" s="36" t="e">
        <f>INDEX(BodyPartVnum, MATCH(O97,BodyPart,0), 1)</f>
        <v>#N/A</v>
      </c>
      <c r="V97" s="36">
        <f t="shared" si="8"/>
        <v>0</v>
      </c>
      <c r="W97" s="36">
        <f t="shared" si="9"/>
        <v>0</v>
      </c>
      <c r="X97" s="36">
        <f t="shared" si="10"/>
        <v>0</v>
      </c>
      <c r="Y97" s="36">
        <f t="shared" si="11"/>
        <v>0</v>
      </c>
      <c r="Z97" s="36">
        <f t="shared" si="12"/>
        <v>0</v>
      </c>
      <c r="AA97" s="40"/>
      <c r="AD97" s="31" t="e">
        <f>INDEX(ModelVnum, MATCH(AB97,Model,0), 1)</f>
        <v>#N/A</v>
      </c>
      <c r="AE97" s="31" t="e">
        <f>INDEX(BodyPartVnum, MATCH(AC97,BodyPart,0), 1)</f>
        <v>#N/A</v>
      </c>
      <c r="AF97" s="40"/>
    </row>
    <row r="98" spans="5:32" x14ac:dyDescent="0.2">
      <c r="E98" s="40"/>
      <c r="J98" s="31" t="e">
        <f>INDEX(BodyPartVnum, MATCH(F98,BodyPart,0), 1)</f>
        <v>#N/A</v>
      </c>
      <c r="K98" s="31" t="e">
        <f>INDEX(ModelVnum, MATCH(G98,Model,0), 1)</f>
        <v>#N/A</v>
      </c>
      <c r="L98" s="31" t="e">
        <f>INDEX(MaterialVnum, MATCH(H98,Material,0), 1)</f>
        <v>#N/A</v>
      </c>
      <c r="M98" s="31">
        <f t="shared" si="7"/>
        <v>0</v>
      </c>
      <c r="N98" s="40"/>
      <c r="O98" s="31"/>
      <c r="U98" s="36" t="e">
        <f>INDEX(BodyPartVnum, MATCH(O98,BodyPart,0), 1)</f>
        <v>#N/A</v>
      </c>
      <c r="V98" s="36">
        <f t="shared" si="8"/>
        <v>0</v>
      </c>
      <c r="W98" s="36">
        <f t="shared" si="9"/>
        <v>0</v>
      </c>
      <c r="X98" s="36">
        <f t="shared" si="10"/>
        <v>0</v>
      </c>
      <c r="Y98" s="36">
        <f t="shared" si="11"/>
        <v>0</v>
      </c>
      <c r="Z98" s="36">
        <f t="shared" si="12"/>
        <v>0</v>
      </c>
      <c r="AA98" s="40"/>
      <c r="AD98" s="31" t="e">
        <f>INDEX(ModelVnum, MATCH(AB98,Model,0), 1)</f>
        <v>#N/A</v>
      </c>
      <c r="AE98" s="31" t="e">
        <f>INDEX(BodyPartVnum, MATCH(AC98,BodyPart,0), 1)</f>
        <v>#N/A</v>
      </c>
      <c r="AF98" s="40"/>
    </row>
    <row r="99" spans="5:32" x14ac:dyDescent="0.2">
      <c r="E99" s="40"/>
      <c r="J99" s="31" t="e">
        <f>INDEX(BodyPartVnum, MATCH(F99,BodyPart,0), 1)</f>
        <v>#N/A</v>
      </c>
      <c r="K99" s="31" t="e">
        <f>INDEX(ModelVnum, MATCH(G99,Model,0), 1)</f>
        <v>#N/A</v>
      </c>
      <c r="L99" s="31" t="e">
        <f>INDEX(MaterialVnum, MATCH(H99,Material,0), 1)</f>
        <v>#N/A</v>
      </c>
      <c r="M99" s="31">
        <f t="shared" si="7"/>
        <v>0</v>
      </c>
      <c r="N99" s="40"/>
      <c r="O99" s="31"/>
      <c r="U99" s="36" t="e">
        <f>INDEX(BodyPartVnum, MATCH(O99,BodyPart,0), 1)</f>
        <v>#N/A</v>
      </c>
      <c r="V99" s="36">
        <f t="shared" si="8"/>
        <v>0</v>
      </c>
      <c r="W99" s="36">
        <f t="shared" si="9"/>
        <v>0</v>
      </c>
      <c r="X99" s="36">
        <f t="shared" si="10"/>
        <v>0</v>
      </c>
      <c r="Y99" s="36">
        <f t="shared" si="11"/>
        <v>0</v>
      </c>
      <c r="Z99" s="36">
        <f t="shared" si="12"/>
        <v>0</v>
      </c>
      <c r="AA99" s="40"/>
      <c r="AD99" s="31" t="e">
        <f>INDEX(ModelVnum, MATCH(AB99,Model,0), 1)</f>
        <v>#N/A</v>
      </c>
      <c r="AE99" s="31" t="e">
        <f>INDEX(BodyPartVnum, MATCH(AC99,BodyPart,0), 1)</f>
        <v>#N/A</v>
      </c>
      <c r="AF99" s="40"/>
    </row>
    <row r="100" spans="5:32" x14ac:dyDescent="0.2">
      <c r="E100" s="40"/>
      <c r="J100" s="31" t="e">
        <f>INDEX(BodyPartVnum, MATCH(F100,BodyPart,0), 1)</f>
        <v>#N/A</v>
      </c>
      <c r="K100" s="31" t="e">
        <f>INDEX(ModelVnum, MATCH(G100,Model,0), 1)</f>
        <v>#N/A</v>
      </c>
      <c r="L100" s="31" t="e">
        <f>INDEX(MaterialVnum, MATCH(H100,Material,0), 1)</f>
        <v>#N/A</v>
      </c>
      <c r="M100" s="31">
        <f t="shared" si="7"/>
        <v>0</v>
      </c>
      <c r="N100" s="40"/>
      <c r="O100" s="31"/>
      <c r="U100" s="36" t="e">
        <f>INDEX(BodyPartVnum, MATCH(O100,BodyPart,0), 1)</f>
        <v>#N/A</v>
      </c>
      <c r="V100" s="36">
        <f t="shared" si="8"/>
        <v>0</v>
      </c>
      <c r="W100" s="36">
        <f t="shared" si="9"/>
        <v>0</v>
      </c>
      <c r="X100" s="36">
        <f t="shared" si="10"/>
        <v>0</v>
      </c>
      <c r="Y100" s="36">
        <f t="shared" si="11"/>
        <v>0</v>
      </c>
      <c r="Z100" s="36">
        <f t="shared" si="12"/>
        <v>0</v>
      </c>
      <c r="AA100" s="40"/>
      <c r="AD100" s="31" t="e">
        <f>INDEX(ModelVnum, MATCH(AB100,Model,0), 1)</f>
        <v>#N/A</v>
      </c>
      <c r="AE100" s="31" t="e">
        <f>INDEX(BodyPartVnum, MATCH(AC100,BodyPart,0), 1)</f>
        <v>#N/A</v>
      </c>
      <c r="AF100" s="40"/>
    </row>
  </sheetData>
  <sortState ref="AB3:AE74">
    <sortCondition ref="AE3:AE74"/>
  </sortState>
  <mergeCells count="6">
    <mergeCell ref="AB1:AE1"/>
    <mergeCell ref="A1:D1"/>
    <mergeCell ref="J2:M2"/>
    <mergeCell ref="F1:M1"/>
    <mergeCell ref="U2:Z2"/>
    <mergeCell ref="O1:Z1"/>
  </mergeCells>
  <dataValidations count="3">
    <dataValidation type="list" allowBlank="1" showInputMessage="1" showErrorMessage="1" sqref="H3:H100">
      <formula1>Material</formula1>
    </dataValidation>
    <dataValidation type="list" allowBlank="1" showInputMessage="1" showErrorMessage="1" sqref="G3:G100 AB3:AB100">
      <formula1>Model</formula1>
    </dataValidation>
    <dataValidation type="list" allowBlank="1" showInputMessage="1" showErrorMessage="1" sqref="F3:F100 O3:O100 AC3:AC100">
      <formula1>BodyPart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C10" sqref="C10"/>
    </sheetView>
  </sheetViews>
  <sheetFormatPr defaultRowHeight="15" x14ac:dyDescent="0.25"/>
  <cols>
    <col min="3" max="3" width="11.140625" bestFit="1" customWidth="1"/>
    <col min="6" max="6" width="11.28515625" bestFit="1" customWidth="1"/>
    <col min="7" max="7" width="10.42578125" bestFit="1" customWidth="1"/>
  </cols>
  <sheetData>
    <row r="1" spans="1:7" x14ac:dyDescent="0.25">
      <c r="A1" s="24" t="s">
        <v>181</v>
      </c>
      <c r="B1" s="24"/>
      <c r="C1" s="24"/>
      <c r="D1" s="24"/>
      <c r="E1" s="24"/>
      <c r="F1" s="24"/>
      <c r="G1" s="24"/>
    </row>
    <row r="2" spans="1:7" x14ac:dyDescent="0.25">
      <c r="A2" t="s">
        <v>36</v>
      </c>
      <c r="B2" t="s">
        <v>175</v>
      </c>
      <c r="C2" t="s">
        <v>176</v>
      </c>
      <c r="D2" t="s">
        <v>177</v>
      </c>
      <c r="E2" t="s">
        <v>178</v>
      </c>
      <c r="F2" t="s">
        <v>179</v>
      </c>
      <c r="G2" t="s">
        <v>180</v>
      </c>
    </row>
    <row r="3" spans="1:7" x14ac:dyDescent="0.25">
      <c r="A3">
        <v>1</v>
      </c>
      <c r="B3">
        <v>1</v>
      </c>
      <c r="C3" t="s">
        <v>174</v>
      </c>
      <c r="D3" t="s">
        <v>121</v>
      </c>
      <c r="E3">
        <v>1</v>
      </c>
      <c r="F3">
        <v>1</v>
      </c>
      <c r="G3">
        <v>1</v>
      </c>
    </row>
    <row r="4" spans="1:7" x14ac:dyDescent="0.25">
      <c r="A4">
        <v>2</v>
      </c>
      <c r="B4">
        <v>1</v>
      </c>
      <c r="C4" t="s">
        <v>173</v>
      </c>
      <c r="D4" t="s">
        <v>121</v>
      </c>
      <c r="E4">
        <v>15</v>
      </c>
      <c r="F4">
        <v>15</v>
      </c>
      <c r="G4">
        <v>15</v>
      </c>
    </row>
    <row r="5" spans="1:7" x14ac:dyDescent="0.25">
      <c r="A5">
        <v>3</v>
      </c>
      <c r="B5">
        <v>1</v>
      </c>
      <c r="C5" t="s">
        <v>172</v>
      </c>
      <c r="D5" t="s">
        <v>121</v>
      </c>
      <c r="E5">
        <v>5</v>
      </c>
      <c r="F5">
        <v>5</v>
      </c>
      <c r="G5">
        <v>5</v>
      </c>
    </row>
    <row r="6" spans="1:7" x14ac:dyDescent="0.25">
      <c r="A6">
        <v>4</v>
      </c>
      <c r="B6">
        <v>1</v>
      </c>
      <c r="C6" t="s">
        <v>171</v>
      </c>
      <c r="D6" t="s">
        <v>128</v>
      </c>
      <c r="E6">
        <v>20</v>
      </c>
      <c r="F6">
        <v>25</v>
      </c>
      <c r="G6">
        <v>10</v>
      </c>
    </row>
    <row r="7" spans="1:7" x14ac:dyDescent="0.25">
      <c r="A7">
        <v>5</v>
      </c>
      <c r="B7">
        <v>1</v>
      </c>
      <c r="C7" t="s">
        <v>170</v>
      </c>
      <c r="D7" t="s">
        <v>121</v>
      </c>
      <c r="E7">
        <v>10</v>
      </c>
      <c r="F7">
        <v>15</v>
      </c>
      <c r="G7">
        <v>15</v>
      </c>
    </row>
    <row r="8" spans="1:7" x14ac:dyDescent="0.25">
      <c r="A8">
        <v>6</v>
      </c>
      <c r="B8">
        <v>1</v>
      </c>
      <c r="C8" t="s">
        <v>169</v>
      </c>
      <c r="D8" t="s">
        <v>121</v>
      </c>
      <c r="E8">
        <v>35</v>
      </c>
      <c r="F8">
        <v>35</v>
      </c>
      <c r="G8">
        <v>5</v>
      </c>
    </row>
    <row r="9" spans="1:7" x14ac:dyDescent="0.25">
      <c r="A9">
        <v>7</v>
      </c>
      <c r="B9">
        <v>1</v>
      </c>
      <c r="C9" t="s">
        <v>168</v>
      </c>
      <c r="D9" t="s">
        <v>121</v>
      </c>
      <c r="E9">
        <v>15</v>
      </c>
      <c r="F9">
        <v>5</v>
      </c>
      <c r="G9">
        <v>5</v>
      </c>
    </row>
    <row r="10" spans="1:7" x14ac:dyDescent="0.25">
      <c r="A10">
        <v>8</v>
      </c>
      <c r="B10">
        <v>1</v>
      </c>
      <c r="C10" t="s">
        <v>167</v>
      </c>
      <c r="D10" t="s">
        <v>121</v>
      </c>
      <c r="E10">
        <v>25</v>
      </c>
      <c r="F10">
        <v>10</v>
      </c>
      <c r="G10">
        <v>10</v>
      </c>
    </row>
    <row r="11" spans="1:7" x14ac:dyDescent="0.25">
      <c r="A11">
        <v>9</v>
      </c>
      <c r="B11">
        <v>1</v>
      </c>
      <c r="C11" t="s">
        <v>166</v>
      </c>
      <c r="D11" t="s">
        <v>121</v>
      </c>
      <c r="E11">
        <v>35</v>
      </c>
      <c r="F11">
        <v>5</v>
      </c>
      <c r="G11">
        <v>5</v>
      </c>
    </row>
    <row r="12" spans="1:7" x14ac:dyDescent="0.25">
      <c r="A12">
        <v>10</v>
      </c>
      <c r="B12">
        <v>1</v>
      </c>
      <c r="C12" t="s">
        <v>165</v>
      </c>
      <c r="D12" t="s">
        <v>121</v>
      </c>
      <c r="E12">
        <v>10</v>
      </c>
      <c r="F12">
        <v>20</v>
      </c>
      <c r="G12">
        <v>20</v>
      </c>
    </row>
    <row r="13" spans="1:7" x14ac:dyDescent="0.25">
      <c r="A13">
        <v>11</v>
      </c>
      <c r="B13">
        <v>1</v>
      </c>
      <c r="C13" t="s">
        <v>164</v>
      </c>
      <c r="D13" t="s">
        <v>121</v>
      </c>
      <c r="E13">
        <v>50</v>
      </c>
      <c r="F13">
        <v>50</v>
      </c>
      <c r="G13">
        <v>10</v>
      </c>
    </row>
    <row r="14" spans="1:7" x14ac:dyDescent="0.25">
      <c r="A14">
        <v>50</v>
      </c>
      <c r="B14">
        <v>2</v>
      </c>
      <c r="C14" t="s">
        <v>163</v>
      </c>
      <c r="D14" t="s">
        <v>121</v>
      </c>
      <c r="E14">
        <v>1</v>
      </c>
      <c r="F14">
        <v>1</v>
      </c>
      <c r="G14">
        <v>8</v>
      </c>
    </row>
    <row r="15" spans="1:7" x14ac:dyDescent="0.25">
      <c r="A15">
        <v>51</v>
      </c>
      <c r="B15">
        <v>2</v>
      </c>
      <c r="C15" t="s">
        <v>162</v>
      </c>
      <c r="D15" t="s">
        <v>121</v>
      </c>
      <c r="E15">
        <v>4</v>
      </c>
      <c r="F15">
        <v>5</v>
      </c>
      <c r="G15">
        <v>20</v>
      </c>
    </row>
    <row r="16" spans="1:7" x14ac:dyDescent="0.25">
      <c r="A16">
        <v>52</v>
      </c>
      <c r="B16">
        <v>2</v>
      </c>
      <c r="C16" t="s">
        <v>161</v>
      </c>
      <c r="D16" t="s">
        <v>121</v>
      </c>
      <c r="E16">
        <v>6</v>
      </c>
      <c r="F16">
        <v>10</v>
      </c>
      <c r="G16">
        <v>22</v>
      </c>
    </row>
    <row r="17" spans="1:7" x14ac:dyDescent="0.25">
      <c r="A17">
        <v>53</v>
      </c>
      <c r="B17">
        <v>2</v>
      </c>
      <c r="C17" t="s">
        <v>160</v>
      </c>
      <c r="D17" t="s">
        <v>121</v>
      </c>
      <c r="E17">
        <v>12</v>
      </c>
      <c r="F17">
        <v>15</v>
      </c>
      <c r="G17">
        <v>24</v>
      </c>
    </row>
    <row r="18" spans="1:7" x14ac:dyDescent="0.25">
      <c r="A18">
        <v>54</v>
      </c>
      <c r="B18">
        <v>2</v>
      </c>
      <c r="C18" t="s">
        <v>159</v>
      </c>
      <c r="D18" t="s">
        <v>128</v>
      </c>
      <c r="E18">
        <v>24</v>
      </c>
      <c r="F18">
        <v>20</v>
      </c>
      <c r="G18">
        <v>14</v>
      </c>
    </row>
    <row r="19" spans="1:7" x14ac:dyDescent="0.25">
      <c r="A19">
        <v>55</v>
      </c>
      <c r="B19">
        <v>2</v>
      </c>
      <c r="C19" t="s">
        <v>158</v>
      </c>
      <c r="D19" t="s">
        <v>121</v>
      </c>
      <c r="E19">
        <v>6</v>
      </c>
      <c r="F19">
        <v>10</v>
      </c>
      <c r="G19">
        <v>21</v>
      </c>
    </row>
    <row r="20" spans="1:7" x14ac:dyDescent="0.25">
      <c r="A20">
        <v>56</v>
      </c>
      <c r="B20">
        <v>2</v>
      </c>
      <c r="C20" t="s">
        <v>157</v>
      </c>
      <c r="D20" t="s">
        <v>121</v>
      </c>
      <c r="E20">
        <v>8</v>
      </c>
      <c r="F20">
        <v>20</v>
      </c>
      <c r="G20">
        <v>16</v>
      </c>
    </row>
    <row r="21" spans="1:7" x14ac:dyDescent="0.25">
      <c r="A21">
        <v>57</v>
      </c>
      <c r="B21">
        <v>2</v>
      </c>
      <c r="C21" t="s">
        <v>156</v>
      </c>
      <c r="D21" t="s">
        <v>121</v>
      </c>
      <c r="E21">
        <v>12</v>
      </c>
      <c r="F21">
        <v>30</v>
      </c>
      <c r="G21">
        <v>15</v>
      </c>
    </row>
    <row r="22" spans="1:7" x14ac:dyDescent="0.25">
      <c r="A22">
        <v>58</v>
      </c>
      <c r="B22">
        <v>2</v>
      </c>
      <c r="C22" t="s">
        <v>155</v>
      </c>
      <c r="D22" t="s">
        <v>128</v>
      </c>
      <c r="E22">
        <v>24</v>
      </c>
      <c r="F22">
        <v>50</v>
      </c>
      <c r="G22">
        <v>20</v>
      </c>
    </row>
    <row r="23" spans="1:7" x14ac:dyDescent="0.25">
      <c r="A23">
        <v>59</v>
      </c>
      <c r="B23">
        <v>2</v>
      </c>
      <c r="C23" t="s">
        <v>154</v>
      </c>
      <c r="D23" t="s">
        <v>121</v>
      </c>
      <c r="E23">
        <v>64</v>
      </c>
      <c r="F23">
        <v>75</v>
      </c>
      <c r="G23">
        <v>24</v>
      </c>
    </row>
    <row r="24" spans="1:7" x14ac:dyDescent="0.25">
      <c r="A24">
        <v>100</v>
      </c>
      <c r="B24">
        <v>3</v>
      </c>
      <c r="C24" t="s">
        <v>153</v>
      </c>
      <c r="D24" t="s">
        <v>128</v>
      </c>
      <c r="E24">
        <v>4</v>
      </c>
      <c r="F24">
        <v>8</v>
      </c>
      <c r="G24">
        <v>10</v>
      </c>
    </row>
    <row r="25" spans="1:7" x14ac:dyDescent="0.25">
      <c r="A25">
        <v>101</v>
      </c>
      <c r="B25">
        <v>3</v>
      </c>
      <c r="C25" t="s">
        <v>152</v>
      </c>
      <c r="D25" t="s">
        <v>121</v>
      </c>
      <c r="E25">
        <v>6</v>
      </c>
      <c r="F25">
        <v>10</v>
      </c>
      <c r="G25">
        <v>14</v>
      </c>
    </row>
    <row r="26" spans="1:7" x14ac:dyDescent="0.25">
      <c r="A26">
        <v>102</v>
      </c>
      <c r="B26">
        <v>3</v>
      </c>
      <c r="C26" t="s">
        <v>151</v>
      </c>
      <c r="D26" t="s">
        <v>121</v>
      </c>
      <c r="E26">
        <v>8</v>
      </c>
      <c r="F26">
        <v>12</v>
      </c>
      <c r="G26">
        <v>12</v>
      </c>
    </row>
    <row r="27" spans="1:7" x14ac:dyDescent="0.25">
      <c r="A27">
        <v>103</v>
      </c>
      <c r="B27">
        <v>3</v>
      </c>
      <c r="C27" t="s">
        <v>150</v>
      </c>
      <c r="D27" t="s">
        <v>121</v>
      </c>
      <c r="E27">
        <v>10</v>
      </c>
      <c r="F27">
        <v>14</v>
      </c>
      <c r="G27">
        <v>16</v>
      </c>
    </row>
    <row r="28" spans="1:7" x14ac:dyDescent="0.25">
      <c r="A28">
        <v>104</v>
      </c>
      <c r="B28">
        <v>3</v>
      </c>
      <c r="C28" t="s">
        <v>149</v>
      </c>
      <c r="D28" t="s">
        <v>128</v>
      </c>
      <c r="E28">
        <v>12</v>
      </c>
      <c r="F28">
        <v>16</v>
      </c>
      <c r="G28">
        <v>14</v>
      </c>
    </row>
    <row r="29" spans="1:7" x14ac:dyDescent="0.25">
      <c r="A29">
        <v>105</v>
      </c>
      <c r="B29">
        <v>3</v>
      </c>
      <c r="C29" t="s">
        <v>148</v>
      </c>
      <c r="D29" t="s">
        <v>121</v>
      </c>
      <c r="E29">
        <v>14</v>
      </c>
      <c r="F29">
        <v>18</v>
      </c>
      <c r="G29">
        <v>18</v>
      </c>
    </row>
    <row r="30" spans="1:7" x14ac:dyDescent="0.25">
      <c r="A30">
        <v>106</v>
      </c>
      <c r="B30">
        <v>3</v>
      </c>
      <c r="C30" t="s">
        <v>147</v>
      </c>
      <c r="D30" t="s">
        <v>121</v>
      </c>
      <c r="E30">
        <v>16</v>
      </c>
      <c r="F30">
        <v>20</v>
      </c>
      <c r="G30">
        <v>20</v>
      </c>
    </row>
    <row r="31" spans="1:7" x14ac:dyDescent="0.25">
      <c r="A31">
        <v>107</v>
      </c>
      <c r="B31">
        <v>3</v>
      </c>
      <c r="C31" t="s">
        <v>146</v>
      </c>
      <c r="D31" t="s">
        <v>128</v>
      </c>
      <c r="E31">
        <v>18</v>
      </c>
      <c r="F31">
        <v>22</v>
      </c>
      <c r="G31">
        <v>24</v>
      </c>
    </row>
    <row r="32" spans="1:7" x14ac:dyDescent="0.25">
      <c r="A32">
        <v>150</v>
      </c>
      <c r="B32">
        <v>4</v>
      </c>
      <c r="C32" t="s">
        <v>145</v>
      </c>
      <c r="D32" t="s">
        <v>121</v>
      </c>
      <c r="E32">
        <v>1</v>
      </c>
      <c r="F32">
        <v>1</v>
      </c>
      <c r="G32">
        <v>4</v>
      </c>
    </row>
    <row r="33" spans="1:7" x14ac:dyDescent="0.25">
      <c r="A33">
        <v>151</v>
      </c>
      <c r="B33">
        <v>4</v>
      </c>
      <c r="C33" t="s">
        <v>144</v>
      </c>
      <c r="D33" t="s">
        <v>121</v>
      </c>
      <c r="E33">
        <v>2</v>
      </c>
      <c r="F33">
        <v>4</v>
      </c>
      <c r="G33">
        <v>6</v>
      </c>
    </row>
    <row r="34" spans="1:7" x14ac:dyDescent="0.25">
      <c r="A34">
        <v>152</v>
      </c>
      <c r="B34">
        <v>4</v>
      </c>
      <c r="C34" t="s">
        <v>143</v>
      </c>
      <c r="D34" t="s">
        <v>121</v>
      </c>
      <c r="E34">
        <v>4</v>
      </c>
      <c r="F34">
        <v>8</v>
      </c>
      <c r="G34">
        <v>12</v>
      </c>
    </row>
    <row r="35" spans="1:7" x14ac:dyDescent="0.25">
      <c r="A35">
        <v>153</v>
      </c>
      <c r="B35">
        <v>4</v>
      </c>
      <c r="C35" t="s">
        <v>142</v>
      </c>
      <c r="D35" t="s">
        <v>121</v>
      </c>
      <c r="E35">
        <v>2</v>
      </c>
      <c r="F35">
        <v>1</v>
      </c>
      <c r="G35">
        <v>1</v>
      </c>
    </row>
    <row r="36" spans="1:7" x14ac:dyDescent="0.25">
      <c r="A36">
        <v>154</v>
      </c>
      <c r="B36">
        <v>4</v>
      </c>
      <c r="C36" t="s">
        <v>141</v>
      </c>
      <c r="D36" t="s">
        <v>128</v>
      </c>
      <c r="E36">
        <v>8</v>
      </c>
      <c r="F36">
        <v>6</v>
      </c>
      <c r="G36">
        <v>6</v>
      </c>
    </row>
    <row r="37" spans="1:7" x14ac:dyDescent="0.25">
      <c r="A37">
        <v>155</v>
      </c>
      <c r="B37">
        <v>11</v>
      </c>
      <c r="C37" t="s">
        <v>140</v>
      </c>
      <c r="D37" t="s">
        <v>121</v>
      </c>
      <c r="E37">
        <v>4</v>
      </c>
      <c r="F37">
        <v>12</v>
      </c>
      <c r="G37">
        <v>10</v>
      </c>
    </row>
    <row r="38" spans="1:7" x14ac:dyDescent="0.25">
      <c r="A38">
        <v>200</v>
      </c>
      <c r="B38">
        <v>5</v>
      </c>
      <c r="C38" t="s">
        <v>139</v>
      </c>
      <c r="D38" t="s">
        <v>121</v>
      </c>
      <c r="E38">
        <v>1</v>
      </c>
      <c r="F38">
        <v>1</v>
      </c>
      <c r="G38">
        <v>4</v>
      </c>
    </row>
    <row r="39" spans="1:7" x14ac:dyDescent="0.25">
      <c r="A39">
        <v>201</v>
      </c>
      <c r="B39">
        <v>5</v>
      </c>
      <c r="C39" t="s">
        <v>138</v>
      </c>
      <c r="D39" t="s">
        <v>121</v>
      </c>
      <c r="E39">
        <v>2</v>
      </c>
      <c r="F39">
        <v>2</v>
      </c>
      <c r="G39">
        <v>2</v>
      </c>
    </row>
    <row r="40" spans="1:7" x14ac:dyDescent="0.25">
      <c r="A40">
        <v>202</v>
      </c>
      <c r="B40">
        <v>5</v>
      </c>
      <c r="C40" t="s">
        <v>137</v>
      </c>
      <c r="D40" t="s">
        <v>121</v>
      </c>
      <c r="E40">
        <v>3</v>
      </c>
      <c r="F40">
        <v>3</v>
      </c>
      <c r="G40">
        <v>2</v>
      </c>
    </row>
    <row r="41" spans="1:7" x14ac:dyDescent="0.25">
      <c r="A41">
        <v>203</v>
      </c>
      <c r="B41">
        <v>5</v>
      </c>
      <c r="C41" t="s">
        <v>136</v>
      </c>
      <c r="D41" t="s">
        <v>121</v>
      </c>
      <c r="E41">
        <v>4</v>
      </c>
      <c r="F41">
        <v>4</v>
      </c>
      <c r="G41">
        <v>4</v>
      </c>
    </row>
    <row r="42" spans="1:7" x14ac:dyDescent="0.25">
      <c r="A42">
        <v>250</v>
      </c>
      <c r="B42">
        <v>6</v>
      </c>
      <c r="C42" t="s">
        <v>135</v>
      </c>
      <c r="D42" t="s">
        <v>121</v>
      </c>
      <c r="E42">
        <v>1</v>
      </c>
      <c r="F42">
        <v>1</v>
      </c>
      <c r="G42">
        <v>1</v>
      </c>
    </row>
    <row r="43" spans="1:7" x14ac:dyDescent="0.25">
      <c r="A43">
        <v>251</v>
      </c>
      <c r="B43">
        <v>6</v>
      </c>
      <c r="C43" t="s">
        <v>134</v>
      </c>
      <c r="D43" t="s">
        <v>128</v>
      </c>
      <c r="E43">
        <v>1</v>
      </c>
      <c r="F43">
        <v>1</v>
      </c>
      <c r="G43">
        <v>1</v>
      </c>
    </row>
    <row r="44" spans="1:7" x14ac:dyDescent="0.25">
      <c r="A44">
        <v>252</v>
      </c>
      <c r="B44">
        <v>6</v>
      </c>
      <c r="C44" t="s">
        <v>133</v>
      </c>
      <c r="D44" t="s">
        <v>121</v>
      </c>
      <c r="E44">
        <v>1</v>
      </c>
      <c r="F44">
        <v>1</v>
      </c>
      <c r="G44">
        <v>1</v>
      </c>
    </row>
    <row r="45" spans="1:7" x14ac:dyDescent="0.25">
      <c r="A45">
        <v>253</v>
      </c>
      <c r="B45">
        <v>6</v>
      </c>
      <c r="C45" t="s">
        <v>132</v>
      </c>
      <c r="D45" t="s">
        <v>128</v>
      </c>
      <c r="E45">
        <v>1</v>
      </c>
      <c r="F45">
        <v>1</v>
      </c>
      <c r="G45">
        <v>1</v>
      </c>
    </row>
    <row r="46" spans="1:7" x14ac:dyDescent="0.25">
      <c r="A46">
        <v>254</v>
      </c>
      <c r="B46">
        <v>6</v>
      </c>
      <c r="C46" t="s">
        <v>131</v>
      </c>
      <c r="D46" t="s">
        <v>121</v>
      </c>
      <c r="E46">
        <v>1</v>
      </c>
      <c r="F46">
        <v>1</v>
      </c>
      <c r="G46">
        <v>1</v>
      </c>
    </row>
    <row r="47" spans="1:7" x14ac:dyDescent="0.25">
      <c r="A47">
        <v>255</v>
      </c>
      <c r="B47">
        <v>6</v>
      </c>
      <c r="C47" t="s">
        <v>130</v>
      </c>
      <c r="D47" t="s">
        <v>121</v>
      </c>
      <c r="E47">
        <v>1</v>
      </c>
      <c r="F47">
        <v>1</v>
      </c>
      <c r="G47">
        <v>1</v>
      </c>
    </row>
    <row r="48" spans="1:7" x14ac:dyDescent="0.25">
      <c r="A48">
        <v>256</v>
      </c>
      <c r="B48">
        <v>6</v>
      </c>
      <c r="C48" t="s">
        <v>129</v>
      </c>
      <c r="D48" t="s">
        <v>121</v>
      </c>
      <c r="E48">
        <v>1</v>
      </c>
      <c r="F48">
        <v>1</v>
      </c>
      <c r="G48">
        <v>1</v>
      </c>
    </row>
    <row r="49" spans="1:7" x14ac:dyDescent="0.25">
      <c r="A49">
        <v>257</v>
      </c>
      <c r="B49">
        <v>6</v>
      </c>
      <c r="C49" t="s">
        <v>127</v>
      </c>
      <c r="D49" t="s">
        <v>128</v>
      </c>
      <c r="E49">
        <v>1</v>
      </c>
      <c r="F49">
        <v>1</v>
      </c>
      <c r="G49">
        <v>1</v>
      </c>
    </row>
    <row r="50" spans="1:7" x14ac:dyDescent="0.25">
      <c r="A50">
        <v>300</v>
      </c>
      <c r="B50">
        <v>7</v>
      </c>
      <c r="C50" t="s">
        <v>126</v>
      </c>
      <c r="D50" t="s">
        <v>121</v>
      </c>
      <c r="E50">
        <v>5</v>
      </c>
      <c r="F50">
        <v>1</v>
      </c>
      <c r="G50">
        <v>1</v>
      </c>
    </row>
    <row r="51" spans="1:7" x14ac:dyDescent="0.25">
      <c r="A51">
        <v>350</v>
      </c>
      <c r="B51">
        <v>8</v>
      </c>
      <c r="C51" t="s">
        <v>125</v>
      </c>
      <c r="D51" t="s">
        <v>121</v>
      </c>
      <c r="E51">
        <v>50</v>
      </c>
      <c r="F51">
        <v>1</v>
      </c>
      <c r="G51">
        <v>10</v>
      </c>
    </row>
    <row r="52" spans="1:7" x14ac:dyDescent="0.25">
      <c r="A52">
        <v>400</v>
      </c>
      <c r="B52">
        <v>9</v>
      </c>
      <c r="C52" t="s">
        <v>124</v>
      </c>
      <c r="D52" t="s">
        <v>121</v>
      </c>
      <c r="E52">
        <v>20</v>
      </c>
      <c r="F52">
        <v>1</v>
      </c>
      <c r="G52">
        <v>1</v>
      </c>
    </row>
    <row r="53" spans="1:7" x14ac:dyDescent="0.25">
      <c r="A53">
        <v>450</v>
      </c>
      <c r="B53">
        <v>9</v>
      </c>
      <c r="C53" t="s">
        <v>123</v>
      </c>
      <c r="D53" t="s">
        <v>121</v>
      </c>
      <c r="E53">
        <v>10</v>
      </c>
      <c r="F53">
        <v>1</v>
      </c>
      <c r="G53">
        <v>1</v>
      </c>
    </row>
    <row r="54" spans="1:7" x14ac:dyDescent="0.25">
      <c r="A54">
        <v>500</v>
      </c>
      <c r="B54">
        <v>10</v>
      </c>
      <c r="C54" t="s">
        <v>122</v>
      </c>
      <c r="D54" t="s">
        <v>121</v>
      </c>
      <c r="E54">
        <v>30</v>
      </c>
      <c r="F54">
        <v>1</v>
      </c>
      <c r="G54">
        <v>20</v>
      </c>
    </row>
    <row r="55" spans="1:7" x14ac:dyDescent="0.25">
      <c r="A55">
        <v>501</v>
      </c>
      <c r="B55">
        <v>10</v>
      </c>
      <c r="C55" t="s">
        <v>120</v>
      </c>
      <c r="D55" t="s">
        <v>121</v>
      </c>
      <c r="E55">
        <v>15</v>
      </c>
      <c r="F55">
        <v>1</v>
      </c>
      <c r="G55">
        <v>10</v>
      </c>
    </row>
  </sheetData>
  <sortState ref="A2:G54">
    <sortCondition ref="A2:A54"/>
  </sortState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topLeftCell="A13" workbookViewId="0">
      <selection activeCell="G16" sqref="G16"/>
    </sheetView>
  </sheetViews>
  <sheetFormatPr defaultRowHeight="12.75" x14ac:dyDescent="0.2"/>
  <cols>
    <col min="1" max="1" width="6.7109375" style="31" bestFit="1" customWidth="1"/>
    <col min="2" max="2" width="5.140625" style="31" bestFit="1" customWidth="1"/>
    <col min="3" max="3" width="30.42578125" style="31" bestFit="1" customWidth="1"/>
    <col min="4" max="4" width="8" style="31" bestFit="1" customWidth="1"/>
    <col min="5" max="5" width="34.140625" style="31" bestFit="1" customWidth="1"/>
    <col min="6" max="6" width="22.42578125" style="31" bestFit="1" customWidth="1"/>
    <col min="7" max="7" width="120" style="31" bestFit="1" customWidth="1"/>
    <col min="8" max="8" width="5.42578125" style="31" bestFit="1" customWidth="1"/>
    <col min="9" max="9" width="8" style="31" bestFit="1" customWidth="1"/>
    <col min="10" max="10" width="6" style="31" bestFit="1" customWidth="1"/>
    <col min="11" max="11" width="11.28515625" style="31" bestFit="1" customWidth="1"/>
    <col min="12" max="12" width="9.85546875" style="31" bestFit="1" customWidth="1"/>
    <col min="13" max="13" width="7.42578125" style="31" bestFit="1" customWidth="1"/>
    <col min="14" max="14" width="6.28515625" style="31" bestFit="1" customWidth="1"/>
    <col min="15" max="15" width="10.28515625" style="31" bestFit="1" customWidth="1"/>
    <col min="16" max="16384" width="9.140625" style="31"/>
  </cols>
  <sheetData>
    <row r="2" spans="1:15" x14ac:dyDescent="0.2">
      <c r="A2" s="31" t="s">
        <v>36</v>
      </c>
      <c r="B2" s="31" t="s">
        <v>175</v>
      </c>
      <c r="C2" s="31" t="s">
        <v>176</v>
      </c>
      <c r="D2" s="31" t="s">
        <v>177</v>
      </c>
      <c r="E2" s="31" t="s">
        <v>458</v>
      </c>
      <c r="F2" s="31" t="s">
        <v>459</v>
      </c>
      <c r="G2" s="31" t="s">
        <v>219</v>
      </c>
      <c r="H2" s="31" t="s">
        <v>460</v>
      </c>
      <c r="I2" s="31" t="s">
        <v>461</v>
      </c>
      <c r="J2" s="31" t="s">
        <v>462</v>
      </c>
      <c r="K2" s="31" t="s">
        <v>463</v>
      </c>
      <c r="L2" s="31" t="s">
        <v>464</v>
      </c>
      <c r="M2" s="31" t="s">
        <v>465</v>
      </c>
      <c r="N2" s="31" t="s">
        <v>466</v>
      </c>
      <c r="O2" s="31" t="s">
        <v>467</v>
      </c>
    </row>
    <row r="3" spans="1:15" x14ac:dyDescent="0.2">
      <c r="A3" s="31">
        <v>10</v>
      </c>
      <c r="B3" s="31">
        <v>14</v>
      </c>
      <c r="C3" s="31" t="s">
        <v>454</v>
      </c>
      <c r="D3" s="31" t="s">
        <v>121</v>
      </c>
      <c r="E3" s="31" t="s">
        <v>455</v>
      </c>
      <c r="F3" s="31" t="s">
        <v>454</v>
      </c>
      <c r="G3" s="31" t="s">
        <v>456</v>
      </c>
      <c r="H3" s="31">
        <v>0</v>
      </c>
      <c r="I3" s="31" t="s">
        <v>457</v>
      </c>
      <c r="J3" s="31">
        <v>1000</v>
      </c>
      <c r="K3" s="31" t="s">
        <v>226</v>
      </c>
      <c r="L3" s="31">
        <v>2</v>
      </c>
      <c r="M3" s="31">
        <v>5</v>
      </c>
      <c r="N3" s="31">
        <v>56</v>
      </c>
    </row>
    <row r="4" spans="1:15" x14ac:dyDescent="0.2">
      <c r="A4" s="31">
        <v>250</v>
      </c>
      <c r="B4" s="31">
        <v>21</v>
      </c>
      <c r="C4" s="31" t="s">
        <v>450</v>
      </c>
      <c r="D4" s="31" t="s">
        <v>121</v>
      </c>
      <c r="E4" s="31" t="s">
        <v>451</v>
      </c>
      <c r="F4" s="31" t="s">
        <v>452</v>
      </c>
      <c r="G4" s="31" t="s">
        <v>453</v>
      </c>
      <c r="H4" s="31">
        <v>132</v>
      </c>
      <c r="I4" s="31" t="s">
        <v>225</v>
      </c>
      <c r="J4" s="31">
        <v>1</v>
      </c>
      <c r="K4" s="31" t="s">
        <v>226</v>
      </c>
      <c r="L4" s="31">
        <v>1</v>
      </c>
      <c r="M4" s="31">
        <v>22</v>
      </c>
      <c r="N4" s="31">
        <v>0</v>
      </c>
    </row>
    <row r="5" spans="1:15" x14ac:dyDescent="0.2">
      <c r="A5" s="31">
        <v>500</v>
      </c>
      <c r="B5" s="31">
        <v>9</v>
      </c>
      <c r="C5" s="31" t="s">
        <v>446</v>
      </c>
      <c r="D5" s="31" t="s">
        <v>121</v>
      </c>
      <c r="E5" s="31" t="s">
        <v>447</v>
      </c>
      <c r="F5" s="31" t="s">
        <v>448</v>
      </c>
      <c r="G5" s="31" t="s">
        <v>449</v>
      </c>
      <c r="H5" s="31">
        <v>0</v>
      </c>
      <c r="I5" s="31" t="s">
        <v>237</v>
      </c>
      <c r="J5" s="31">
        <v>50</v>
      </c>
      <c r="K5" s="31" t="s">
        <v>226</v>
      </c>
      <c r="L5" s="31">
        <v>1</v>
      </c>
      <c r="M5" s="31">
        <v>27</v>
      </c>
      <c r="N5" s="31">
        <v>0</v>
      </c>
      <c r="O5" s="31">
        <v>1</v>
      </c>
    </row>
    <row r="6" spans="1:15" x14ac:dyDescent="0.2">
      <c r="A6" s="31">
        <v>501</v>
      </c>
      <c r="B6" s="31">
        <v>9</v>
      </c>
      <c r="C6" s="31" t="s">
        <v>442</v>
      </c>
      <c r="D6" s="31" t="s">
        <v>128</v>
      </c>
      <c r="E6" s="31" t="s">
        <v>443</v>
      </c>
      <c r="F6" s="31" t="s">
        <v>444</v>
      </c>
      <c r="G6" s="31" t="s">
        <v>445</v>
      </c>
      <c r="H6" s="31">
        <v>0</v>
      </c>
      <c r="I6" s="31" t="s">
        <v>311</v>
      </c>
      <c r="J6" s="31">
        <v>50</v>
      </c>
      <c r="K6" s="31" t="s">
        <v>226</v>
      </c>
      <c r="L6" s="31">
        <v>1</v>
      </c>
      <c r="M6" s="31">
        <v>27</v>
      </c>
      <c r="N6" s="31">
        <v>5</v>
      </c>
      <c r="O6" s="31">
        <v>10</v>
      </c>
    </row>
    <row r="7" spans="1:15" x14ac:dyDescent="0.2">
      <c r="A7" s="31">
        <v>1500</v>
      </c>
      <c r="B7" s="31">
        <v>4</v>
      </c>
      <c r="C7" s="31" t="s">
        <v>438</v>
      </c>
      <c r="D7" s="31" t="s">
        <v>121</v>
      </c>
      <c r="E7" s="31" t="s">
        <v>439</v>
      </c>
      <c r="F7" s="31" t="s">
        <v>440</v>
      </c>
      <c r="G7" s="31" t="s">
        <v>441</v>
      </c>
      <c r="H7" s="31">
        <v>0</v>
      </c>
      <c r="I7" s="31" t="s">
        <v>302</v>
      </c>
      <c r="J7" s="31">
        <v>30</v>
      </c>
      <c r="K7" s="31" t="s">
        <v>226</v>
      </c>
      <c r="L7" s="31">
        <v>1</v>
      </c>
      <c r="M7" s="31">
        <v>6</v>
      </c>
      <c r="N7" s="31">
        <v>2</v>
      </c>
      <c r="O7" s="31" t="s">
        <v>432</v>
      </c>
    </row>
    <row r="8" spans="1:15" x14ac:dyDescent="0.2">
      <c r="A8" s="31">
        <v>1501</v>
      </c>
      <c r="B8" s="31">
        <v>4</v>
      </c>
      <c r="C8" s="31" t="s">
        <v>433</v>
      </c>
      <c r="D8" s="31" t="s">
        <v>121</v>
      </c>
      <c r="E8" s="31" t="s">
        <v>434</v>
      </c>
      <c r="F8" s="31" t="s">
        <v>435</v>
      </c>
      <c r="G8" s="31" t="s">
        <v>436</v>
      </c>
      <c r="H8" s="31">
        <v>0</v>
      </c>
      <c r="I8" s="31" t="s">
        <v>311</v>
      </c>
      <c r="J8" s="31">
        <v>50</v>
      </c>
      <c r="K8" s="31" t="s">
        <v>226</v>
      </c>
      <c r="L8" s="31">
        <v>1</v>
      </c>
      <c r="M8" s="31">
        <v>7</v>
      </c>
      <c r="N8" s="31">
        <v>1</v>
      </c>
      <c r="O8" s="31" t="s">
        <v>437</v>
      </c>
    </row>
    <row r="9" spans="1:15" x14ac:dyDescent="0.2">
      <c r="A9" s="31">
        <v>1502</v>
      </c>
      <c r="B9" s="31">
        <v>4</v>
      </c>
      <c r="C9" s="31" t="s">
        <v>427</v>
      </c>
      <c r="D9" s="31" t="s">
        <v>121</v>
      </c>
      <c r="E9" s="31" t="s">
        <v>428</v>
      </c>
      <c r="F9" s="31" t="s">
        <v>429</v>
      </c>
      <c r="G9" s="31" t="s">
        <v>430</v>
      </c>
      <c r="H9" s="31">
        <v>0</v>
      </c>
      <c r="I9" s="31" t="s">
        <v>431</v>
      </c>
      <c r="J9" s="31">
        <v>35</v>
      </c>
      <c r="K9" s="31" t="s">
        <v>226</v>
      </c>
      <c r="L9" s="31">
        <v>1</v>
      </c>
      <c r="M9" s="31">
        <v>9</v>
      </c>
      <c r="N9" s="31">
        <v>1</v>
      </c>
      <c r="O9" s="31" t="s">
        <v>432</v>
      </c>
    </row>
    <row r="10" spans="1:15" x14ac:dyDescent="0.2">
      <c r="A10" s="31">
        <v>1503</v>
      </c>
      <c r="B10" s="31">
        <v>4</v>
      </c>
      <c r="C10" s="31" t="s">
        <v>422</v>
      </c>
      <c r="D10" s="31" t="s">
        <v>121</v>
      </c>
      <c r="E10" s="31" t="s">
        <v>423</v>
      </c>
      <c r="F10" s="31" t="s">
        <v>424</v>
      </c>
      <c r="G10" s="31" t="s">
        <v>425</v>
      </c>
      <c r="H10" s="31">
        <v>0</v>
      </c>
      <c r="I10" s="31" t="s">
        <v>302</v>
      </c>
      <c r="J10" s="31">
        <v>20</v>
      </c>
      <c r="K10" s="31" t="s">
        <v>226</v>
      </c>
      <c r="L10" s="31">
        <v>1</v>
      </c>
      <c r="M10" s="31">
        <v>8</v>
      </c>
      <c r="N10" s="31">
        <v>1</v>
      </c>
      <c r="O10" s="31" t="s">
        <v>426</v>
      </c>
    </row>
    <row r="11" spans="1:15" x14ac:dyDescent="0.2">
      <c r="A11" s="31">
        <v>2000</v>
      </c>
      <c r="B11" s="31">
        <v>2</v>
      </c>
      <c r="C11" s="31" t="s">
        <v>416</v>
      </c>
      <c r="D11" s="31" t="s">
        <v>121</v>
      </c>
      <c r="E11" s="31" t="s">
        <v>417</v>
      </c>
      <c r="F11" s="31" t="s">
        <v>418</v>
      </c>
      <c r="G11" s="31" t="s">
        <v>419</v>
      </c>
      <c r="H11" s="31">
        <v>0</v>
      </c>
      <c r="I11" s="31" t="s">
        <v>420</v>
      </c>
      <c r="J11" s="31">
        <v>17</v>
      </c>
      <c r="K11" s="31" t="s">
        <v>226</v>
      </c>
      <c r="L11" s="31">
        <v>1</v>
      </c>
      <c r="M11" s="31">
        <v>11</v>
      </c>
      <c r="N11" s="31">
        <v>3</v>
      </c>
      <c r="O11" s="31" t="s">
        <v>421</v>
      </c>
    </row>
    <row r="12" spans="1:15" x14ac:dyDescent="0.2">
      <c r="A12" s="31">
        <v>2001</v>
      </c>
      <c r="B12" s="31">
        <v>2</v>
      </c>
      <c r="C12" s="31" t="s">
        <v>411</v>
      </c>
      <c r="D12" s="31" t="s">
        <v>121</v>
      </c>
      <c r="E12" s="31" t="s">
        <v>412</v>
      </c>
      <c r="F12" s="31" t="s">
        <v>413</v>
      </c>
      <c r="G12" s="31" t="s">
        <v>414</v>
      </c>
      <c r="H12" s="31">
        <v>0</v>
      </c>
      <c r="I12" s="31" t="s">
        <v>243</v>
      </c>
      <c r="J12" s="31">
        <v>24</v>
      </c>
      <c r="K12" s="31" t="s">
        <v>226</v>
      </c>
      <c r="L12" s="31">
        <v>1</v>
      </c>
      <c r="M12" s="31">
        <v>27</v>
      </c>
      <c r="N12" s="31">
        <v>5</v>
      </c>
      <c r="O12" s="31" t="s">
        <v>415</v>
      </c>
    </row>
    <row r="13" spans="1:15" x14ac:dyDescent="0.2">
      <c r="A13" s="31">
        <v>2002</v>
      </c>
      <c r="B13" s="31">
        <v>3</v>
      </c>
      <c r="C13" s="31" t="s">
        <v>406</v>
      </c>
      <c r="D13" s="31" t="s">
        <v>121</v>
      </c>
      <c r="E13" s="31" t="s">
        <v>407</v>
      </c>
      <c r="F13" s="31" t="s">
        <v>408</v>
      </c>
      <c r="G13" s="31" t="s">
        <v>409</v>
      </c>
      <c r="H13" s="31">
        <v>0</v>
      </c>
      <c r="I13" s="31" t="s">
        <v>225</v>
      </c>
      <c r="J13" s="31">
        <v>75</v>
      </c>
      <c r="K13" s="31" t="s">
        <v>226</v>
      </c>
      <c r="L13" s="31">
        <v>1</v>
      </c>
      <c r="M13" s="31">
        <v>12</v>
      </c>
      <c r="N13" s="31">
        <v>2</v>
      </c>
      <c r="O13" s="31" t="s">
        <v>410</v>
      </c>
    </row>
    <row r="14" spans="1:15" x14ac:dyDescent="0.2">
      <c r="A14" s="31">
        <v>2004</v>
      </c>
      <c r="B14" s="31">
        <v>2</v>
      </c>
      <c r="C14" s="31" t="s">
        <v>400</v>
      </c>
      <c r="D14" s="31" t="s">
        <v>121</v>
      </c>
      <c r="E14" s="31" t="s">
        <v>401</v>
      </c>
      <c r="F14" s="31" t="s">
        <v>402</v>
      </c>
      <c r="G14" s="31" t="s">
        <v>403</v>
      </c>
      <c r="H14" s="31">
        <v>16</v>
      </c>
      <c r="I14" s="31" t="s">
        <v>404</v>
      </c>
      <c r="J14" s="31">
        <v>175</v>
      </c>
      <c r="K14" s="31" t="s">
        <v>226</v>
      </c>
      <c r="L14" s="31">
        <v>1</v>
      </c>
      <c r="M14" s="31">
        <v>1</v>
      </c>
      <c r="N14" s="31">
        <v>0</v>
      </c>
      <c r="O14" s="31" t="s">
        <v>405</v>
      </c>
    </row>
    <row r="15" spans="1:15" x14ac:dyDescent="0.2">
      <c r="A15" s="31">
        <v>2500</v>
      </c>
      <c r="B15" s="31">
        <v>5</v>
      </c>
      <c r="C15" s="31" t="s">
        <v>395</v>
      </c>
      <c r="D15" s="31" t="s">
        <v>121</v>
      </c>
      <c r="E15" s="31" t="s">
        <v>396</v>
      </c>
      <c r="F15" s="31" t="s">
        <v>397</v>
      </c>
      <c r="G15" s="31" t="s">
        <v>398</v>
      </c>
      <c r="H15" s="31">
        <v>0</v>
      </c>
      <c r="I15" s="31" t="s">
        <v>243</v>
      </c>
      <c r="J15" s="31">
        <v>45</v>
      </c>
      <c r="K15" s="31" t="s">
        <v>226</v>
      </c>
      <c r="L15" s="31">
        <v>1</v>
      </c>
      <c r="M15" s="31">
        <v>13</v>
      </c>
      <c r="N15" s="31">
        <v>0</v>
      </c>
      <c r="O15" s="31" t="s">
        <v>399</v>
      </c>
    </row>
    <row r="16" spans="1:15" x14ac:dyDescent="0.2">
      <c r="A16" s="31">
        <v>3000</v>
      </c>
      <c r="B16" s="31">
        <v>11</v>
      </c>
      <c r="C16" s="31" t="s">
        <v>392</v>
      </c>
      <c r="D16" s="31" t="s">
        <v>121</v>
      </c>
      <c r="E16" s="31" t="s">
        <v>393</v>
      </c>
      <c r="F16" s="31" t="s">
        <v>392</v>
      </c>
      <c r="G16" s="31" t="s">
        <v>394</v>
      </c>
      <c r="H16" s="31">
        <v>1</v>
      </c>
      <c r="I16" s="31" t="s">
        <v>292</v>
      </c>
      <c r="J16" s="31">
        <v>1</v>
      </c>
      <c r="K16" s="31" t="s">
        <v>226</v>
      </c>
      <c r="L16" s="31">
        <v>1</v>
      </c>
      <c r="M16" s="31">
        <v>28</v>
      </c>
      <c r="N16" s="31">
        <v>0</v>
      </c>
      <c r="O16" s="31">
        <v>11</v>
      </c>
    </row>
    <row r="17" spans="1:15" x14ac:dyDescent="0.2">
      <c r="A17" s="31">
        <v>3001</v>
      </c>
      <c r="B17" s="31">
        <v>11</v>
      </c>
      <c r="C17" s="31" t="s">
        <v>387</v>
      </c>
      <c r="D17" s="31" t="s">
        <v>121</v>
      </c>
      <c r="E17" s="31" t="s">
        <v>388</v>
      </c>
      <c r="F17" s="31" t="s">
        <v>389</v>
      </c>
      <c r="G17" s="31" t="s">
        <v>390</v>
      </c>
      <c r="H17" s="31">
        <v>1</v>
      </c>
      <c r="I17" s="31" t="s">
        <v>391</v>
      </c>
      <c r="J17" s="31">
        <v>50</v>
      </c>
      <c r="K17" s="31" t="s">
        <v>391</v>
      </c>
      <c r="L17" s="31">
        <v>3</v>
      </c>
      <c r="M17" s="31">
        <v>21</v>
      </c>
      <c r="N17" s="31">
        <v>0</v>
      </c>
      <c r="O17" s="31">
        <v>6</v>
      </c>
    </row>
    <row r="18" spans="1:15" x14ac:dyDescent="0.2">
      <c r="A18" s="31">
        <v>3002</v>
      </c>
      <c r="B18" s="31">
        <v>11</v>
      </c>
      <c r="C18" s="31" t="s">
        <v>383</v>
      </c>
      <c r="D18" s="31" t="s">
        <v>121</v>
      </c>
      <c r="E18" s="31" t="s">
        <v>384</v>
      </c>
      <c r="F18" s="31" t="s">
        <v>385</v>
      </c>
      <c r="G18" s="31" t="s">
        <v>386</v>
      </c>
      <c r="H18" s="31">
        <v>1</v>
      </c>
      <c r="I18" s="31" t="s">
        <v>292</v>
      </c>
      <c r="J18" s="31">
        <v>1</v>
      </c>
      <c r="K18" s="31" t="s">
        <v>226</v>
      </c>
      <c r="L18" s="31">
        <v>2</v>
      </c>
      <c r="M18" s="31">
        <v>1</v>
      </c>
      <c r="N18" s="31">
        <v>0</v>
      </c>
      <c r="O18" s="31">
        <v>12</v>
      </c>
    </row>
    <row r="19" spans="1:15" x14ac:dyDescent="0.2">
      <c r="A19" s="31">
        <v>3101</v>
      </c>
      <c r="B19" s="31">
        <v>11</v>
      </c>
      <c r="C19" s="31" t="s">
        <v>377</v>
      </c>
      <c r="D19" s="31" t="s">
        <v>121</v>
      </c>
      <c r="E19" s="31" t="s">
        <v>378</v>
      </c>
      <c r="F19" s="31" t="s">
        <v>379</v>
      </c>
      <c r="G19" s="31" t="s">
        <v>380</v>
      </c>
      <c r="H19" s="31">
        <v>128</v>
      </c>
      <c r="I19" s="31" t="s">
        <v>381</v>
      </c>
      <c r="J19" s="31">
        <v>25</v>
      </c>
      <c r="K19" s="31" t="s">
        <v>382</v>
      </c>
      <c r="L19" s="31">
        <v>3</v>
      </c>
      <c r="M19" s="31">
        <v>29</v>
      </c>
      <c r="N19" s="31">
        <v>0</v>
      </c>
      <c r="O19" s="31">
        <v>4</v>
      </c>
    </row>
    <row r="20" spans="1:15" x14ac:dyDescent="0.2">
      <c r="A20" s="31">
        <v>3102</v>
      </c>
      <c r="B20" s="31">
        <v>11</v>
      </c>
      <c r="C20" s="31" t="s">
        <v>373</v>
      </c>
      <c r="D20" s="31" t="s">
        <v>121</v>
      </c>
      <c r="E20" s="31" t="s">
        <v>374</v>
      </c>
      <c r="F20" s="31" t="s">
        <v>375</v>
      </c>
      <c r="G20" s="31" t="s">
        <v>376</v>
      </c>
      <c r="H20" s="31">
        <v>128</v>
      </c>
      <c r="I20" s="31" t="s">
        <v>344</v>
      </c>
      <c r="J20" s="31">
        <v>5</v>
      </c>
      <c r="K20" s="31" t="s">
        <v>321</v>
      </c>
      <c r="L20" s="31">
        <v>3</v>
      </c>
      <c r="M20" s="31">
        <v>24</v>
      </c>
      <c r="N20" s="31">
        <v>0</v>
      </c>
      <c r="O20" s="31">
        <v>5</v>
      </c>
    </row>
    <row r="21" spans="1:15" x14ac:dyDescent="0.2">
      <c r="A21" s="31">
        <v>3500</v>
      </c>
      <c r="B21" s="31">
        <v>11</v>
      </c>
      <c r="C21" s="31" t="s">
        <v>369</v>
      </c>
      <c r="D21" s="31" t="s">
        <v>128</v>
      </c>
      <c r="E21" s="31" t="s">
        <v>370</v>
      </c>
      <c r="F21" s="31" t="s">
        <v>371</v>
      </c>
      <c r="G21" s="31" t="s">
        <v>372</v>
      </c>
      <c r="H21" s="31">
        <v>128</v>
      </c>
      <c r="I21" s="31" t="s">
        <v>311</v>
      </c>
      <c r="J21" s="31">
        <v>20</v>
      </c>
      <c r="K21" s="31" t="s">
        <v>287</v>
      </c>
      <c r="L21" s="31">
        <v>1</v>
      </c>
      <c r="M21" s="31">
        <v>25</v>
      </c>
      <c r="N21" s="31">
        <v>0</v>
      </c>
      <c r="O21" s="31">
        <v>2</v>
      </c>
    </row>
    <row r="22" spans="1:15" x14ac:dyDescent="0.2">
      <c r="A22" s="31">
        <v>3501</v>
      </c>
      <c r="B22" s="31">
        <v>11</v>
      </c>
      <c r="C22" s="31" t="s">
        <v>366</v>
      </c>
      <c r="D22" s="31" t="s">
        <v>121</v>
      </c>
      <c r="E22" s="31" t="s">
        <v>367</v>
      </c>
      <c r="F22" s="31" t="s">
        <v>367</v>
      </c>
      <c r="G22" s="31" t="s">
        <v>368</v>
      </c>
      <c r="H22" s="31">
        <v>128</v>
      </c>
      <c r="I22" s="31" t="s">
        <v>344</v>
      </c>
      <c r="J22" s="31">
        <v>25</v>
      </c>
      <c r="K22" s="31" t="s">
        <v>287</v>
      </c>
      <c r="L22" s="31">
        <v>10</v>
      </c>
      <c r="M22" s="31">
        <v>25</v>
      </c>
      <c r="N22" s="31">
        <v>1</v>
      </c>
      <c r="O22" s="31">
        <v>1</v>
      </c>
    </row>
    <row r="23" spans="1:15" x14ac:dyDescent="0.2">
      <c r="A23" s="31">
        <v>3502</v>
      </c>
      <c r="B23" s="31">
        <v>11</v>
      </c>
      <c r="C23" s="31" t="s">
        <v>362</v>
      </c>
      <c r="D23" s="31" t="s">
        <v>121</v>
      </c>
      <c r="E23" s="31" t="s">
        <v>363</v>
      </c>
      <c r="F23" s="31" t="s">
        <v>364</v>
      </c>
      <c r="G23" s="31" t="s">
        <v>365</v>
      </c>
      <c r="H23" s="31">
        <v>128</v>
      </c>
      <c r="I23" s="31" t="s">
        <v>237</v>
      </c>
      <c r="J23" s="31">
        <v>100</v>
      </c>
      <c r="K23" s="31" t="s">
        <v>287</v>
      </c>
      <c r="L23" s="31">
        <v>1</v>
      </c>
      <c r="M23" s="31">
        <v>24</v>
      </c>
      <c r="N23" s="31">
        <v>0</v>
      </c>
      <c r="O23" s="31">
        <v>3</v>
      </c>
    </row>
    <row r="24" spans="1:15" x14ac:dyDescent="0.2">
      <c r="A24" s="31">
        <v>4000</v>
      </c>
      <c r="B24" s="31">
        <v>20</v>
      </c>
      <c r="C24" s="31" t="s">
        <v>357</v>
      </c>
      <c r="D24" s="31" t="s">
        <v>121</v>
      </c>
      <c r="E24" s="31" t="s">
        <v>358</v>
      </c>
      <c r="F24" s="31" t="s">
        <v>357</v>
      </c>
      <c r="G24" s="31" t="s">
        <v>359</v>
      </c>
      <c r="H24" s="31">
        <v>0</v>
      </c>
      <c r="I24" s="31" t="s">
        <v>360</v>
      </c>
      <c r="J24" s="31">
        <v>150</v>
      </c>
      <c r="K24" s="31" t="s">
        <v>226</v>
      </c>
      <c r="L24" s="31">
        <v>3</v>
      </c>
      <c r="M24" s="31">
        <v>16</v>
      </c>
      <c r="N24" s="31">
        <v>0</v>
      </c>
      <c r="O24" s="31" t="s">
        <v>361</v>
      </c>
    </row>
    <row r="25" spans="1:15" x14ac:dyDescent="0.2">
      <c r="A25" s="31">
        <v>5000</v>
      </c>
      <c r="B25" s="31">
        <v>7</v>
      </c>
      <c r="C25" s="31" t="s">
        <v>352</v>
      </c>
      <c r="D25" s="31" t="s">
        <v>121</v>
      </c>
      <c r="E25" s="31" t="s">
        <v>353</v>
      </c>
      <c r="F25" s="31" t="s">
        <v>354</v>
      </c>
      <c r="G25" s="31" t="s">
        <v>355</v>
      </c>
      <c r="H25" s="31">
        <v>32</v>
      </c>
      <c r="I25" s="31" t="s">
        <v>344</v>
      </c>
      <c r="J25" s="31">
        <v>75</v>
      </c>
      <c r="K25" s="31" t="s">
        <v>226</v>
      </c>
      <c r="L25" s="31">
        <v>4</v>
      </c>
      <c r="M25" s="31">
        <v>1</v>
      </c>
      <c r="N25" s="31">
        <v>0</v>
      </c>
      <c r="O25" s="31" t="s">
        <v>356</v>
      </c>
    </row>
    <row r="26" spans="1:15" x14ac:dyDescent="0.2">
      <c r="A26" s="31">
        <v>6000</v>
      </c>
      <c r="B26" s="31">
        <v>20</v>
      </c>
      <c r="C26" s="31" t="s">
        <v>348</v>
      </c>
      <c r="D26" s="31" t="s">
        <v>121</v>
      </c>
      <c r="E26" s="31" t="s">
        <v>349</v>
      </c>
      <c r="F26" s="31" t="s">
        <v>348</v>
      </c>
      <c r="G26" s="31" t="s">
        <v>350</v>
      </c>
      <c r="H26" s="31">
        <v>2</v>
      </c>
      <c r="I26" s="31" t="s">
        <v>344</v>
      </c>
      <c r="J26" s="31">
        <v>50</v>
      </c>
      <c r="K26" s="31" t="s">
        <v>226</v>
      </c>
      <c r="L26" s="31">
        <v>1</v>
      </c>
      <c r="M26" s="31">
        <v>1</v>
      </c>
      <c r="N26" s="31">
        <v>0</v>
      </c>
      <c r="O26" s="31" t="s">
        <v>351</v>
      </c>
    </row>
    <row r="27" spans="1:15" x14ac:dyDescent="0.2">
      <c r="A27" s="31">
        <v>7000</v>
      </c>
      <c r="B27" s="31">
        <v>18</v>
      </c>
      <c r="C27" s="31" t="s">
        <v>345</v>
      </c>
      <c r="D27" s="31" t="s">
        <v>121</v>
      </c>
      <c r="E27" s="31" t="s">
        <v>346</v>
      </c>
      <c r="F27" s="31" t="s">
        <v>345</v>
      </c>
      <c r="G27" s="31" t="s">
        <v>347</v>
      </c>
      <c r="H27" s="31">
        <v>0</v>
      </c>
      <c r="I27" s="31" t="s">
        <v>225</v>
      </c>
      <c r="J27" s="31">
        <v>250</v>
      </c>
      <c r="K27" s="31" t="s">
        <v>226</v>
      </c>
      <c r="L27" s="31">
        <v>9</v>
      </c>
      <c r="M27" s="31">
        <v>1</v>
      </c>
      <c r="N27" s="31">
        <v>0</v>
      </c>
      <c r="O27" s="31">
        <v>4</v>
      </c>
    </row>
    <row r="28" spans="1:15" x14ac:dyDescent="0.2">
      <c r="A28" s="31">
        <v>7003</v>
      </c>
      <c r="B28" s="31">
        <v>9</v>
      </c>
      <c r="C28" s="31" t="s">
        <v>340</v>
      </c>
      <c r="D28" s="31" t="s">
        <v>121</v>
      </c>
      <c r="E28" s="31" t="s">
        <v>341</v>
      </c>
      <c r="F28" s="31" t="s">
        <v>342</v>
      </c>
      <c r="G28" s="31" t="s">
        <v>343</v>
      </c>
      <c r="H28" s="31">
        <v>0</v>
      </c>
      <c r="I28" s="31" t="s">
        <v>344</v>
      </c>
      <c r="J28" s="31">
        <v>75</v>
      </c>
      <c r="K28" s="31" t="s">
        <v>226</v>
      </c>
      <c r="L28" s="31">
        <v>1</v>
      </c>
      <c r="M28" s="31">
        <v>27</v>
      </c>
      <c r="N28" s="31">
        <v>3</v>
      </c>
      <c r="O28" s="31">
        <v>11</v>
      </c>
    </row>
    <row r="29" spans="1:15" x14ac:dyDescent="0.2">
      <c r="A29" s="31">
        <v>7004</v>
      </c>
      <c r="B29" s="31">
        <v>8</v>
      </c>
      <c r="C29" s="31" t="s">
        <v>336</v>
      </c>
      <c r="D29" s="31" t="s">
        <v>121</v>
      </c>
      <c r="E29" s="31" t="s">
        <v>337</v>
      </c>
      <c r="F29" s="31" t="s">
        <v>336</v>
      </c>
      <c r="G29" s="31" t="s">
        <v>338</v>
      </c>
      <c r="H29" s="31">
        <v>32</v>
      </c>
      <c r="I29" s="31" t="s">
        <v>339</v>
      </c>
      <c r="J29" s="31">
        <v>17</v>
      </c>
      <c r="K29" s="31" t="s">
        <v>226</v>
      </c>
      <c r="L29" s="31">
        <v>1</v>
      </c>
      <c r="M29" s="31">
        <v>1</v>
      </c>
      <c r="N29" s="31">
        <v>0</v>
      </c>
      <c r="O29" s="31" t="s">
        <v>330</v>
      </c>
    </row>
    <row r="30" spans="1:15" x14ac:dyDescent="0.2">
      <c r="A30" s="31">
        <v>7005</v>
      </c>
      <c r="B30" s="31">
        <v>8</v>
      </c>
      <c r="C30" s="31" t="s">
        <v>331</v>
      </c>
      <c r="D30" s="31" t="s">
        <v>121</v>
      </c>
      <c r="E30" s="31" t="s">
        <v>332</v>
      </c>
      <c r="F30" s="31" t="s">
        <v>333</v>
      </c>
      <c r="G30" s="31" t="s">
        <v>334</v>
      </c>
      <c r="H30" s="31">
        <v>5</v>
      </c>
      <c r="I30" s="31" t="s">
        <v>287</v>
      </c>
      <c r="J30" s="31">
        <v>1</v>
      </c>
      <c r="K30" s="31" t="s">
        <v>225</v>
      </c>
      <c r="L30" s="31">
        <v>2</v>
      </c>
      <c r="M30" s="31">
        <v>1</v>
      </c>
      <c r="N30" s="31">
        <v>0</v>
      </c>
      <c r="O30" s="31" t="s">
        <v>335</v>
      </c>
    </row>
    <row r="31" spans="1:15" x14ac:dyDescent="0.2">
      <c r="A31" s="31">
        <v>7006</v>
      </c>
      <c r="B31" s="31">
        <v>8</v>
      </c>
      <c r="C31" s="31" t="s">
        <v>326</v>
      </c>
      <c r="D31" s="31" t="s">
        <v>121</v>
      </c>
      <c r="E31" s="31" t="s">
        <v>327</v>
      </c>
      <c r="F31" s="31" t="s">
        <v>328</v>
      </c>
      <c r="G31" s="31" t="s">
        <v>329</v>
      </c>
      <c r="H31" s="31">
        <v>0</v>
      </c>
      <c r="I31" s="31" t="s">
        <v>297</v>
      </c>
      <c r="J31" s="31">
        <v>24</v>
      </c>
      <c r="K31" s="31" t="s">
        <v>226</v>
      </c>
      <c r="L31" s="31">
        <v>3</v>
      </c>
      <c r="M31" s="31">
        <v>1</v>
      </c>
      <c r="N31" s="31">
        <v>0</v>
      </c>
      <c r="O31" s="31" t="s">
        <v>330</v>
      </c>
    </row>
    <row r="32" spans="1:15" x14ac:dyDescent="0.2">
      <c r="A32" s="31">
        <v>7008</v>
      </c>
      <c r="B32" s="31">
        <v>9</v>
      </c>
      <c r="C32" s="31" t="s">
        <v>322</v>
      </c>
      <c r="D32" s="31" t="s">
        <v>121</v>
      </c>
      <c r="E32" s="31" t="s">
        <v>323</v>
      </c>
      <c r="F32" s="31" t="s">
        <v>324</v>
      </c>
      <c r="G32" s="31" t="s">
        <v>325</v>
      </c>
      <c r="H32" s="31">
        <v>0</v>
      </c>
      <c r="I32" s="31" t="s">
        <v>237</v>
      </c>
      <c r="J32" s="31">
        <v>25</v>
      </c>
      <c r="K32" s="31" t="s">
        <v>226</v>
      </c>
      <c r="L32" s="31">
        <v>1</v>
      </c>
      <c r="M32" s="31">
        <v>1</v>
      </c>
      <c r="N32" s="31">
        <v>0</v>
      </c>
      <c r="O32" s="31">
        <v>33</v>
      </c>
    </row>
    <row r="33" spans="1:15" x14ac:dyDescent="0.2">
      <c r="A33" s="31">
        <v>7009</v>
      </c>
      <c r="B33" s="31">
        <v>9</v>
      </c>
      <c r="C33" s="31" t="s">
        <v>317</v>
      </c>
      <c r="D33" s="31" t="s">
        <v>121</v>
      </c>
      <c r="E33" s="31" t="s">
        <v>318</v>
      </c>
      <c r="F33" s="31" t="s">
        <v>319</v>
      </c>
      <c r="G33" s="31" t="s">
        <v>320</v>
      </c>
      <c r="H33" s="31">
        <v>0</v>
      </c>
      <c r="I33" s="31" t="s">
        <v>321</v>
      </c>
      <c r="J33" s="31">
        <v>50</v>
      </c>
      <c r="K33" s="31" t="s">
        <v>226</v>
      </c>
      <c r="L33" s="31">
        <v>2</v>
      </c>
      <c r="M33" s="31">
        <v>1</v>
      </c>
      <c r="N33" s="31">
        <v>0</v>
      </c>
      <c r="O33" s="31">
        <v>34</v>
      </c>
    </row>
    <row r="34" spans="1:15" x14ac:dyDescent="0.2">
      <c r="A34" s="31">
        <v>7011</v>
      </c>
      <c r="B34" s="31">
        <v>9</v>
      </c>
      <c r="C34" s="31" t="s">
        <v>312</v>
      </c>
      <c r="D34" s="31" t="s">
        <v>121</v>
      </c>
      <c r="E34" s="31" t="s">
        <v>313</v>
      </c>
      <c r="F34" s="31" t="s">
        <v>314</v>
      </c>
      <c r="G34" s="31" t="s">
        <v>315</v>
      </c>
      <c r="H34" s="31">
        <v>1</v>
      </c>
      <c r="I34" s="31" t="s">
        <v>316</v>
      </c>
      <c r="J34" s="31">
        <v>250</v>
      </c>
      <c r="K34" s="31" t="s">
        <v>226</v>
      </c>
      <c r="L34" s="31">
        <v>2</v>
      </c>
      <c r="M34" s="31">
        <v>1</v>
      </c>
      <c r="N34" s="31">
        <v>0</v>
      </c>
      <c r="O34" s="31">
        <v>30</v>
      </c>
    </row>
    <row r="35" spans="1:15" x14ac:dyDescent="0.2">
      <c r="A35" s="31">
        <v>7012</v>
      </c>
      <c r="B35" s="31">
        <v>9</v>
      </c>
      <c r="C35" s="31" t="s">
        <v>307</v>
      </c>
      <c r="D35" s="31" t="s">
        <v>121</v>
      </c>
      <c r="E35" s="31" t="s">
        <v>308</v>
      </c>
      <c r="F35" s="31" t="s">
        <v>309</v>
      </c>
      <c r="G35" s="31" t="s">
        <v>310</v>
      </c>
      <c r="H35" s="31">
        <v>0</v>
      </c>
      <c r="I35" s="31" t="s">
        <v>311</v>
      </c>
      <c r="J35" s="31">
        <v>75</v>
      </c>
      <c r="K35" s="31" t="s">
        <v>226</v>
      </c>
      <c r="L35" s="31">
        <v>1</v>
      </c>
      <c r="M35" s="31">
        <v>27</v>
      </c>
      <c r="N35" s="31">
        <v>1</v>
      </c>
      <c r="O35" s="31">
        <v>20</v>
      </c>
    </row>
    <row r="36" spans="1:15" x14ac:dyDescent="0.2">
      <c r="A36" s="31">
        <v>7013</v>
      </c>
      <c r="B36" s="31">
        <v>11</v>
      </c>
      <c r="C36" s="31" t="s">
        <v>303</v>
      </c>
      <c r="D36" s="31" t="s">
        <v>121</v>
      </c>
      <c r="E36" s="31" t="s">
        <v>304</v>
      </c>
      <c r="F36" s="31" t="s">
        <v>305</v>
      </c>
      <c r="G36" s="31" t="s">
        <v>306</v>
      </c>
      <c r="H36" s="31">
        <v>128</v>
      </c>
      <c r="I36" s="31" t="s">
        <v>225</v>
      </c>
      <c r="J36" s="31">
        <v>30</v>
      </c>
      <c r="K36" s="31" t="s">
        <v>287</v>
      </c>
      <c r="L36" s="31">
        <v>1</v>
      </c>
      <c r="M36" s="31">
        <v>1</v>
      </c>
      <c r="N36" s="31">
        <v>0</v>
      </c>
      <c r="O36" s="31">
        <v>7</v>
      </c>
    </row>
    <row r="37" spans="1:15" x14ac:dyDescent="0.2">
      <c r="A37" s="31">
        <v>7014</v>
      </c>
      <c r="B37" s="31">
        <v>11</v>
      </c>
      <c r="C37" s="31" t="s">
        <v>298</v>
      </c>
      <c r="D37" s="31" t="s">
        <v>121</v>
      </c>
      <c r="E37" s="31" t="s">
        <v>299</v>
      </c>
      <c r="F37" s="31" t="s">
        <v>300</v>
      </c>
      <c r="G37" s="31" t="s">
        <v>301</v>
      </c>
      <c r="H37" s="31">
        <v>128</v>
      </c>
      <c r="I37" s="31" t="s">
        <v>302</v>
      </c>
      <c r="J37" s="31">
        <v>50</v>
      </c>
      <c r="K37" s="31" t="s">
        <v>287</v>
      </c>
      <c r="L37" s="31">
        <v>4</v>
      </c>
      <c r="M37" s="31">
        <v>1</v>
      </c>
      <c r="N37" s="31">
        <v>0</v>
      </c>
      <c r="O37" s="31">
        <v>8</v>
      </c>
    </row>
    <row r="38" spans="1:15" x14ac:dyDescent="0.2">
      <c r="A38" s="31">
        <v>7015</v>
      </c>
      <c r="B38" s="31">
        <v>11</v>
      </c>
      <c r="C38" s="31" t="s">
        <v>293</v>
      </c>
      <c r="D38" s="31" t="s">
        <v>121</v>
      </c>
      <c r="E38" s="31" t="s">
        <v>294</v>
      </c>
      <c r="F38" s="31" t="s">
        <v>295</v>
      </c>
      <c r="G38" s="31" t="s">
        <v>296</v>
      </c>
      <c r="H38" s="31">
        <v>128</v>
      </c>
      <c r="I38" s="31" t="s">
        <v>297</v>
      </c>
      <c r="J38" s="31">
        <v>75</v>
      </c>
      <c r="K38" s="31" t="s">
        <v>287</v>
      </c>
      <c r="L38" s="31">
        <v>5</v>
      </c>
      <c r="M38" s="31">
        <v>1</v>
      </c>
      <c r="N38" s="31">
        <v>0</v>
      </c>
      <c r="O38" s="31">
        <v>9</v>
      </c>
    </row>
    <row r="39" spans="1:15" x14ac:dyDescent="0.2">
      <c r="A39" s="31">
        <v>7016</v>
      </c>
      <c r="B39" s="31">
        <v>9</v>
      </c>
      <c r="C39" s="31" t="s">
        <v>288</v>
      </c>
      <c r="D39" s="31" t="s">
        <v>128</v>
      </c>
      <c r="E39" s="31" t="s">
        <v>289</v>
      </c>
      <c r="F39" s="31" t="s">
        <v>290</v>
      </c>
      <c r="G39" s="31" t="s">
        <v>291</v>
      </c>
      <c r="H39" s="31">
        <v>0</v>
      </c>
      <c r="I39" s="31" t="s">
        <v>292</v>
      </c>
      <c r="J39" s="31">
        <v>125</v>
      </c>
      <c r="K39" s="31" t="s">
        <v>226</v>
      </c>
      <c r="L39" s="31">
        <v>1</v>
      </c>
      <c r="M39" s="31">
        <v>1</v>
      </c>
      <c r="N39" s="31">
        <v>0</v>
      </c>
      <c r="O39" s="31">
        <v>31</v>
      </c>
    </row>
    <row r="40" spans="1:15" x14ac:dyDescent="0.2">
      <c r="A40" s="31">
        <v>7018</v>
      </c>
      <c r="B40" s="31">
        <v>11</v>
      </c>
      <c r="C40" s="31" t="s">
        <v>282</v>
      </c>
      <c r="D40" s="31" t="s">
        <v>121</v>
      </c>
      <c r="E40" s="31" t="s">
        <v>283</v>
      </c>
      <c r="F40" s="31" t="s">
        <v>284</v>
      </c>
      <c r="G40" s="31" t="s">
        <v>285</v>
      </c>
      <c r="H40" s="31">
        <v>128</v>
      </c>
      <c r="I40" s="31" t="s">
        <v>286</v>
      </c>
      <c r="J40" s="31">
        <v>35</v>
      </c>
      <c r="K40" s="31" t="s">
        <v>287</v>
      </c>
      <c r="L40" s="31">
        <v>2</v>
      </c>
      <c r="M40" s="31">
        <v>1</v>
      </c>
      <c r="N40" s="31">
        <v>0</v>
      </c>
      <c r="O40" s="31">
        <v>10</v>
      </c>
    </row>
    <row r="41" spans="1:15" x14ac:dyDescent="0.2">
      <c r="A41" s="31">
        <v>7021</v>
      </c>
      <c r="B41" s="31">
        <v>22</v>
      </c>
      <c r="C41" s="31" t="s">
        <v>278</v>
      </c>
      <c r="D41" s="31" t="s">
        <v>121</v>
      </c>
      <c r="E41" s="31" t="s">
        <v>279</v>
      </c>
      <c r="F41" s="31" t="s">
        <v>280</v>
      </c>
      <c r="G41" s="31" t="s">
        <v>281</v>
      </c>
      <c r="H41" s="31">
        <v>100</v>
      </c>
      <c r="I41" s="31" t="s">
        <v>226</v>
      </c>
      <c r="J41" s="31">
        <v>275</v>
      </c>
      <c r="K41" s="31" t="s">
        <v>226</v>
      </c>
      <c r="L41" s="31">
        <v>3</v>
      </c>
      <c r="M41" s="31">
        <v>1</v>
      </c>
      <c r="N41" s="31">
        <v>0</v>
      </c>
      <c r="O41" s="31">
        <v>500</v>
      </c>
    </row>
    <row r="42" spans="1:15" x14ac:dyDescent="0.2">
      <c r="A42" s="31">
        <v>8000</v>
      </c>
      <c r="B42" s="31">
        <v>6</v>
      </c>
      <c r="C42" s="31" t="s">
        <v>273</v>
      </c>
      <c r="D42" s="31" t="s">
        <v>121</v>
      </c>
      <c r="E42" s="31" t="s">
        <v>274</v>
      </c>
      <c r="F42" s="31" t="s">
        <v>273</v>
      </c>
      <c r="G42" s="31" t="s">
        <v>275</v>
      </c>
      <c r="H42" s="31">
        <v>132</v>
      </c>
      <c r="I42" s="31" t="s">
        <v>276</v>
      </c>
      <c r="J42" s="31">
        <v>2</v>
      </c>
      <c r="K42" s="31" t="s">
        <v>226</v>
      </c>
      <c r="L42" s="31">
        <v>1</v>
      </c>
      <c r="M42" s="31">
        <v>1</v>
      </c>
      <c r="N42" s="31">
        <v>0</v>
      </c>
      <c r="O42" s="31" t="s">
        <v>277</v>
      </c>
    </row>
    <row r="43" spans="1:15" x14ac:dyDescent="0.2">
      <c r="A43" s="31">
        <v>8001</v>
      </c>
      <c r="B43" s="31">
        <v>23</v>
      </c>
      <c r="C43" s="31" t="s">
        <v>267</v>
      </c>
      <c r="D43" s="31" t="s">
        <v>121</v>
      </c>
      <c r="E43" s="31" t="s">
        <v>268</v>
      </c>
      <c r="F43" s="31" t="s">
        <v>269</v>
      </c>
      <c r="G43" s="31" t="s">
        <v>270</v>
      </c>
      <c r="H43" s="31">
        <v>4</v>
      </c>
      <c r="I43" s="31" t="s">
        <v>271</v>
      </c>
      <c r="J43" s="31">
        <v>25</v>
      </c>
      <c r="K43" s="31" t="s">
        <v>226</v>
      </c>
      <c r="L43" s="31">
        <v>1</v>
      </c>
      <c r="M43" s="31">
        <v>1</v>
      </c>
      <c r="N43" s="31">
        <v>0</v>
      </c>
      <c r="O43" s="31" t="s">
        <v>272</v>
      </c>
    </row>
    <row r="44" spans="1:15" x14ac:dyDescent="0.2">
      <c r="A44" s="31">
        <v>8002</v>
      </c>
      <c r="B44" s="31">
        <v>23</v>
      </c>
      <c r="C44" s="31" t="s">
        <v>261</v>
      </c>
      <c r="D44" s="31" t="s">
        <v>128</v>
      </c>
      <c r="E44" s="31" t="s">
        <v>262</v>
      </c>
      <c r="F44" s="31" t="s">
        <v>263</v>
      </c>
      <c r="G44" s="31" t="s">
        <v>264</v>
      </c>
      <c r="H44" s="31">
        <v>4</v>
      </c>
      <c r="I44" s="31" t="s">
        <v>265</v>
      </c>
      <c r="J44" s="31">
        <v>76</v>
      </c>
      <c r="K44" s="31" t="s">
        <v>226</v>
      </c>
      <c r="L44" s="31">
        <v>1</v>
      </c>
      <c r="M44" s="31">
        <v>1</v>
      </c>
      <c r="N44" s="31">
        <v>0</v>
      </c>
      <c r="O44" s="31" t="s">
        <v>266</v>
      </c>
    </row>
    <row r="45" spans="1:15" x14ac:dyDescent="0.2">
      <c r="A45" s="31">
        <v>8003</v>
      </c>
      <c r="B45" s="31">
        <v>6</v>
      </c>
      <c r="C45" s="31" t="s">
        <v>256</v>
      </c>
      <c r="D45" s="31" t="s">
        <v>121</v>
      </c>
      <c r="E45" s="31" t="s">
        <v>257</v>
      </c>
      <c r="F45" s="31" t="s">
        <v>256</v>
      </c>
      <c r="G45" s="31" t="s">
        <v>258</v>
      </c>
      <c r="H45" s="31">
        <v>132</v>
      </c>
      <c r="I45" s="31" t="s">
        <v>259</v>
      </c>
      <c r="J45" s="31">
        <v>7</v>
      </c>
      <c r="K45" s="31" t="s">
        <v>226</v>
      </c>
      <c r="L45" s="31">
        <v>1</v>
      </c>
      <c r="M45" s="31">
        <v>1</v>
      </c>
      <c r="N45" s="31">
        <v>0</v>
      </c>
      <c r="O45" s="31" t="s">
        <v>260</v>
      </c>
    </row>
    <row r="46" spans="1:15" x14ac:dyDescent="0.2">
      <c r="A46" s="31">
        <v>8004</v>
      </c>
      <c r="B46" s="31">
        <v>16</v>
      </c>
      <c r="C46" s="31" t="s">
        <v>251</v>
      </c>
      <c r="D46" s="31" t="s">
        <v>121</v>
      </c>
      <c r="E46" s="31" t="s">
        <v>252</v>
      </c>
      <c r="F46" s="31" t="s">
        <v>253</v>
      </c>
      <c r="G46" s="31" t="s">
        <v>254</v>
      </c>
      <c r="H46" s="31">
        <v>0</v>
      </c>
      <c r="I46" s="31" t="s">
        <v>243</v>
      </c>
      <c r="J46" s="31">
        <v>17</v>
      </c>
      <c r="K46" s="31" t="s">
        <v>226</v>
      </c>
      <c r="L46" s="31">
        <v>3</v>
      </c>
      <c r="M46" s="31">
        <v>1</v>
      </c>
      <c r="N46" s="31">
        <v>0</v>
      </c>
      <c r="O46" s="31" t="s">
        <v>255</v>
      </c>
    </row>
    <row r="47" spans="1:15" x14ac:dyDescent="0.2">
      <c r="A47" s="31">
        <v>8005</v>
      </c>
      <c r="B47" s="31">
        <v>16</v>
      </c>
      <c r="C47" s="31" t="s">
        <v>245</v>
      </c>
      <c r="D47" s="31" t="s">
        <v>121</v>
      </c>
      <c r="E47" s="31" t="s">
        <v>246</v>
      </c>
      <c r="F47" s="31" t="s">
        <v>247</v>
      </c>
      <c r="G47" s="31" t="s">
        <v>248</v>
      </c>
      <c r="H47" s="31">
        <v>0</v>
      </c>
      <c r="I47" s="31" t="s">
        <v>249</v>
      </c>
      <c r="J47" s="31">
        <v>36</v>
      </c>
      <c r="K47" s="31" t="s">
        <v>226</v>
      </c>
      <c r="L47" s="31">
        <v>1</v>
      </c>
      <c r="M47" s="31">
        <v>1</v>
      </c>
      <c r="N47" s="31">
        <v>0</v>
      </c>
      <c r="O47" s="31" t="s">
        <v>250</v>
      </c>
    </row>
    <row r="48" spans="1:15" x14ac:dyDescent="0.2">
      <c r="A48" s="31">
        <v>8006</v>
      </c>
      <c r="B48" s="31">
        <v>16</v>
      </c>
      <c r="C48" s="31" t="s">
        <v>239</v>
      </c>
      <c r="D48" s="31" t="s">
        <v>121</v>
      </c>
      <c r="E48" s="31" t="s">
        <v>240</v>
      </c>
      <c r="F48" s="31" t="s">
        <v>241</v>
      </c>
      <c r="G48" s="31" t="s">
        <v>242</v>
      </c>
      <c r="H48" s="31">
        <v>5</v>
      </c>
      <c r="I48" s="31" t="s">
        <v>243</v>
      </c>
      <c r="J48" s="31">
        <v>225</v>
      </c>
      <c r="K48" s="31" t="s">
        <v>226</v>
      </c>
      <c r="L48" s="31">
        <v>1</v>
      </c>
      <c r="M48" s="31">
        <v>1</v>
      </c>
      <c r="N48" s="31">
        <v>0</v>
      </c>
      <c r="O48" s="31" t="s">
        <v>244</v>
      </c>
    </row>
    <row r="49" spans="1:15" x14ac:dyDescent="0.2">
      <c r="A49" s="31">
        <v>8008</v>
      </c>
      <c r="B49" s="31">
        <v>16</v>
      </c>
      <c r="C49" s="31" t="s">
        <v>234</v>
      </c>
      <c r="D49" s="31" t="s">
        <v>121</v>
      </c>
      <c r="E49" s="31" t="s">
        <v>235</v>
      </c>
      <c r="F49" s="31" t="s">
        <v>234</v>
      </c>
      <c r="G49" s="31" t="s">
        <v>236</v>
      </c>
      <c r="H49" s="31">
        <v>1</v>
      </c>
      <c r="I49" s="31" t="s">
        <v>237</v>
      </c>
      <c r="J49" s="31">
        <v>1</v>
      </c>
      <c r="K49" s="31" t="s">
        <v>226</v>
      </c>
      <c r="L49" s="31">
        <v>3</v>
      </c>
      <c r="M49" s="31">
        <v>1</v>
      </c>
      <c r="N49" s="31">
        <v>0</v>
      </c>
      <c r="O49" s="31" t="s">
        <v>238</v>
      </c>
    </row>
    <row r="50" spans="1:15" x14ac:dyDescent="0.2">
      <c r="A50" s="31">
        <v>8009</v>
      </c>
      <c r="B50" s="31">
        <v>9</v>
      </c>
      <c r="C50" s="31" t="s">
        <v>230</v>
      </c>
      <c r="D50" s="31" t="s">
        <v>121</v>
      </c>
      <c r="E50" s="31" t="s">
        <v>231</v>
      </c>
      <c r="F50" s="31" t="s">
        <v>232</v>
      </c>
      <c r="G50" s="31" t="s">
        <v>233</v>
      </c>
      <c r="H50" s="31">
        <v>0</v>
      </c>
      <c r="I50" s="31" t="s">
        <v>225</v>
      </c>
      <c r="J50" s="31">
        <v>13</v>
      </c>
      <c r="K50" s="31" t="s">
        <v>226</v>
      </c>
      <c r="L50" s="31">
        <v>3</v>
      </c>
      <c r="M50" s="31">
        <v>1</v>
      </c>
      <c r="N50" s="31">
        <v>0</v>
      </c>
      <c r="O50" s="31">
        <v>40</v>
      </c>
    </row>
    <row r="51" spans="1:15" x14ac:dyDescent="0.2">
      <c r="A51" s="31">
        <v>8010</v>
      </c>
      <c r="B51" s="31">
        <v>11</v>
      </c>
      <c r="C51" s="31" t="s">
        <v>227</v>
      </c>
      <c r="D51" s="31" t="s">
        <v>121</v>
      </c>
      <c r="E51" s="31" t="s">
        <v>228</v>
      </c>
      <c r="F51" s="31" t="s">
        <v>227</v>
      </c>
      <c r="G51" s="31" t="s">
        <v>229</v>
      </c>
      <c r="H51" s="31">
        <v>132</v>
      </c>
      <c r="I51" s="31" t="s">
        <v>225</v>
      </c>
      <c r="J51" s="31">
        <v>6</v>
      </c>
      <c r="K51" s="31" t="s">
        <v>226</v>
      </c>
      <c r="L51" s="31">
        <v>11</v>
      </c>
      <c r="M51" s="31">
        <v>1</v>
      </c>
      <c r="N51" s="31">
        <v>0</v>
      </c>
      <c r="O51" s="31">
        <v>16</v>
      </c>
    </row>
    <row r="52" spans="1:15" x14ac:dyDescent="0.2">
      <c r="A52" s="31">
        <v>8011</v>
      </c>
      <c r="B52" s="31">
        <v>11</v>
      </c>
      <c r="C52" s="31" t="s">
        <v>222</v>
      </c>
      <c r="D52" s="31" t="s">
        <v>121</v>
      </c>
      <c r="E52" s="31" t="s">
        <v>223</v>
      </c>
      <c r="F52" s="31" t="s">
        <v>222</v>
      </c>
      <c r="G52" s="31" t="s">
        <v>224</v>
      </c>
      <c r="H52" s="31">
        <v>132</v>
      </c>
      <c r="I52" s="31" t="s">
        <v>225</v>
      </c>
      <c r="J52" s="31">
        <v>13</v>
      </c>
      <c r="K52" s="31" t="s">
        <v>226</v>
      </c>
      <c r="L52" s="31">
        <v>11</v>
      </c>
      <c r="M52" s="31">
        <v>1</v>
      </c>
      <c r="N52" s="31">
        <v>0</v>
      </c>
      <c r="O52" s="31">
        <v>17</v>
      </c>
    </row>
  </sheetData>
  <sortState ref="A3:O52">
    <sortCondition ref="A3:A5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sqref="A1:B1048576"/>
    </sheetView>
  </sheetViews>
  <sheetFormatPr defaultRowHeight="15" x14ac:dyDescent="0.25"/>
  <cols>
    <col min="9" max="9" width="18.42578125" style="2" bestFit="1" customWidth="1"/>
    <col min="10" max="10" width="6.7109375" style="2" bestFit="1" customWidth="1"/>
    <col min="11" max="11" width="14.85546875" style="2" bestFit="1" customWidth="1"/>
    <col min="12" max="16384" width="9.140625" style="2"/>
  </cols>
  <sheetData>
    <row r="1" spans="9:12" x14ac:dyDescent="0.25">
      <c r="I1" s="2" t="s">
        <v>482</v>
      </c>
      <c r="J1" s="2" t="s">
        <v>40</v>
      </c>
      <c r="K1" s="2" t="s">
        <v>559</v>
      </c>
      <c r="L1" s="2" t="s">
        <v>40</v>
      </c>
    </row>
    <row r="2" spans="9:12" x14ac:dyDescent="0.25">
      <c r="I2" s="2" t="s">
        <v>39</v>
      </c>
      <c r="J2" s="2">
        <v>0</v>
      </c>
      <c r="K2" s="2" t="s">
        <v>39</v>
      </c>
      <c r="L2" s="2">
        <v>0</v>
      </c>
    </row>
    <row r="3" spans="9:12" x14ac:dyDescent="0.25">
      <c r="I3" s="2" t="s">
        <v>483</v>
      </c>
      <c r="J3" s="2">
        <v>1</v>
      </c>
      <c r="K3" s="2" t="s">
        <v>122</v>
      </c>
      <c r="L3" s="2">
        <v>1</v>
      </c>
    </row>
    <row r="4" spans="9:12" x14ac:dyDescent="0.25">
      <c r="J4" s="2">
        <v>2</v>
      </c>
      <c r="K4" s="2" t="s">
        <v>560</v>
      </c>
      <c r="L4" s="2">
        <v>2</v>
      </c>
    </row>
    <row r="5" spans="9:12" x14ac:dyDescent="0.25">
      <c r="J5" s="2">
        <v>3</v>
      </c>
      <c r="K5" s="2" t="s">
        <v>561</v>
      </c>
      <c r="L5" s="2">
        <v>3</v>
      </c>
    </row>
    <row r="6" spans="9:12" x14ac:dyDescent="0.25">
      <c r="J6" s="2">
        <v>4</v>
      </c>
      <c r="K6" s="2" t="s">
        <v>562</v>
      </c>
      <c r="L6" s="2">
        <v>4</v>
      </c>
    </row>
    <row r="7" spans="9:12" x14ac:dyDescent="0.25">
      <c r="J7" s="2">
        <v>5</v>
      </c>
      <c r="K7" s="2" t="s">
        <v>563</v>
      </c>
      <c r="L7" s="2">
        <v>5</v>
      </c>
    </row>
    <row r="8" spans="9:12" x14ac:dyDescent="0.25">
      <c r="J8" s="2">
        <v>6</v>
      </c>
      <c r="K8" s="2" t="s">
        <v>564</v>
      </c>
      <c r="L8" s="2">
        <v>6</v>
      </c>
    </row>
    <row r="9" spans="9:12" x14ac:dyDescent="0.25">
      <c r="J9" s="2">
        <v>7</v>
      </c>
      <c r="K9" s="2" t="s">
        <v>565</v>
      </c>
      <c r="L9" s="2">
        <v>7</v>
      </c>
    </row>
    <row r="10" spans="9:12" x14ac:dyDescent="0.25">
      <c r="J10" s="2">
        <v>8</v>
      </c>
      <c r="K10" s="2" t="s">
        <v>566</v>
      </c>
      <c r="L10" s="2">
        <v>8</v>
      </c>
    </row>
    <row r="11" spans="9:12" x14ac:dyDescent="0.25">
      <c r="J11" s="2">
        <v>9</v>
      </c>
      <c r="K11" s="2" t="s">
        <v>567</v>
      </c>
      <c r="L11" s="2">
        <v>9</v>
      </c>
    </row>
    <row r="12" spans="9:12" x14ac:dyDescent="0.25">
      <c r="I12" s="2" t="s">
        <v>484</v>
      </c>
      <c r="J12" s="2">
        <v>10</v>
      </c>
      <c r="K12" s="2" t="s">
        <v>568</v>
      </c>
      <c r="L12" s="2">
        <v>10</v>
      </c>
    </row>
    <row r="13" spans="9:12" x14ac:dyDescent="0.25">
      <c r="I13" s="2" t="s">
        <v>485</v>
      </c>
      <c r="J13" s="2">
        <v>11</v>
      </c>
      <c r="K13" s="2" t="s">
        <v>569</v>
      </c>
      <c r="L13" s="2">
        <v>11</v>
      </c>
    </row>
    <row r="14" spans="9:12" x14ac:dyDescent="0.25">
      <c r="I14" s="2" t="s">
        <v>486</v>
      </c>
      <c r="J14" s="2">
        <v>12</v>
      </c>
      <c r="K14" s="2" t="s">
        <v>570</v>
      </c>
      <c r="L14" s="2">
        <v>12</v>
      </c>
    </row>
    <row r="15" spans="9:12" x14ac:dyDescent="0.25">
      <c r="J15" s="2">
        <v>13</v>
      </c>
      <c r="K15" s="2" t="s">
        <v>571</v>
      </c>
      <c r="L15" s="2">
        <v>13</v>
      </c>
    </row>
    <row r="16" spans="9:12" x14ac:dyDescent="0.25">
      <c r="J16" s="2">
        <v>14</v>
      </c>
      <c r="K16" s="2" t="s">
        <v>572</v>
      </c>
      <c r="L16" s="2">
        <v>14</v>
      </c>
    </row>
    <row r="17" spans="9:12" x14ac:dyDescent="0.25">
      <c r="J17" s="2">
        <v>15</v>
      </c>
      <c r="K17" s="2" t="s">
        <v>126</v>
      </c>
      <c r="L17" s="2">
        <v>15</v>
      </c>
    </row>
    <row r="18" spans="9:12" x14ac:dyDescent="0.25">
      <c r="J18" s="2">
        <v>16</v>
      </c>
      <c r="K18" s="2" t="s">
        <v>140</v>
      </c>
      <c r="L18" s="2">
        <v>16</v>
      </c>
    </row>
    <row r="19" spans="9:12" x14ac:dyDescent="0.25">
      <c r="J19" s="2">
        <v>17</v>
      </c>
      <c r="K19" s="2" t="s">
        <v>573</v>
      </c>
      <c r="L19" s="2">
        <v>17</v>
      </c>
    </row>
    <row r="20" spans="9:12" x14ac:dyDescent="0.25">
      <c r="J20" s="2">
        <v>18</v>
      </c>
      <c r="L20" s="2">
        <v>18</v>
      </c>
    </row>
    <row r="21" spans="9:12" x14ac:dyDescent="0.25">
      <c r="J21" s="2">
        <v>19</v>
      </c>
      <c r="L21" s="2">
        <v>19</v>
      </c>
    </row>
    <row r="22" spans="9:12" x14ac:dyDescent="0.25">
      <c r="I22" s="2" t="s">
        <v>487</v>
      </c>
      <c r="J22" s="2">
        <v>20</v>
      </c>
      <c r="L22" s="2">
        <v>20</v>
      </c>
    </row>
    <row r="23" spans="9:12" x14ac:dyDescent="0.25">
      <c r="I23" s="2" t="s">
        <v>488</v>
      </c>
      <c r="J23" s="2">
        <v>21</v>
      </c>
      <c r="L23" s="2">
        <v>21</v>
      </c>
    </row>
    <row r="24" spans="9:12" x14ac:dyDescent="0.25">
      <c r="J24" s="2">
        <v>22</v>
      </c>
      <c r="L24" s="2">
        <v>22</v>
      </c>
    </row>
    <row r="25" spans="9:12" x14ac:dyDescent="0.25">
      <c r="J25" s="2">
        <v>23</v>
      </c>
      <c r="L25" s="2">
        <v>23</v>
      </c>
    </row>
    <row r="26" spans="9:12" x14ac:dyDescent="0.25">
      <c r="J26" s="2">
        <v>24</v>
      </c>
      <c r="L26" s="2">
        <v>24</v>
      </c>
    </row>
    <row r="27" spans="9:12" x14ac:dyDescent="0.25">
      <c r="J27" s="2">
        <v>25</v>
      </c>
      <c r="L27" s="2">
        <v>25</v>
      </c>
    </row>
    <row r="28" spans="9:12" x14ac:dyDescent="0.25">
      <c r="J28" s="2">
        <v>26</v>
      </c>
      <c r="L28" s="2">
        <v>26</v>
      </c>
    </row>
    <row r="29" spans="9:12" x14ac:dyDescent="0.25">
      <c r="J29" s="2">
        <v>27</v>
      </c>
      <c r="L29" s="2">
        <v>27</v>
      </c>
    </row>
    <row r="30" spans="9:12" x14ac:dyDescent="0.25">
      <c r="J30" s="2">
        <v>28</v>
      </c>
      <c r="L30" s="2">
        <v>28</v>
      </c>
    </row>
    <row r="31" spans="9:12" x14ac:dyDescent="0.25">
      <c r="J31" s="2">
        <v>29</v>
      </c>
      <c r="L31" s="2">
        <v>29</v>
      </c>
    </row>
    <row r="32" spans="9:12" x14ac:dyDescent="0.25">
      <c r="I32" s="2" t="s">
        <v>489</v>
      </c>
      <c r="J32" s="2">
        <v>30</v>
      </c>
      <c r="L32" s="2">
        <v>30</v>
      </c>
    </row>
    <row r="33" spans="9:12" x14ac:dyDescent="0.25">
      <c r="I33" s="2" t="s">
        <v>490</v>
      </c>
      <c r="J33" s="2">
        <v>31</v>
      </c>
      <c r="L33" s="2">
        <v>31</v>
      </c>
    </row>
    <row r="34" spans="9:12" x14ac:dyDescent="0.25">
      <c r="I34" s="2" t="s">
        <v>491</v>
      </c>
      <c r="J34" s="2">
        <v>32</v>
      </c>
      <c r="L34" s="2">
        <v>32</v>
      </c>
    </row>
    <row r="35" spans="9:12" x14ac:dyDescent="0.25">
      <c r="I35" s="2" t="s">
        <v>492</v>
      </c>
      <c r="J35" s="2">
        <v>33</v>
      </c>
      <c r="L35" s="2">
        <v>33</v>
      </c>
    </row>
    <row r="36" spans="9:12" x14ac:dyDescent="0.25">
      <c r="I36" s="2" t="s">
        <v>493</v>
      </c>
      <c r="J36" s="2">
        <v>34</v>
      </c>
      <c r="L36" s="2">
        <v>34</v>
      </c>
    </row>
    <row r="37" spans="9:12" x14ac:dyDescent="0.25">
      <c r="J37" s="2">
        <v>35</v>
      </c>
      <c r="L37" s="2">
        <v>35</v>
      </c>
    </row>
    <row r="38" spans="9:12" x14ac:dyDescent="0.25">
      <c r="J38" s="2">
        <v>36</v>
      </c>
      <c r="L38" s="2">
        <v>36</v>
      </c>
    </row>
    <row r="39" spans="9:12" x14ac:dyDescent="0.25">
      <c r="J39" s="2">
        <v>37</v>
      </c>
      <c r="L39" s="2">
        <v>37</v>
      </c>
    </row>
    <row r="40" spans="9:12" x14ac:dyDescent="0.25">
      <c r="J40" s="2">
        <v>38</v>
      </c>
      <c r="L40" s="2">
        <v>38</v>
      </c>
    </row>
    <row r="41" spans="9:12" x14ac:dyDescent="0.25">
      <c r="J41" s="2">
        <v>39</v>
      </c>
      <c r="L41" s="2">
        <v>39</v>
      </c>
    </row>
    <row r="42" spans="9:12" x14ac:dyDescent="0.25">
      <c r="I42" s="2" t="s">
        <v>494</v>
      </c>
      <c r="J42" s="2">
        <v>40</v>
      </c>
      <c r="L42" s="2">
        <v>40</v>
      </c>
    </row>
    <row r="43" spans="9:12" x14ac:dyDescent="0.25">
      <c r="J43" s="2">
        <v>41</v>
      </c>
      <c r="L43" s="2">
        <v>41</v>
      </c>
    </row>
    <row r="44" spans="9:12" x14ac:dyDescent="0.25">
      <c r="J44" s="2">
        <v>42</v>
      </c>
      <c r="L44" s="2">
        <v>42</v>
      </c>
    </row>
    <row r="45" spans="9:12" x14ac:dyDescent="0.25">
      <c r="J45" s="2">
        <v>43</v>
      </c>
      <c r="L45" s="2">
        <v>43</v>
      </c>
    </row>
    <row r="46" spans="9:12" x14ac:dyDescent="0.25">
      <c r="J46" s="2">
        <v>44</v>
      </c>
      <c r="L46" s="2">
        <v>44</v>
      </c>
    </row>
    <row r="47" spans="9:12" x14ac:dyDescent="0.25">
      <c r="J47" s="2">
        <v>45</v>
      </c>
      <c r="L47" s="2">
        <v>45</v>
      </c>
    </row>
    <row r="48" spans="9:12" x14ac:dyDescent="0.25">
      <c r="J48" s="2">
        <v>46</v>
      </c>
      <c r="L48" s="2">
        <v>46</v>
      </c>
    </row>
    <row r="49" spans="10:12" x14ac:dyDescent="0.25">
      <c r="J49" s="2">
        <v>47</v>
      </c>
      <c r="L49" s="2">
        <v>47</v>
      </c>
    </row>
    <row r="50" spans="10:12" x14ac:dyDescent="0.25">
      <c r="J50" s="2">
        <v>48</v>
      </c>
      <c r="L50" s="2">
        <v>48</v>
      </c>
    </row>
    <row r="51" spans="10:12" x14ac:dyDescent="0.25">
      <c r="J51" s="2">
        <v>49</v>
      </c>
      <c r="L51" s="2">
        <v>49</v>
      </c>
    </row>
    <row r="52" spans="10:12" x14ac:dyDescent="0.25">
      <c r="J52" s="2">
        <v>50</v>
      </c>
      <c r="L52" s="2">
        <v>50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I3" sqref="I3"/>
    </sheetView>
  </sheetViews>
  <sheetFormatPr defaultRowHeight="15" x14ac:dyDescent="0.25"/>
  <cols>
    <col min="1" max="1" width="6.7109375" style="1" bestFit="1" customWidth="1"/>
    <col min="2" max="2" width="11" style="22" bestFit="1" customWidth="1"/>
    <col min="3" max="3" width="8.7109375" style="22" bestFit="1" customWidth="1"/>
    <col min="4" max="4" width="59.140625" style="22" bestFit="1" customWidth="1"/>
    <col min="5" max="5" width="17" style="22" bestFit="1" customWidth="1"/>
    <col min="6" max="6" width="19.28515625" style="22" bestFit="1" customWidth="1"/>
    <col min="7" max="7" width="28.28515625" style="22" bestFit="1" customWidth="1"/>
    <col min="8" max="8" width="22.7109375" style="22" bestFit="1" customWidth="1"/>
    <col min="9" max="9" width="18.140625" style="22" bestFit="1" customWidth="1"/>
    <col min="10" max="10" width="27.140625" style="22" bestFit="1" customWidth="1"/>
    <col min="11" max="16384" width="9.140625" style="22"/>
  </cols>
  <sheetData>
    <row r="1" spans="1:10" x14ac:dyDescent="0.25">
      <c r="A1" s="1" t="s">
        <v>36</v>
      </c>
      <c r="B1" s="22" t="s">
        <v>553</v>
      </c>
      <c r="C1" s="22" t="s">
        <v>554</v>
      </c>
      <c r="D1" s="22" t="s">
        <v>219</v>
      </c>
    </row>
    <row r="2" spans="1:10" ht="30" customHeight="1" x14ac:dyDescent="0.25">
      <c r="A2" s="1">
        <v>1</v>
      </c>
      <c r="B2" s="22" t="s">
        <v>471</v>
      </c>
      <c r="C2" s="22" t="s">
        <v>537</v>
      </c>
      <c r="D2" s="23" t="s">
        <v>536</v>
      </c>
      <c r="E2" s="22" t="s">
        <v>538</v>
      </c>
      <c r="F2" s="22" t="s">
        <v>539</v>
      </c>
      <c r="G2" s="22" t="s">
        <v>540</v>
      </c>
      <c r="H2" s="22" t="s">
        <v>541</v>
      </c>
      <c r="I2" s="22" t="s">
        <v>542</v>
      </c>
      <c r="J2" s="22" t="s">
        <v>543</v>
      </c>
    </row>
    <row r="3" spans="1:10" ht="30" customHeight="1" x14ac:dyDescent="0.25">
      <c r="A3" s="1">
        <v>2</v>
      </c>
      <c r="B3" s="22" t="s">
        <v>473</v>
      </c>
      <c r="C3" s="22" t="s">
        <v>520</v>
      </c>
      <c r="D3" s="23" t="s">
        <v>519</v>
      </c>
      <c r="E3" s="22" t="s">
        <v>521</v>
      </c>
      <c r="F3" s="22" t="s">
        <v>522</v>
      </c>
      <c r="G3" s="22" t="s">
        <v>523</v>
      </c>
      <c r="H3" s="22" t="s">
        <v>524</v>
      </c>
      <c r="I3" s="22" t="s">
        <v>525</v>
      </c>
      <c r="J3" s="22" t="s">
        <v>526</v>
      </c>
    </row>
    <row r="4" spans="1:10" ht="30" customHeight="1" x14ac:dyDescent="0.25">
      <c r="A4" s="1">
        <v>3</v>
      </c>
      <c r="B4" s="22" t="s">
        <v>474</v>
      </c>
      <c r="C4" s="22" t="s">
        <v>496</v>
      </c>
      <c r="D4" s="23" t="s">
        <v>495</v>
      </c>
      <c r="E4" s="22" t="s">
        <v>497</v>
      </c>
      <c r="F4" s="22" t="s">
        <v>498</v>
      </c>
      <c r="G4" s="22" t="s">
        <v>499</v>
      </c>
      <c r="H4" s="22" t="s">
        <v>500</v>
      </c>
      <c r="I4" s="22" t="s">
        <v>501</v>
      </c>
      <c r="J4" s="22" t="s">
        <v>502</v>
      </c>
    </row>
    <row r="5" spans="1:10" ht="30" customHeight="1" x14ac:dyDescent="0.25">
      <c r="A5" s="1">
        <v>4</v>
      </c>
      <c r="B5" s="22" t="s">
        <v>472</v>
      </c>
      <c r="C5" s="22" t="s">
        <v>504</v>
      </c>
      <c r="D5" s="23" t="s">
        <v>503</v>
      </c>
      <c r="E5" s="22" t="s">
        <v>505</v>
      </c>
      <c r="F5" s="22" t="s">
        <v>506</v>
      </c>
      <c r="G5" s="22" t="s">
        <v>507</v>
      </c>
      <c r="H5" s="22" t="s">
        <v>508</v>
      </c>
      <c r="I5" s="22" t="s">
        <v>509</v>
      </c>
      <c r="J5" s="22" t="s">
        <v>510</v>
      </c>
    </row>
    <row r="6" spans="1:10" ht="30" customHeight="1" x14ac:dyDescent="0.25">
      <c r="A6" s="1">
        <v>5</v>
      </c>
      <c r="B6" s="22" t="s">
        <v>312</v>
      </c>
      <c r="C6" s="22" t="s">
        <v>512</v>
      </c>
      <c r="D6" s="23" t="s">
        <v>511</v>
      </c>
      <c r="E6" s="22" t="s">
        <v>513</v>
      </c>
      <c r="F6" s="22" t="s">
        <v>514</v>
      </c>
      <c r="G6" s="22" t="s">
        <v>515</v>
      </c>
      <c r="H6" s="22" t="s">
        <v>516</v>
      </c>
      <c r="I6" s="22" t="s">
        <v>517</v>
      </c>
      <c r="J6" s="22" t="s">
        <v>518</v>
      </c>
    </row>
    <row r="7" spans="1:10" ht="30" customHeight="1" x14ac:dyDescent="0.25">
      <c r="A7" s="1">
        <v>6</v>
      </c>
      <c r="B7" s="22" t="s">
        <v>528</v>
      </c>
      <c r="C7" s="22" t="s">
        <v>529</v>
      </c>
      <c r="D7" s="23" t="s">
        <v>527</v>
      </c>
      <c r="E7" s="22" t="s">
        <v>530</v>
      </c>
      <c r="F7" s="22" t="s">
        <v>531</v>
      </c>
      <c r="G7" s="22" t="s">
        <v>532</v>
      </c>
      <c r="H7" s="22" t="s">
        <v>533</v>
      </c>
      <c r="I7" s="22" t="s">
        <v>534</v>
      </c>
      <c r="J7" s="22" t="s">
        <v>535</v>
      </c>
    </row>
    <row r="8" spans="1:10" ht="30" customHeight="1" x14ac:dyDescent="0.25">
      <c r="A8" s="1">
        <v>7</v>
      </c>
      <c r="B8" s="22" t="s">
        <v>545</v>
      </c>
      <c r="C8" s="22" t="s">
        <v>546</v>
      </c>
      <c r="D8" s="23" t="s">
        <v>544</v>
      </c>
      <c r="E8" s="22" t="s">
        <v>547</v>
      </c>
      <c r="F8" s="22" t="s">
        <v>548</v>
      </c>
      <c r="G8" s="22" t="s">
        <v>549</v>
      </c>
      <c r="H8" s="22" t="s">
        <v>550</v>
      </c>
      <c r="I8" s="22" t="s">
        <v>551</v>
      </c>
      <c r="J8" s="22" t="s">
        <v>552</v>
      </c>
    </row>
    <row r="9" spans="1:10" ht="30" customHeight="1" x14ac:dyDescent="0.25">
      <c r="A9" s="1">
        <v>8</v>
      </c>
    </row>
    <row r="10" spans="1:10" ht="30" customHeight="1" x14ac:dyDescent="0.25">
      <c r="A10" s="1">
        <v>9</v>
      </c>
    </row>
    <row r="11" spans="1:10" ht="30" customHeight="1" x14ac:dyDescent="0.25">
      <c r="A11" s="1">
        <v>10</v>
      </c>
    </row>
    <row r="12" spans="1:10" ht="30" customHeight="1" x14ac:dyDescent="0.25">
      <c r="A12" s="1">
        <v>11</v>
      </c>
    </row>
    <row r="13" spans="1:10" ht="30" customHeight="1" x14ac:dyDescent="0.25">
      <c r="A13" s="1">
        <v>12</v>
      </c>
    </row>
    <row r="14" spans="1:10" ht="30" customHeight="1" x14ac:dyDescent="0.25">
      <c r="A14" s="1">
        <v>13</v>
      </c>
    </row>
    <row r="15" spans="1:10" ht="30" customHeight="1" x14ac:dyDescent="0.25">
      <c r="A15" s="1">
        <v>14</v>
      </c>
    </row>
    <row r="16" spans="1:10" ht="30" customHeight="1" x14ac:dyDescent="0.25">
      <c r="A16" s="1">
        <v>15</v>
      </c>
    </row>
    <row r="17" spans="1:1" ht="30" customHeight="1" x14ac:dyDescent="0.25">
      <c r="A17" s="1">
        <v>16</v>
      </c>
    </row>
    <row r="18" spans="1:1" ht="30" customHeight="1" x14ac:dyDescent="0.25">
      <c r="A18" s="1">
        <v>17</v>
      </c>
    </row>
    <row r="19" spans="1:1" ht="30" customHeight="1" x14ac:dyDescent="0.25">
      <c r="A19" s="1">
        <v>18</v>
      </c>
    </row>
    <row r="20" spans="1:1" ht="30" customHeight="1" x14ac:dyDescent="0.25">
      <c r="A20" s="1">
        <v>19</v>
      </c>
    </row>
    <row r="21" spans="1:1" ht="30" customHeight="1" x14ac:dyDescent="0.25">
      <c r="A21" s="1">
        <v>20</v>
      </c>
    </row>
    <row r="22" spans="1:1" ht="30" customHeight="1" x14ac:dyDescent="0.25">
      <c r="A22" s="1">
        <v>21</v>
      </c>
    </row>
    <row r="23" spans="1:1" ht="30" customHeight="1" x14ac:dyDescent="0.25">
      <c r="A23" s="1">
        <v>22</v>
      </c>
    </row>
    <row r="24" spans="1:1" ht="30" customHeight="1" x14ac:dyDescent="0.25">
      <c r="A24" s="1">
        <v>23</v>
      </c>
    </row>
    <row r="25" spans="1:1" ht="30" customHeight="1" x14ac:dyDescent="0.25">
      <c r="A25" s="1">
        <v>24</v>
      </c>
    </row>
    <row r="26" spans="1:1" ht="30" customHeight="1" x14ac:dyDescent="0.25">
      <c r="A26" s="1">
        <v>25</v>
      </c>
    </row>
    <row r="27" spans="1:1" ht="30" customHeight="1" x14ac:dyDescent="0.25">
      <c r="A27" s="1">
        <v>26</v>
      </c>
    </row>
    <row r="28" spans="1:1" ht="30" customHeight="1" x14ac:dyDescent="0.25">
      <c r="A28" s="1">
        <v>27</v>
      </c>
    </row>
    <row r="29" spans="1:1" ht="30" customHeight="1" x14ac:dyDescent="0.25">
      <c r="A29" s="1">
        <v>28</v>
      </c>
    </row>
    <row r="30" spans="1:1" ht="30" customHeight="1" x14ac:dyDescent="0.25">
      <c r="A30" s="1">
        <v>29</v>
      </c>
    </row>
    <row r="31" spans="1:1" ht="30" customHeight="1" x14ac:dyDescent="0.25">
      <c r="A31" s="1">
        <v>30</v>
      </c>
    </row>
    <row r="32" spans="1:1" ht="30" customHeight="1" x14ac:dyDescent="0.25">
      <c r="A32" s="1">
        <v>31</v>
      </c>
    </row>
    <row r="33" spans="1:1" ht="30" customHeight="1" x14ac:dyDescent="0.25">
      <c r="A33" s="1">
        <v>32</v>
      </c>
    </row>
    <row r="34" spans="1:1" ht="30" customHeight="1" x14ac:dyDescent="0.25">
      <c r="A34" s="1">
        <v>33</v>
      </c>
    </row>
    <row r="35" spans="1:1" ht="30" customHeight="1" x14ac:dyDescent="0.25">
      <c r="A35" s="1">
        <v>34</v>
      </c>
    </row>
    <row r="36" spans="1:1" ht="30" customHeight="1" x14ac:dyDescent="0.25">
      <c r="A36" s="1">
        <v>35</v>
      </c>
    </row>
    <row r="37" spans="1:1" ht="30" customHeight="1" x14ac:dyDescent="0.25">
      <c r="A37" s="1">
        <v>36</v>
      </c>
    </row>
    <row r="38" spans="1:1" ht="30" customHeight="1" x14ac:dyDescent="0.25">
      <c r="A38" s="1">
        <v>37</v>
      </c>
    </row>
    <row r="39" spans="1:1" ht="30" customHeight="1" x14ac:dyDescent="0.25">
      <c r="A39" s="1">
        <v>38</v>
      </c>
    </row>
    <row r="40" spans="1:1" ht="30" customHeight="1" x14ac:dyDescent="0.25">
      <c r="A40" s="1">
        <v>39</v>
      </c>
    </row>
    <row r="41" spans="1:1" ht="30" customHeight="1" x14ac:dyDescent="0.25">
      <c r="A41" s="1">
        <v>40</v>
      </c>
    </row>
    <row r="42" spans="1:1" ht="30" customHeight="1" x14ac:dyDescent="0.25">
      <c r="A42" s="1">
        <v>41</v>
      </c>
    </row>
    <row r="43" spans="1:1" ht="30" customHeight="1" x14ac:dyDescent="0.25">
      <c r="A43" s="1">
        <v>42</v>
      </c>
    </row>
    <row r="44" spans="1:1" ht="30" customHeight="1" x14ac:dyDescent="0.25">
      <c r="A44" s="1">
        <v>43</v>
      </c>
    </row>
    <row r="45" spans="1:1" ht="30" customHeight="1" x14ac:dyDescent="0.25">
      <c r="A45" s="1">
        <v>44</v>
      </c>
    </row>
    <row r="46" spans="1:1" ht="30" customHeight="1" x14ac:dyDescent="0.25">
      <c r="A46" s="1">
        <v>45</v>
      </c>
    </row>
    <row r="47" spans="1:1" ht="30" customHeight="1" x14ac:dyDescent="0.25">
      <c r="A47" s="1">
        <v>46</v>
      </c>
    </row>
    <row r="48" spans="1:1" ht="30" customHeight="1" x14ac:dyDescent="0.25">
      <c r="A48" s="1">
        <v>47</v>
      </c>
    </row>
    <row r="49" spans="1:1" ht="30" customHeight="1" x14ac:dyDescent="0.25">
      <c r="A49" s="1">
        <v>48</v>
      </c>
    </row>
    <row r="50" spans="1:1" ht="30" customHeight="1" x14ac:dyDescent="0.25">
      <c r="A50" s="1">
        <v>49</v>
      </c>
    </row>
    <row r="51" spans="1:1" ht="30" customHeight="1" x14ac:dyDescent="0.25">
      <c r="A51" s="1">
        <v>50</v>
      </c>
    </row>
  </sheetData>
  <sortState ref="A2:L8">
    <sortCondition ref="A2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28</vt:i4>
      </vt:variant>
    </vt:vector>
  </HeadingPairs>
  <TitlesOfParts>
    <vt:vector size="38" baseType="lpstr">
      <vt:lpstr>Race</vt:lpstr>
      <vt:lpstr>Skill</vt:lpstr>
      <vt:lpstr>Modifiers</vt:lpstr>
      <vt:lpstr>Ability</vt:lpstr>
      <vt:lpstr>BodyPart</vt:lpstr>
      <vt:lpstr>Material</vt:lpstr>
      <vt:lpstr>Model</vt:lpstr>
      <vt:lpstr>Variables</vt:lpstr>
      <vt:lpstr>Profession</vt:lpstr>
      <vt:lpstr>Production</vt:lpstr>
      <vt:lpstr>Ability</vt:lpstr>
      <vt:lpstr>AbilityVnum</vt:lpstr>
      <vt:lpstr>BodyPart</vt:lpstr>
      <vt:lpstr>BodyPartVnum</vt:lpstr>
      <vt:lpstr>CombatModifier</vt:lpstr>
      <vt:lpstr>CombatModifierVnum</vt:lpstr>
      <vt:lpstr>Knowledge</vt:lpstr>
      <vt:lpstr>KnowledgeVnum</vt:lpstr>
      <vt:lpstr>Material</vt:lpstr>
      <vt:lpstr>MaterialVnum</vt:lpstr>
      <vt:lpstr>Model</vt:lpstr>
      <vt:lpstr>ModelVnum</vt:lpstr>
      <vt:lpstr>ProductionList</vt:lpstr>
      <vt:lpstr>ProductionListVnum</vt:lpstr>
      <vt:lpstr>ProfessionList</vt:lpstr>
      <vt:lpstr>ProfessionListVnum</vt:lpstr>
      <vt:lpstr>Race</vt:lpstr>
      <vt:lpstr>RaceVnum</vt:lpstr>
      <vt:lpstr>ResourceList</vt:lpstr>
      <vt:lpstr>ResourceListVnum</vt:lpstr>
      <vt:lpstr>Skill</vt:lpstr>
      <vt:lpstr>SkillRank</vt:lpstr>
      <vt:lpstr>SkillRankVnum</vt:lpstr>
      <vt:lpstr>SkillVnum</vt:lpstr>
      <vt:lpstr>StatusModifier</vt:lpstr>
      <vt:lpstr>StatusModifierVnum</vt:lpstr>
      <vt:lpstr>ToolTypeList</vt:lpstr>
      <vt:lpstr>ToolTypeListVnum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2017-01-24T22:00:35Z</dcterms:modified>
</cp:coreProperties>
</file>