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672\Desktop\Mon Appli Gestion Hotel\appgestionhotelliere\SITE 9\"/>
    </mc:Choice>
  </mc:AlternateContent>
  <xr:revisionPtr revIDLastSave="0" documentId="13_ncr:1_{DCCCBA6F-2D28-4B80-80FA-46883A5BFF7C}" xr6:coauthVersionLast="47" xr6:coauthVersionMax="47" xr10:uidLastSave="{00000000-0000-0000-0000-000000000000}"/>
  <bookViews>
    <workbookView xWindow="-120" yWindow="-120" windowWidth="24240" windowHeight="13140" xr2:uid="{316A8DF2-8AC1-46F2-88C3-CECF1E39952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7" i="1" l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V51" i="1"/>
  <c r="U51" i="1"/>
  <c r="T51" i="1"/>
  <c r="S51" i="1"/>
  <c r="R51" i="1"/>
  <c r="Q51" i="1"/>
  <c r="P51" i="1"/>
  <c r="O51" i="1"/>
  <c r="N51" i="1"/>
  <c r="M51" i="1"/>
  <c r="L51" i="1"/>
  <c r="L62" i="1" s="1"/>
  <c r="K51" i="1"/>
  <c r="J51" i="1"/>
  <c r="I51" i="1"/>
  <c r="H51" i="1"/>
  <c r="G51" i="1"/>
  <c r="F51" i="1"/>
  <c r="E51" i="1"/>
  <c r="D51" i="1"/>
  <c r="C51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H43" i="1" s="1"/>
  <c r="G39" i="1"/>
  <c r="F39" i="1"/>
  <c r="E39" i="1"/>
  <c r="D39" i="1"/>
  <c r="C39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79" i="1" l="1"/>
  <c r="R43" i="1"/>
  <c r="G84" i="1"/>
  <c r="T45" i="1"/>
  <c r="H53" i="1"/>
  <c r="I48" i="1"/>
  <c r="S77" i="1"/>
  <c r="S93" i="1"/>
  <c r="D66" i="1"/>
  <c r="L74" i="1"/>
  <c r="L46" i="1"/>
  <c r="E49" i="1"/>
  <c r="T54" i="1"/>
  <c r="D67" i="1"/>
  <c r="H71" i="1"/>
  <c r="K76" i="1"/>
  <c r="O78" i="1"/>
  <c r="O80" i="1"/>
  <c r="S85" i="1"/>
  <c r="C97" i="1"/>
  <c r="L44" i="1"/>
  <c r="V46" i="1"/>
  <c r="F50" i="1"/>
  <c r="P56" i="1"/>
  <c r="D68" i="1"/>
  <c r="L72" i="1"/>
  <c r="O76" i="1"/>
  <c r="S78" i="1"/>
  <c r="S81" i="1"/>
  <c r="O62" i="1"/>
  <c r="H70" i="1"/>
  <c r="E45" i="1"/>
  <c r="P47" i="1"/>
  <c r="T59" i="1"/>
  <c r="T64" i="1"/>
  <c r="H69" i="1"/>
  <c r="L73" i="1"/>
  <c r="K77" i="1"/>
  <c r="O79" i="1"/>
  <c r="S82" i="1"/>
  <c r="O90" i="1"/>
  <c r="P43" i="1"/>
  <c r="I44" i="1"/>
  <c r="D45" i="1"/>
  <c r="P45" i="1"/>
  <c r="F46" i="1"/>
  <c r="T46" i="1"/>
  <c r="M47" i="1"/>
  <c r="H48" i="1"/>
  <c r="T48" i="1"/>
  <c r="U49" i="1"/>
  <c r="V50" i="1"/>
  <c r="P52" i="1"/>
  <c r="H54" i="1"/>
  <c r="T55" i="1"/>
  <c r="D59" i="1"/>
  <c r="H62" i="1"/>
  <c r="P64" i="1"/>
  <c r="P65" i="1"/>
  <c r="T66" i="1"/>
  <c r="T67" i="1"/>
  <c r="T68" i="1"/>
  <c r="D70" i="1"/>
  <c r="D71" i="1"/>
  <c r="D72" i="1"/>
  <c r="H73" i="1"/>
  <c r="H74" i="1"/>
  <c r="G76" i="1"/>
  <c r="G77" i="1"/>
  <c r="G78" i="1"/>
  <c r="K79" i="1"/>
  <c r="K80" i="1"/>
  <c r="K81" i="1"/>
  <c r="O82" i="1"/>
  <c r="S83" i="1"/>
  <c r="C85" i="1"/>
  <c r="S89" i="1"/>
  <c r="C93" i="1"/>
  <c r="G96" i="1"/>
  <c r="L43" i="1"/>
  <c r="D44" i="1"/>
  <c r="N44" i="1"/>
  <c r="H45" i="1"/>
  <c r="U45" i="1"/>
  <c r="P46" i="1"/>
  <c r="H47" i="1"/>
  <c r="R47" i="1"/>
  <c r="L48" i="1"/>
  <c r="J49" i="1"/>
  <c r="L50" i="1"/>
  <c r="L53" i="1"/>
  <c r="D55" i="1"/>
  <c r="L57" i="1"/>
  <c r="P60" i="1"/>
  <c r="R62" i="1"/>
  <c r="D64" i="1"/>
  <c r="H65" i="1"/>
  <c r="H66" i="1"/>
  <c r="H67" i="1"/>
  <c r="L68" i="1"/>
  <c r="L69" i="1"/>
  <c r="L70" i="1"/>
  <c r="P71" i="1"/>
  <c r="P72" i="1"/>
  <c r="P73" i="1"/>
  <c r="T74" i="1"/>
  <c r="C81" i="1"/>
  <c r="C82" i="1"/>
  <c r="K83" i="1"/>
  <c r="K84" i="1"/>
  <c r="O86" i="1"/>
  <c r="G88" i="1"/>
  <c r="K91" i="1"/>
  <c r="O94" i="1"/>
  <c r="S97" i="1"/>
  <c r="M43" i="1"/>
  <c r="H44" i="1"/>
  <c r="T44" i="1"/>
  <c r="J45" i="1"/>
  <c r="D46" i="1"/>
  <c r="Q46" i="1"/>
  <c r="L47" i="1"/>
  <c r="D48" i="1"/>
  <c r="N48" i="1"/>
  <c r="P49" i="1"/>
  <c r="Q50" i="1"/>
  <c r="L52" i="1"/>
  <c r="D54" i="1"/>
  <c r="P55" i="1"/>
  <c r="H58" i="1"/>
  <c r="L61" i="1"/>
  <c r="S62" i="1"/>
  <c r="L64" i="1"/>
  <c r="L65" i="1"/>
  <c r="L66" i="1"/>
  <c r="P67" i="1"/>
  <c r="P68" i="1"/>
  <c r="P69" i="1"/>
  <c r="T70" i="1"/>
  <c r="T71" i="1"/>
  <c r="T72" i="1"/>
  <c r="D74" i="1"/>
  <c r="C77" i="1"/>
  <c r="C78" i="1"/>
  <c r="C79" i="1"/>
  <c r="G80" i="1"/>
  <c r="G81" i="1"/>
  <c r="G82" i="1"/>
  <c r="O83" i="1"/>
  <c r="O84" i="1"/>
  <c r="S86" i="1"/>
  <c r="C89" i="1"/>
  <c r="G92" i="1"/>
  <c r="K95" i="1"/>
  <c r="O98" i="1"/>
  <c r="C28" i="1"/>
  <c r="G28" i="1"/>
  <c r="K28" i="1"/>
  <c r="O28" i="1"/>
  <c r="S28" i="1"/>
  <c r="C29" i="1"/>
  <c r="G29" i="1"/>
  <c r="K29" i="1"/>
  <c r="O29" i="1"/>
  <c r="S29" i="1"/>
  <c r="C30" i="1"/>
  <c r="G30" i="1"/>
  <c r="K30" i="1"/>
  <c r="O30" i="1"/>
  <c r="S30" i="1"/>
  <c r="C31" i="1"/>
  <c r="G31" i="1"/>
  <c r="K31" i="1"/>
  <c r="O31" i="1"/>
  <c r="S31" i="1"/>
  <c r="C32" i="1"/>
  <c r="G32" i="1"/>
  <c r="K32" i="1"/>
  <c r="O32" i="1"/>
  <c r="S32" i="1"/>
  <c r="C33" i="1"/>
  <c r="G33" i="1"/>
  <c r="K33" i="1"/>
  <c r="O33" i="1"/>
  <c r="S33" i="1"/>
  <c r="C34" i="1"/>
  <c r="G34" i="1"/>
  <c r="K34" i="1"/>
  <c r="O34" i="1"/>
  <c r="S34" i="1"/>
  <c r="C35" i="1"/>
  <c r="G35" i="1"/>
  <c r="K35" i="1"/>
  <c r="O35" i="1"/>
  <c r="S35" i="1"/>
  <c r="C36" i="1"/>
  <c r="G36" i="1"/>
  <c r="K36" i="1"/>
  <c r="O36" i="1"/>
  <c r="S36" i="1"/>
  <c r="C37" i="1"/>
  <c r="G37" i="1"/>
  <c r="K37" i="1"/>
  <c r="O37" i="1"/>
  <c r="S37" i="1"/>
  <c r="C38" i="1"/>
  <c r="G38" i="1"/>
  <c r="K38" i="1"/>
  <c r="O38" i="1"/>
  <c r="S38" i="1"/>
  <c r="C50" i="1"/>
  <c r="C49" i="1"/>
  <c r="C48" i="1"/>
  <c r="C47" i="1"/>
  <c r="C46" i="1"/>
  <c r="C45" i="1"/>
  <c r="C44" i="1"/>
  <c r="G50" i="1"/>
  <c r="G49" i="1"/>
  <c r="G48" i="1"/>
  <c r="G47" i="1"/>
  <c r="G46" i="1"/>
  <c r="G45" i="1"/>
  <c r="G44" i="1"/>
  <c r="G43" i="1"/>
  <c r="K50" i="1"/>
  <c r="K49" i="1"/>
  <c r="K48" i="1"/>
  <c r="K47" i="1"/>
  <c r="K46" i="1"/>
  <c r="K45" i="1"/>
  <c r="K44" i="1"/>
  <c r="K43" i="1"/>
  <c r="O50" i="1"/>
  <c r="O49" i="1"/>
  <c r="O48" i="1"/>
  <c r="O47" i="1"/>
  <c r="O46" i="1"/>
  <c r="O45" i="1"/>
  <c r="O44" i="1"/>
  <c r="O43" i="1"/>
  <c r="S50" i="1"/>
  <c r="S49" i="1"/>
  <c r="S48" i="1"/>
  <c r="S47" i="1"/>
  <c r="S46" i="1"/>
  <c r="S45" i="1"/>
  <c r="S44" i="1"/>
  <c r="S43" i="1"/>
  <c r="C40" i="1"/>
  <c r="G40" i="1"/>
  <c r="K40" i="1"/>
  <c r="O40" i="1"/>
  <c r="S40" i="1"/>
  <c r="C41" i="1"/>
  <c r="G41" i="1"/>
  <c r="K41" i="1"/>
  <c r="O41" i="1"/>
  <c r="S41" i="1"/>
  <c r="C42" i="1"/>
  <c r="G42" i="1"/>
  <c r="K42" i="1"/>
  <c r="O42" i="1"/>
  <c r="S42" i="1"/>
  <c r="C43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I43" i="1"/>
  <c r="N43" i="1"/>
  <c r="T43" i="1"/>
  <c r="E44" i="1"/>
  <c r="J44" i="1"/>
  <c r="P44" i="1"/>
  <c r="U44" i="1"/>
  <c r="F45" i="1"/>
  <c r="L45" i="1"/>
  <c r="Q45" i="1"/>
  <c r="V45" i="1"/>
  <c r="H46" i="1"/>
  <c r="M46" i="1"/>
  <c r="R46" i="1"/>
  <c r="D47" i="1"/>
  <c r="I47" i="1"/>
  <c r="N47" i="1"/>
  <c r="T47" i="1"/>
  <c r="E48" i="1"/>
  <c r="J48" i="1"/>
  <c r="P48" i="1"/>
  <c r="U48" i="1"/>
  <c r="F49" i="1"/>
  <c r="L49" i="1"/>
  <c r="Q49" i="1"/>
  <c r="V49" i="1"/>
  <c r="H50" i="1"/>
  <c r="M50" i="1"/>
  <c r="R50" i="1"/>
  <c r="D52" i="1"/>
  <c r="T52" i="1"/>
  <c r="P53" i="1"/>
  <c r="L54" i="1"/>
  <c r="H55" i="1"/>
  <c r="D56" i="1"/>
  <c r="T56" i="1"/>
  <c r="P57" i="1"/>
  <c r="L58" i="1"/>
  <c r="H59" i="1"/>
  <c r="D60" i="1"/>
  <c r="T60" i="1"/>
  <c r="P61" i="1"/>
  <c r="E28" i="1"/>
  <c r="I28" i="1"/>
  <c r="M28" i="1"/>
  <c r="Q28" i="1"/>
  <c r="U28" i="1"/>
  <c r="E29" i="1"/>
  <c r="I29" i="1"/>
  <c r="M29" i="1"/>
  <c r="Q29" i="1"/>
  <c r="U29" i="1"/>
  <c r="E30" i="1"/>
  <c r="I30" i="1"/>
  <c r="M30" i="1"/>
  <c r="Q30" i="1"/>
  <c r="U30" i="1"/>
  <c r="E31" i="1"/>
  <c r="I31" i="1"/>
  <c r="M31" i="1"/>
  <c r="Q31" i="1"/>
  <c r="U31" i="1"/>
  <c r="E32" i="1"/>
  <c r="I32" i="1"/>
  <c r="M32" i="1"/>
  <c r="Q32" i="1"/>
  <c r="U32" i="1"/>
  <c r="E33" i="1"/>
  <c r="I33" i="1"/>
  <c r="M33" i="1"/>
  <c r="Q33" i="1"/>
  <c r="U33" i="1"/>
  <c r="E34" i="1"/>
  <c r="I34" i="1"/>
  <c r="M34" i="1"/>
  <c r="Q34" i="1"/>
  <c r="U34" i="1"/>
  <c r="E35" i="1"/>
  <c r="I35" i="1"/>
  <c r="M35" i="1"/>
  <c r="Q35" i="1"/>
  <c r="U35" i="1"/>
  <c r="E36" i="1"/>
  <c r="I36" i="1"/>
  <c r="M36" i="1"/>
  <c r="Q36" i="1"/>
  <c r="U36" i="1"/>
  <c r="E37" i="1"/>
  <c r="I37" i="1"/>
  <c r="M37" i="1"/>
  <c r="Q37" i="1"/>
  <c r="U37" i="1"/>
  <c r="E38" i="1"/>
  <c r="I38" i="1"/>
  <c r="M38" i="1"/>
  <c r="Q38" i="1"/>
  <c r="U38" i="1"/>
  <c r="E40" i="1"/>
  <c r="I40" i="1"/>
  <c r="M40" i="1"/>
  <c r="Q40" i="1"/>
  <c r="U40" i="1"/>
  <c r="E41" i="1"/>
  <c r="I41" i="1"/>
  <c r="M41" i="1"/>
  <c r="Q41" i="1"/>
  <c r="U41" i="1"/>
  <c r="E42" i="1"/>
  <c r="I42" i="1"/>
  <c r="M42" i="1"/>
  <c r="Q42" i="1"/>
  <c r="U42" i="1"/>
  <c r="E43" i="1"/>
  <c r="J43" i="1"/>
  <c r="U43" i="1"/>
  <c r="F44" i="1"/>
  <c r="Q44" i="1"/>
  <c r="V44" i="1"/>
  <c r="M45" i="1"/>
  <c r="R45" i="1"/>
  <c r="I46" i="1"/>
  <c r="N46" i="1"/>
  <c r="E47" i="1"/>
  <c r="J47" i="1"/>
  <c r="U47" i="1"/>
  <c r="F48" i="1"/>
  <c r="Q48" i="1"/>
  <c r="V48" i="1"/>
  <c r="H49" i="1"/>
  <c r="M49" i="1"/>
  <c r="R49" i="1"/>
  <c r="D50" i="1"/>
  <c r="I50" i="1"/>
  <c r="N50" i="1"/>
  <c r="T50" i="1"/>
  <c r="P62" i="1"/>
  <c r="T62" i="1"/>
  <c r="H52" i="1"/>
  <c r="D53" i="1"/>
  <c r="T53" i="1"/>
  <c r="P54" i="1"/>
  <c r="L55" i="1"/>
  <c r="H56" i="1"/>
  <c r="D57" i="1"/>
  <c r="T57" i="1"/>
  <c r="P58" i="1"/>
  <c r="L59" i="1"/>
  <c r="H60" i="1"/>
  <c r="D61" i="1"/>
  <c r="T61" i="1"/>
  <c r="F28" i="1"/>
  <c r="J28" i="1"/>
  <c r="N28" i="1"/>
  <c r="R28" i="1"/>
  <c r="V28" i="1"/>
  <c r="F29" i="1"/>
  <c r="J29" i="1"/>
  <c r="N29" i="1"/>
  <c r="R29" i="1"/>
  <c r="V29" i="1"/>
  <c r="F30" i="1"/>
  <c r="J30" i="1"/>
  <c r="N30" i="1"/>
  <c r="R30" i="1"/>
  <c r="V30" i="1"/>
  <c r="F31" i="1"/>
  <c r="J31" i="1"/>
  <c r="N31" i="1"/>
  <c r="R31" i="1"/>
  <c r="V31" i="1"/>
  <c r="F32" i="1"/>
  <c r="J32" i="1"/>
  <c r="N32" i="1"/>
  <c r="R32" i="1"/>
  <c r="V32" i="1"/>
  <c r="F33" i="1"/>
  <c r="J33" i="1"/>
  <c r="N33" i="1"/>
  <c r="R33" i="1"/>
  <c r="V33" i="1"/>
  <c r="F34" i="1"/>
  <c r="J34" i="1"/>
  <c r="N34" i="1"/>
  <c r="R34" i="1"/>
  <c r="V34" i="1"/>
  <c r="F35" i="1"/>
  <c r="J35" i="1"/>
  <c r="N35" i="1"/>
  <c r="R35" i="1"/>
  <c r="V35" i="1"/>
  <c r="F36" i="1"/>
  <c r="J36" i="1"/>
  <c r="N36" i="1"/>
  <c r="R36" i="1"/>
  <c r="V36" i="1"/>
  <c r="F37" i="1"/>
  <c r="J37" i="1"/>
  <c r="N37" i="1"/>
  <c r="R37" i="1"/>
  <c r="V37" i="1"/>
  <c r="F38" i="1"/>
  <c r="J38" i="1"/>
  <c r="N38" i="1"/>
  <c r="R38" i="1"/>
  <c r="V38" i="1"/>
  <c r="F40" i="1"/>
  <c r="J40" i="1"/>
  <c r="N40" i="1"/>
  <c r="R40" i="1"/>
  <c r="V40" i="1"/>
  <c r="F41" i="1"/>
  <c r="J41" i="1"/>
  <c r="N41" i="1"/>
  <c r="R41" i="1"/>
  <c r="V41" i="1"/>
  <c r="F42" i="1"/>
  <c r="J42" i="1"/>
  <c r="N42" i="1"/>
  <c r="R42" i="1"/>
  <c r="V42" i="1"/>
  <c r="F43" i="1"/>
  <c r="Q43" i="1"/>
  <c r="V43" i="1"/>
  <c r="M44" i="1"/>
  <c r="R44" i="1"/>
  <c r="I45" i="1"/>
  <c r="N45" i="1"/>
  <c r="E46" i="1"/>
  <c r="J46" i="1"/>
  <c r="U46" i="1"/>
  <c r="F47" i="1"/>
  <c r="Q47" i="1"/>
  <c r="V47" i="1"/>
  <c r="M48" i="1"/>
  <c r="R48" i="1"/>
  <c r="D49" i="1"/>
  <c r="I49" i="1"/>
  <c r="N49" i="1"/>
  <c r="T49" i="1"/>
  <c r="E50" i="1"/>
  <c r="J50" i="1"/>
  <c r="P50" i="1"/>
  <c r="U50" i="1"/>
  <c r="L56" i="1"/>
  <c r="H57" i="1"/>
  <c r="D58" i="1"/>
  <c r="T58" i="1"/>
  <c r="P59" i="1"/>
  <c r="L60" i="1"/>
  <c r="H61" i="1"/>
  <c r="D62" i="1"/>
  <c r="M62" i="1"/>
  <c r="Q62" i="1"/>
  <c r="U62" i="1"/>
  <c r="E52" i="1"/>
  <c r="I52" i="1"/>
  <c r="M52" i="1"/>
  <c r="Q52" i="1"/>
  <c r="U52" i="1"/>
  <c r="E53" i="1"/>
  <c r="I53" i="1"/>
  <c r="M53" i="1"/>
  <c r="Q53" i="1"/>
  <c r="U53" i="1"/>
  <c r="E54" i="1"/>
  <c r="I54" i="1"/>
  <c r="M54" i="1"/>
  <c r="Q54" i="1"/>
  <c r="U54" i="1"/>
  <c r="E55" i="1"/>
  <c r="I55" i="1"/>
  <c r="M55" i="1"/>
  <c r="Q55" i="1"/>
  <c r="U55" i="1"/>
  <c r="E56" i="1"/>
  <c r="I56" i="1"/>
  <c r="M56" i="1"/>
  <c r="Q56" i="1"/>
  <c r="U56" i="1"/>
  <c r="E57" i="1"/>
  <c r="I57" i="1"/>
  <c r="M57" i="1"/>
  <c r="Q57" i="1"/>
  <c r="U57" i="1"/>
  <c r="E58" i="1"/>
  <c r="I58" i="1"/>
  <c r="M58" i="1"/>
  <c r="Q58" i="1"/>
  <c r="U58" i="1"/>
  <c r="E59" i="1"/>
  <c r="I59" i="1"/>
  <c r="M59" i="1"/>
  <c r="Q59" i="1"/>
  <c r="U59" i="1"/>
  <c r="E60" i="1"/>
  <c r="I60" i="1"/>
  <c r="M60" i="1"/>
  <c r="Q60" i="1"/>
  <c r="U60" i="1"/>
  <c r="E61" i="1"/>
  <c r="I61" i="1"/>
  <c r="M61" i="1"/>
  <c r="Q61" i="1"/>
  <c r="U61" i="1"/>
  <c r="E62" i="1"/>
  <c r="I62" i="1"/>
  <c r="N62" i="1"/>
  <c r="F52" i="1"/>
  <c r="J52" i="1"/>
  <c r="N52" i="1"/>
  <c r="R52" i="1"/>
  <c r="V52" i="1"/>
  <c r="F53" i="1"/>
  <c r="J53" i="1"/>
  <c r="N53" i="1"/>
  <c r="R53" i="1"/>
  <c r="V53" i="1"/>
  <c r="F54" i="1"/>
  <c r="J54" i="1"/>
  <c r="N54" i="1"/>
  <c r="R54" i="1"/>
  <c r="V54" i="1"/>
  <c r="F55" i="1"/>
  <c r="J55" i="1"/>
  <c r="N55" i="1"/>
  <c r="R55" i="1"/>
  <c r="V55" i="1"/>
  <c r="F56" i="1"/>
  <c r="J56" i="1"/>
  <c r="N56" i="1"/>
  <c r="R56" i="1"/>
  <c r="V56" i="1"/>
  <c r="F57" i="1"/>
  <c r="J57" i="1"/>
  <c r="N57" i="1"/>
  <c r="R57" i="1"/>
  <c r="V57" i="1"/>
  <c r="F58" i="1"/>
  <c r="J58" i="1"/>
  <c r="N58" i="1"/>
  <c r="R58" i="1"/>
  <c r="V58" i="1"/>
  <c r="F59" i="1"/>
  <c r="J59" i="1"/>
  <c r="N59" i="1"/>
  <c r="R59" i="1"/>
  <c r="V59" i="1"/>
  <c r="F60" i="1"/>
  <c r="J60" i="1"/>
  <c r="N60" i="1"/>
  <c r="R60" i="1"/>
  <c r="V60" i="1"/>
  <c r="F61" i="1"/>
  <c r="J61" i="1"/>
  <c r="N61" i="1"/>
  <c r="R61" i="1"/>
  <c r="V61" i="1"/>
  <c r="F62" i="1"/>
  <c r="J62" i="1"/>
  <c r="C52" i="1"/>
  <c r="G52" i="1"/>
  <c r="K52" i="1"/>
  <c r="O52" i="1"/>
  <c r="S52" i="1"/>
  <c r="C53" i="1"/>
  <c r="G53" i="1"/>
  <c r="K53" i="1"/>
  <c r="O53" i="1"/>
  <c r="S53" i="1"/>
  <c r="C54" i="1"/>
  <c r="G54" i="1"/>
  <c r="K54" i="1"/>
  <c r="O54" i="1"/>
  <c r="S54" i="1"/>
  <c r="C55" i="1"/>
  <c r="G55" i="1"/>
  <c r="K55" i="1"/>
  <c r="O55" i="1"/>
  <c r="S55" i="1"/>
  <c r="C56" i="1"/>
  <c r="G56" i="1"/>
  <c r="K56" i="1"/>
  <c r="O56" i="1"/>
  <c r="S56" i="1"/>
  <c r="C57" i="1"/>
  <c r="G57" i="1"/>
  <c r="K57" i="1"/>
  <c r="O57" i="1"/>
  <c r="S57" i="1"/>
  <c r="C58" i="1"/>
  <c r="G58" i="1"/>
  <c r="K58" i="1"/>
  <c r="O58" i="1"/>
  <c r="S58" i="1"/>
  <c r="C59" i="1"/>
  <c r="G59" i="1"/>
  <c r="K59" i="1"/>
  <c r="O59" i="1"/>
  <c r="S59" i="1"/>
  <c r="C60" i="1"/>
  <c r="G60" i="1"/>
  <c r="K60" i="1"/>
  <c r="O60" i="1"/>
  <c r="S60" i="1"/>
  <c r="C61" i="1"/>
  <c r="G61" i="1"/>
  <c r="K61" i="1"/>
  <c r="O61" i="1"/>
  <c r="S61" i="1"/>
  <c r="C62" i="1"/>
  <c r="G62" i="1"/>
  <c r="K62" i="1"/>
  <c r="V62" i="1"/>
  <c r="H64" i="1"/>
  <c r="D65" i="1"/>
  <c r="T65" i="1"/>
  <c r="P66" i="1"/>
  <c r="L67" i="1"/>
  <c r="H68" i="1"/>
  <c r="D69" i="1"/>
  <c r="T69" i="1"/>
  <c r="P70" i="1"/>
  <c r="L71" i="1"/>
  <c r="H72" i="1"/>
  <c r="D73" i="1"/>
  <c r="T73" i="1"/>
  <c r="P74" i="1"/>
  <c r="E64" i="1"/>
  <c r="I64" i="1"/>
  <c r="M64" i="1"/>
  <c r="Q64" i="1"/>
  <c r="U64" i="1"/>
  <c r="E65" i="1"/>
  <c r="I65" i="1"/>
  <c r="M65" i="1"/>
  <c r="Q65" i="1"/>
  <c r="U65" i="1"/>
  <c r="E66" i="1"/>
  <c r="I66" i="1"/>
  <c r="M66" i="1"/>
  <c r="Q66" i="1"/>
  <c r="U66" i="1"/>
  <c r="E67" i="1"/>
  <c r="I67" i="1"/>
  <c r="M67" i="1"/>
  <c r="Q67" i="1"/>
  <c r="U67" i="1"/>
  <c r="E68" i="1"/>
  <c r="I68" i="1"/>
  <c r="M68" i="1"/>
  <c r="Q68" i="1"/>
  <c r="U68" i="1"/>
  <c r="E69" i="1"/>
  <c r="I69" i="1"/>
  <c r="M69" i="1"/>
  <c r="Q69" i="1"/>
  <c r="U69" i="1"/>
  <c r="E70" i="1"/>
  <c r="I70" i="1"/>
  <c r="M70" i="1"/>
  <c r="Q70" i="1"/>
  <c r="U70" i="1"/>
  <c r="E71" i="1"/>
  <c r="I71" i="1"/>
  <c r="M71" i="1"/>
  <c r="Q71" i="1"/>
  <c r="U71" i="1"/>
  <c r="E72" i="1"/>
  <c r="I72" i="1"/>
  <c r="M72" i="1"/>
  <c r="Q72" i="1"/>
  <c r="U72" i="1"/>
  <c r="E73" i="1"/>
  <c r="I73" i="1"/>
  <c r="M73" i="1"/>
  <c r="Q73" i="1"/>
  <c r="U73" i="1"/>
  <c r="E74" i="1"/>
  <c r="I74" i="1"/>
  <c r="M74" i="1"/>
  <c r="Q74" i="1"/>
  <c r="U74" i="1"/>
  <c r="G85" i="1"/>
  <c r="C86" i="1"/>
  <c r="F64" i="1"/>
  <c r="J64" i="1"/>
  <c r="N64" i="1"/>
  <c r="R64" i="1"/>
  <c r="V64" i="1"/>
  <c r="F65" i="1"/>
  <c r="J65" i="1"/>
  <c r="N65" i="1"/>
  <c r="R65" i="1"/>
  <c r="V65" i="1"/>
  <c r="F66" i="1"/>
  <c r="J66" i="1"/>
  <c r="N66" i="1"/>
  <c r="R66" i="1"/>
  <c r="V66" i="1"/>
  <c r="F67" i="1"/>
  <c r="J67" i="1"/>
  <c r="N67" i="1"/>
  <c r="R67" i="1"/>
  <c r="V67" i="1"/>
  <c r="F68" i="1"/>
  <c r="J68" i="1"/>
  <c r="N68" i="1"/>
  <c r="R68" i="1"/>
  <c r="V68" i="1"/>
  <c r="F69" i="1"/>
  <c r="J69" i="1"/>
  <c r="N69" i="1"/>
  <c r="R69" i="1"/>
  <c r="V69" i="1"/>
  <c r="F70" i="1"/>
  <c r="J70" i="1"/>
  <c r="N70" i="1"/>
  <c r="R70" i="1"/>
  <c r="V70" i="1"/>
  <c r="F71" i="1"/>
  <c r="J71" i="1"/>
  <c r="N71" i="1"/>
  <c r="R71" i="1"/>
  <c r="V71" i="1"/>
  <c r="F72" i="1"/>
  <c r="J72" i="1"/>
  <c r="N72" i="1"/>
  <c r="R72" i="1"/>
  <c r="V72" i="1"/>
  <c r="F73" i="1"/>
  <c r="J73" i="1"/>
  <c r="N73" i="1"/>
  <c r="R73" i="1"/>
  <c r="V73" i="1"/>
  <c r="F74" i="1"/>
  <c r="J74" i="1"/>
  <c r="N74" i="1"/>
  <c r="R74" i="1"/>
  <c r="V74" i="1"/>
  <c r="C83" i="1"/>
  <c r="K85" i="1"/>
  <c r="G86" i="1"/>
  <c r="C64" i="1"/>
  <c r="G64" i="1"/>
  <c r="K64" i="1"/>
  <c r="O64" i="1"/>
  <c r="S64" i="1"/>
  <c r="C65" i="1"/>
  <c r="G65" i="1"/>
  <c r="K65" i="1"/>
  <c r="O65" i="1"/>
  <c r="S65" i="1"/>
  <c r="C66" i="1"/>
  <c r="G66" i="1"/>
  <c r="K66" i="1"/>
  <c r="O66" i="1"/>
  <c r="S66" i="1"/>
  <c r="C67" i="1"/>
  <c r="G67" i="1"/>
  <c r="K67" i="1"/>
  <c r="O67" i="1"/>
  <c r="S67" i="1"/>
  <c r="C68" i="1"/>
  <c r="G68" i="1"/>
  <c r="K68" i="1"/>
  <c r="O68" i="1"/>
  <c r="S68" i="1"/>
  <c r="C69" i="1"/>
  <c r="G69" i="1"/>
  <c r="K69" i="1"/>
  <c r="O69" i="1"/>
  <c r="S69" i="1"/>
  <c r="C70" i="1"/>
  <c r="G70" i="1"/>
  <c r="K70" i="1"/>
  <c r="O70" i="1"/>
  <c r="S70" i="1"/>
  <c r="C71" i="1"/>
  <c r="G71" i="1"/>
  <c r="K71" i="1"/>
  <c r="O71" i="1"/>
  <c r="S71" i="1"/>
  <c r="C72" i="1"/>
  <c r="G72" i="1"/>
  <c r="K72" i="1"/>
  <c r="O72" i="1"/>
  <c r="S72" i="1"/>
  <c r="C73" i="1"/>
  <c r="G73" i="1"/>
  <c r="K73" i="1"/>
  <c r="O73" i="1"/>
  <c r="S73" i="1"/>
  <c r="C74" i="1"/>
  <c r="G74" i="1"/>
  <c r="K74" i="1"/>
  <c r="O74" i="1"/>
  <c r="S74" i="1"/>
  <c r="C76" i="1"/>
  <c r="S76" i="1"/>
  <c r="O77" i="1"/>
  <c r="K78" i="1"/>
  <c r="G79" i="1"/>
  <c r="C80" i="1"/>
  <c r="S80" i="1"/>
  <c r="O81" i="1"/>
  <c r="K82" i="1"/>
  <c r="G83" i="1"/>
  <c r="C84" i="1"/>
  <c r="S84" i="1"/>
  <c r="O85" i="1"/>
  <c r="K86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D85" i="1"/>
  <c r="H85" i="1"/>
  <c r="L85" i="1"/>
  <c r="P85" i="1"/>
  <c r="T85" i="1"/>
  <c r="D86" i="1"/>
  <c r="H86" i="1"/>
  <c r="L86" i="1"/>
  <c r="P86" i="1"/>
  <c r="T86" i="1"/>
  <c r="K88" i="1"/>
  <c r="G89" i="1"/>
  <c r="C90" i="1"/>
  <c r="S90" i="1"/>
  <c r="O91" i="1"/>
  <c r="K92" i="1"/>
  <c r="G93" i="1"/>
  <c r="C94" i="1"/>
  <c r="S94" i="1"/>
  <c r="O95" i="1"/>
  <c r="K96" i="1"/>
  <c r="G97" i="1"/>
  <c r="C98" i="1"/>
  <c r="S98" i="1"/>
  <c r="E76" i="1"/>
  <c r="I76" i="1"/>
  <c r="M76" i="1"/>
  <c r="Q76" i="1"/>
  <c r="U76" i="1"/>
  <c r="E77" i="1"/>
  <c r="I77" i="1"/>
  <c r="M77" i="1"/>
  <c r="Q77" i="1"/>
  <c r="U77" i="1"/>
  <c r="E78" i="1"/>
  <c r="I78" i="1"/>
  <c r="M78" i="1"/>
  <c r="Q78" i="1"/>
  <c r="U78" i="1"/>
  <c r="E79" i="1"/>
  <c r="I79" i="1"/>
  <c r="M79" i="1"/>
  <c r="Q79" i="1"/>
  <c r="U79" i="1"/>
  <c r="E80" i="1"/>
  <c r="I80" i="1"/>
  <c r="M80" i="1"/>
  <c r="Q80" i="1"/>
  <c r="U80" i="1"/>
  <c r="E81" i="1"/>
  <c r="I81" i="1"/>
  <c r="M81" i="1"/>
  <c r="Q81" i="1"/>
  <c r="U81" i="1"/>
  <c r="E82" i="1"/>
  <c r="I82" i="1"/>
  <c r="M82" i="1"/>
  <c r="Q82" i="1"/>
  <c r="U82" i="1"/>
  <c r="E83" i="1"/>
  <c r="I83" i="1"/>
  <c r="M83" i="1"/>
  <c r="Q83" i="1"/>
  <c r="U83" i="1"/>
  <c r="E84" i="1"/>
  <c r="I84" i="1"/>
  <c r="M84" i="1"/>
  <c r="Q84" i="1"/>
  <c r="U84" i="1"/>
  <c r="E85" i="1"/>
  <c r="I85" i="1"/>
  <c r="M85" i="1"/>
  <c r="Q85" i="1"/>
  <c r="U85" i="1"/>
  <c r="E86" i="1"/>
  <c r="I86" i="1"/>
  <c r="M86" i="1"/>
  <c r="Q86" i="1"/>
  <c r="U86" i="1"/>
  <c r="O88" i="1"/>
  <c r="K89" i="1"/>
  <c r="G90" i="1"/>
  <c r="C91" i="1"/>
  <c r="S91" i="1"/>
  <c r="O92" i="1"/>
  <c r="K93" i="1"/>
  <c r="G94" i="1"/>
  <c r="C95" i="1"/>
  <c r="S95" i="1"/>
  <c r="O96" i="1"/>
  <c r="K97" i="1"/>
  <c r="G98" i="1"/>
  <c r="F76" i="1"/>
  <c r="J76" i="1"/>
  <c r="N76" i="1"/>
  <c r="R76" i="1"/>
  <c r="V76" i="1"/>
  <c r="F77" i="1"/>
  <c r="J77" i="1"/>
  <c r="N77" i="1"/>
  <c r="R77" i="1"/>
  <c r="V77" i="1"/>
  <c r="F78" i="1"/>
  <c r="J78" i="1"/>
  <c r="N78" i="1"/>
  <c r="R78" i="1"/>
  <c r="V78" i="1"/>
  <c r="F79" i="1"/>
  <c r="J79" i="1"/>
  <c r="N79" i="1"/>
  <c r="R79" i="1"/>
  <c r="V79" i="1"/>
  <c r="F80" i="1"/>
  <c r="J80" i="1"/>
  <c r="N80" i="1"/>
  <c r="R80" i="1"/>
  <c r="V80" i="1"/>
  <c r="F81" i="1"/>
  <c r="J81" i="1"/>
  <c r="N81" i="1"/>
  <c r="R81" i="1"/>
  <c r="V81" i="1"/>
  <c r="F82" i="1"/>
  <c r="J82" i="1"/>
  <c r="N82" i="1"/>
  <c r="R82" i="1"/>
  <c r="V82" i="1"/>
  <c r="F83" i="1"/>
  <c r="J83" i="1"/>
  <c r="N83" i="1"/>
  <c r="R83" i="1"/>
  <c r="V83" i="1"/>
  <c r="F84" i="1"/>
  <c r="J84" i="1"/>
  <c r="N84" i="1"/>
  <c r="R84" i="1"/>
  <c r="V84" i="1"/>
  <c r="F85" i="1"/>
  <c r="J85" i="1"/>
  <c r="N85" i="1"/>
  <c r="R85" i="1"/>
  <c r="V85" i="1"/>
  <c r="F86" i="1"/>
  <c r="J86" i="1"/>
  <c r="N86" i="1"/>
  <c r="R86" i="1"/>
  <c r="V86" i="1"/>
  <c r="C88" i="1"/>
  <c r="S88" i="1"/>
  <c r="O89" i="1"/>
  <c r="K90" i="1"/>
  <c r="G91" i="1"/>
  <c r="C92" i="1"/>
  <c r="S92" i="1"/>
  <c r="O93" i="1"/>
  <c r="K94" i="1"/>
  <c r="G95" i="1"/>
  <c r="C96" i="1"/>
  <c r="S96" i="1"/>
  <c r="O97" i="1"/>
  <c r="K98" i="1"/>
  <c r="D88" i="1"/>
  <c r="H88" i="1"/>
  <c r="L88" i="1"/>
  <c r="P88" i="1"/>
  <c r="T88" i="1"/>
  <c r="D89" i="1"/>
  <c r="H89" i="1"/>
  <c r="L89" i="1"/>
  <c r="P89" i="1"/>
  <c r="T89" i="1"/>
  <c r="D90" i="1"/>
  <c r="H90" i="1"/>
  <c r="L90" i="1"/>
  <c r="P90" i="1"/>
  <c r="T90" i="1"/>
  <c r="D91" i="1"/>
  <c r="H91" i="1"/>
  <c r="L91" i="1"/>
  <c r="P91" i="1"/>
  <c r="T91" i="1"/>
  <c r="D92" i="1"/>
  <c r="H92" i="1"/>
  <c r="L92" i="1"/>
  <c r="P92" i="1"/>
  <c r="T92" i="1"/>
  <c r="D93" i="1"/>
  <c r="H93" i="1"/>
  <c r="L93" i="1"/>
  <c r="P93" i="1"/>
  <c r="T93" i="1"/>
  <c r="D94" i="1"/>
  <c r="H94" i="1"/>
  <c r="L94" i="1"/>
  <c r="P94" i="1"/>
  <c r="T94" i="1"/>
  <c r="D95" i="1"/>
  <c r="H95" i="1"/>
  <c r="L95" i="1"/>
  <c r="P95" i="1"/>
  <c r="T95" i="1"/>
  <c r="D96" i="1"/>
  <c r="H96" i="1"/>
  <c r="L96" i="1"/>
  <c r="P96" i="1"/>
  <c r="T96" i="1"/>
  <c r="D97" i="1"/>
  <c r="H97" i="1"/>
  <c r="L97" i="1"/>
  <c r="P97" i="1"/>
  <c r="T97" i="1"/>
  <c r="D98" i="1"/>
  <c r="H98" i="1"/>
  <c r="L98" i="1"/>
  <c r="P98" i="1"/>
  <c r="T98" i="1"/>
  <c r="E88" i="1"/>
  <c r="I88" i="1"/>
  <c r="M88" i="1"/>
  <c r="Q88" i="1"/>
  <c r="U88" i="1"/>
  <c r="E89" i="1"/>
  <c r="I89" i="1"/>
  <c r="M89" i="1"/>
  <c r="Q89" i="1"/>
  <c r="U89" i="1"/>
  <c r="E90" i="1"/>
  <c r="I90" i="1"/>
  <c r="M90" i="1"/>
  <c r="Q90" i="1"/>
  <c r="U90" i="1"/>
  <c r="E91" i="1"/>
  <c r="I91" i="1"/>
  <c r="M91" i="1"/>
  <c r="Q91" i="1"/>
  <c r="U91" i="1"/>
  <c r="E92" i="1"/>
  <c r="I92" i="1"/>
  <c r="M92" i="1"/>
  <c r="Q92" i="1"/>
  <c r="U92" i="1"/>
  <c r="E93" i="1"/>
  <c r="I93" i="1"/>
  <c r="M93" i="1"/>
  <c r="Q93" i="1"/>
  <c r="U93" i="1"/>
  <c r="E94" i="1"/>
  <c r="I94" i="1"/>
  <c r="M94" i="1"/>
  <c r="Q94" i="1"/>
  <c r="U94" i="1"/>
  <c r="E95" i="1"/>
  <c r="I95" i="1"/>
  <c r="M95" i="1"/>
  <c r="Q95" i="1"/>
  <c r="U95" i="1"/>
  <c r="E96" i="1"/>
  <c r="I96" i="1"/>
  <c r="M96" i="1"/>
  <c r="Q96" i="1"/>
  <c r="U96" i="1"/>
  <c r="E97" i="1"/>
  <c r="I97" i="1"/>
  <c r="M97" i="1"/>
  <c r="Q97" i="1"/>
  <c r="U97" i="1"/>
  <c r="E98" i="1"/>
  <c r="I98" i="1"/>
  <c r="M98" i="1"/>
  <c r="Q98" i="1"/>
  <c r="U98" i="1"/>
  <c r="F88" i="1"/>
  <c r="J88" i="1"/>
  <c r="N88" i="1"/>
  <c r="R88" i="1"/>
  <c r="V88" i="1"/>
  <c r="F89" i="1"/>
  <c r="J89" i="1"/>
  <c r="N89" i="1"/>
  <c r="R89" i="1"/>
  <c r="V89" i="1"/>
  <c r="F90" i="1"/>
  <c r="J90" i="1"/>
  <c r="N90" i="1"/>
  <c r="R90" i="1"/>
  <c r="V90" i="1"/>
  <c r="F91" i="1"/>
  <c r="J91" i="1"/>
  <c r="N91" i="1"/>
  <c r="R91" i="1"/>
  <c r="V91" i="1"/>
  <c r="F92" i="1"/>
  <c r="J92" i="1"/>
  <c r="N92" i="1"/>
  <c r="R92" i="1"/>
  <c r="V92" i="1"/>
  <c r="F93" i="1"/>
  <c r="J93" i="1"/>
  <c r="N93" i="1"/>
  <c r="R93" i="1"/>
  <c r="V93" i="1"/>
  <c r="F94" i="1"/>
  <c r="J94" i="1"/>
  <c r="N94" i="1"/>
  <c r="R94" i="1"/>
  <c r="V94" i="1"/>
  <c r="F95" i="1"/>
  <c r="J95" i="1"/>
  <c r="N95" i="1"/>
  <c r="R95" i="1"/>
  <c r="V95" i="1"/>
  <c r="F96" i="1"/>
  <c r="J96" i="1"/>
  <c r="N96" i="1"/>
  <c r="R96" i="1"/>
  <c r="V96" i="1"/>
  <c r="F97" i="1"/>
  <c r="J97" i="1"/>
  <c r="N97" i="1"/>
  <c r="R97" i="1"/>
  <c r="V97" i="1"/>
  <c r="F98" i="1"/>
  <c r="J98" i="1"/>
  <c r="N98" i="1"/>
  <c r="R98" i="1"/>
  <c r="V98" i="1"/>
</calcChain>
</file>

<file path=xl/sharedStrings.xml><?xml version="1.0" encoding="utf-8"?>
<sst xmlns="http://schemas.openxmlformats.org/spreadsheetml/2006/main" count="194" uniqueCount="45">
  <si>
    <t>CATEGORIE DE LA CHAMBRE</t>
  </si>
  <si>
    <t>PLAN TARIFAIRE</t>
  </si>
  <si>
    <t>Double Classique</t>
  </si>
  <si>
    <t xml:space="preserve">OTA-RO-FLEX </t>
  </si>
  <si>
    <t>OTA-RO-NANR</t>
  </si>
  <si>
    <t xml:space="preserve">OTA-BB-FLEX-2P </t>
  </si>
  <si>
    <t>OTA-BB-NANR-2P</t>
  </si>
  <si>
    <t xml:space="preserve">MOBILE-RO-FLEX </t>
  </si>
  <si>
    <t xml:space="preserve">MOBILE-RO-NANR </t>
  </si>
  <si>
    <t xml:space="preserve">MOBILE-BB-FLEX-2P </t>
  </si>
  <si>
    <t xml:space="preserve">MOBILE-BB-NANR-2P </t>
  </si>
  <si>
    <t xml:space="preserve">VIP-RATE-FLEX </t>
  </si>
  <si>
    <t xml:space="preserve">VIP-RO-NANR </t>
  </si>
  <si>
    <t>VIP-BB-FLEX-2P</t>
  </si>
  <si>
    <t xml:space="preserve">VIP-BB-NANR-2P </t>
  </si>
  <si>
    <t>Double Single Use Classique</t>
  </si>
  <si>
    <t>OTA-RO-FLEX</t>
  </si>
  <si>
    <t xml:space="preserve">OTA-RO-NANR </t>
  </si>
  <si>
    <t>OTA-BB-FLEX-1P</t>
  </si>
  <si>
    <t xml:space="preserve">OTA-BB-NANR-1P </t>
  </si>
  <si>
    <t xml:space="preserve">MOBILE-BB-FLEX-1-P </t>
  </si>
  <si>
    <t xml:space="preserve">MOBILE-BB-NANR-1P </t>
  </si>
  <si>
    <t xml:space="preserve">VIP-BB-FLEX-1P </t>
  </si>
  <si>
    <t>VIP-BB-NANR-1P</t>
  </si>
  <si>
    <t>Twin Classique</t>
  </si>
  <si>
    <t>OTA-BB-FLEX-2P</t>
  </si>
  <si>
    <t>VIP-BB-NANR-2P</t>
  </si>
  <si>
    <t>Double Classique Terrasse</t>
  </si>
  <si>
    <t>MOBILE-RO-NANR</t>
  </si>
  <si>
    <t>MOBILE-BB-FLEX-2P</t>
  </si>
  <si>
    <t>MOBILE-BB-NANR-2P</t>
  </si>
  <si>
    <t>VIP-RATE-FLEX</t>
  </si>
  <si>
    <t>Double Deluxe</t>
  </si>
  <si>
    <t>MOBILE-RO-FLEX</t>
  </si>
  <si>
    <t>Twin Deluxe</t>
  </si>
  <si>
    <t xml:space="preserve">OTA-BB-NANR-2P </t>
  </si>
  <si>
    <t xml:space="preserve">VIP-BB-FLEX-2P </t>
  </si>
  <si>
    <t>Double Deluxe Terrasse</t>
  </si>
  <si>
    <t>Deux Chambres Adjacentes 4 personnes</t>
  </si>
  <si>
    <t xml:space="preserve">OTA-BB-FLEX-4P </t>
  </si>
  <si>
    <t xml:space="preserve">OTA-BB-NANR-4P </t>
  </si>
  <si>
    <t>MOBILE-BB-FLEX-4P</t>
  </si>
  <si>
    <t xml:space="preserve">MOBILE-BB-NANR-4P </t>
  </si>
  <si>
    <t>VIP-BB-FLEX-4P</t>
  </si>
  <si>
    <t>VIP-BB-NANR-4P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</si>
</sst>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€&quot;_-;\-* #,##0\ &quot;€&quot;_-;_-* &quot;-&quot;\ &quot;€&quot;_-;_-@_-"/>
    <numFmt numFmtId="165" formatCode="yyyy\-mm\-dd;@"/>
  </numFmts>
  <fonts count="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"/>
    </font>
    <font>
      <sz val="12"/>
      <name val="Aptos "/>
    </font>
    <font>
      <sz val="11"/>
      <color theme="1"/>
      <name val="Aptos 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2" fontId="3" fillId="3" borderId="0" xfId="0" applyNumberFormat="1" applyFont="1" applyFill="1" applyAlignment="1">
      <alignment horizontal="center" vertical="center"/>
    </xf>
    <xf numFmtId="42" fontId="4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/>
    <xf numFmtId="42" fontId="1" fillId="0" borderId="0" xfId="0" applyNumberFormat="1" applyFont="1"/>
    <xf numFmtId="42" fontId="6" fillId="0" borderId="0" xfId="0" applyNumberFormat="1" applyFont="1"/>
    <xf numFmtId="0" fontId="5" fillId="0" borderId="0" xfId="0" applyFon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1E0F-3965-44F9-9F1E-A9F19A8F38E3}">
  <dimension ref="A1:V98"/>
  <sheetViews>
    <sheetView tabSelected="1" workbookViewId="0">
      <selection activeCell="B2" sqref="B2"/>
    </sheetView>
  </sheetViews>
  <sheetFormatPr baseColWidth="10" defaultRowHeight="15"/>
  <cols>
    <col min="1" max="1" width="14.42578125" customWidth="1"/>
    <col min="2" max="2" width="20.5703125" customWidth="1"/>
  </cols>
  <sheetData>
    <row r="1" spans="1:22">
      <c r="C1" s="10">
        <v>45717</v>
      </c>
      <c r="D1" s="10">
        <v>45718</v>
      </c>
      <c r="E1" s="10">
        <v>45719</v>
      </c>
      <c r="F1" s="10">
        <v>45720</v>
      </c>
      <c r="G1" s="10">
        <v>45721</v>
      </c>
      <c r="H1" s="10">
        <v>45722</v>
      </c>
      <c r="I1" s="10">
        <v>45723</v>
      </c>
      <c r="J1" s="10">
        <v>45724</v>
      </c>
      <c r="K1" s="10">
        <v>45725</v>
      </c>
      <c r="L1" s="10">
        <v>45726</v>
      </c>
      <c r="M1" s="10">
        <v>45727</v>
      </c>
      <c r="N1" s="10">
        <v>45728</v>
      </c>
      <c r="O1" s="10">
        <v>45729</v>
      </c>
      <c r="P1" s="10">
        <v>45730</v>
      </c>
      <c r="Q1" s="10">
        <v>45731</v>
      </c>
      <c r="R1" s="10">
        <v>45732</v>
      </c>
      <c r="S1" s="10">
        <v>45733</v>
      </c>
      <c r="T1" s="10">
        <v>45734</v>
      </c>
      <c r="U1" s="10">
        <v>45735</v>
      </c>
      <c r="V1" s="10">
        <v>45736</v>
      </c>
    </row>
    <row r="2" spans="1:22" ht="24">
      <c r="A2" s="1" t="s">
        <v>0</v>
      </c>
      <c r="B2" s="2" t="s">
        <v>1</v>
      </c>
      <c r="C2" s="3">
        <v>272</v>
      </c>
      <c r="D2" s="4">
        <v>152</v>
      </c>
      <c r="E2" s="4">
        <v>205</v>
      </c>
      <c r="F2" s="4">
        <v>189</v>
      </c>
      <c r="G2" s="4">
        <v>172</v>
      </c>
      <c r="H2" s="4">
        <v>144</v>
      </c>
      <c r="I2" s="4">
        <v>198</v>
      </c>
      <c r="J2" s="4">
        <v>255</v>
      </c>
      <c r="K2" s="4">
        <v>312</v>
      </c>
      <c r="L2" s="4">
        <v>158</v>
      </c>
      <c r="M2" s="4">
        <v>162</v>
      </c>
      <c r="N2" s="4">
        <v>185</v>
      </c>
      <c r="O2" s="4">
        <v>199</v>
      </c>
      <c r="P2" s="4">
        <v>201</v>
      </c>
      <c r="Q2" s="4">
        <v>302</v>
      </c>
      <c r="R2" s="4">
        <v>201</v>
      </c>
      <c r="S2" s="4">
        <v>155</v>
      </c>
      <c r="T2" s="4">
        <v>215</v>
      </c>
      <c r="U2" s="4">
        <v>152</v>
      </c>
      <c r="V2" s="4">
        <v>152</v>
      </c>
    </row>
    <row r="3" spans="1:22">
      <c r="A3" s="5" t="s">
        <v>2</v>
      </c>
      <c r="B3" s="6" t="s">
        <v>3</v>
      </c>
      <c r="C3" s="7">
        <f>C2</f>
        <v>272</v>
      </c>
      <c r="D3" s="7">
        <f t="shared" ref="D3:V3" si="0">D2</f>
        <v>152</v>
      </c>
      <c r="E3" s="7">
        <f t="shared" si="0"/>
        <v>205</v>
      </c>
      <c r="F3" s="7">
        <f t="shared" si="0"/>
        <v>189</v>
      </c>
      <c r="G3" s="7">
        <f t="shared" si="0"/>
        <v>172</v>
      </c>
      <c r="H3" s="7">
        <f t="shared" si="0"/>
        <v>144</v>
      </c>
      <c r="I3" s="7">
        <f t="shared" si="0"/>
        <v>198</v>
      </c>
      <c r="J3" s="7">
        <f t="shared" si="0"/>
        <v>255</v>
      </c>
      <c r="K3" s="7">
        <f t="shared" si="0"/>
        <v>312</v>
      </c>
      <c r="L3" s="7">
        <f t="shared" si="0"/>
        <v>158</v>
      </c>
      <c r="M3" s="7">
        <f t="shared" si="0"/>
        <v>162</v>
      </c>
      <c r="N3" s="7">
        <f t="shared" si="0"/>
        <v>185</v>
      </c>
      <c r="O3" s="7">
        <f t="shared" si="0"/>
        <v>199</v>
      </c>
      <c r="P3" s="7">
        <f t="shared" si="0"/>
        <v>201</v>
      </c>
      <c r="Q3" s="7">
        <f t="shared" si="0"/>
        <v>302</v>
      </c>
      <c r="R3" s="7">
        <f t="shared" si="0"/>
        <v>201</v>
      </c>
      <c r="S3" s="7">
        <f t="shared" si="0"/>
        <v>155</v>
      </c>
      <c r="T3" s="7">
        <f t="shared" si="0"/>
        <v>215</v>
      </c>
      <c r="U3" s="7">
        <f t="shared" si="0"/>
        <v>152</v>
      </c>
      <c r="V3" s="7">
        <f t="shared" si="0"/>
        <v>152</v>
      </c>
    </row>
    <row r="4" spans="1:22">
      <c r="A4" s="5" t="s">
        <v>2</v>
      </c>
      <c r="B4" t="s">
        <v>4</v>
      </c>
      <c r="C4" s="8">
        <f>C2*0.95</f>
        <v>258.39999999999998</v>
      </c>
      <c r="D4" s="8">
        <f t="shared" ref="D4:V4" si="1">D2*0.95</f>
        <v>144.4</v>
      </c>
      <c r="E4" s="8">
        <f t="shared" si="1"/>
        <v>194.75</v>
      </c>
      <c r="F4" s="8">
        <f t="shared" si="1"/>
        <v>179.54999999999998</v>
      </c>
      <c r="G4" s="8">
        <f t="shared" si="1"/>
        <v>163.4</v>
      </c>
      <c r="H4" s="8">
        <f t="shared" si="1"/>
        <v>136.79999999999998</v>
      </c>
      <c r="I4" s="8">
        <f t="shared" si="1"/>
        <v>188.1</v>
      </c>
      <c r="J4" s="8">
        <f t="shared" si="1"/>
        <v>242.25</v>
      </c>
      <c r="K4" s="8">
        <f t="shared" si="1"/>
        <v>296.39999999999998</v>
      </c>
      <c r="L4" s="8">
        <f t="shared" si="1"/>
        <v>150.1</v>
      </c>
      <c r="M4" s="8">
        <f t="shared" si="1"/>
        <v>153.9</v>
      </c>
      <c r="N4" s="8">
        <f t="shared" si="1"/>
        <v>175.75</v>
      </c>
      <c r="O4" s="8">
        <f t="shared" si="1"/>
        <v>189.04999999999998</v>
      </c>
      <c r="P4" s="8">
        <f t="shared" si="1"/>
        <v>190.95</v>
      </c>
      <c r="Q4" s="8">
        <f t="shared" si="1"/>
        <v>286.89999999999998</v>
      </c>
      <c r="R4" s="8">
        <f t="shared" si="1"/>
        <v>190.95</v>
      </c>
      <c r="S4" s="8">
        <f t="shared" si="1"/>
        <v>147.25</v>
      </c>
      <c r="T4" s="8">
        <f t="shared" si="1"/>
        <v>204.25</v>
      </c>
      <c r="U4" s="8">
        <f t="shared" si="1"/>
        <v>144.4</v>
      </c>
      <c r="V4" s="8">
        <f t="shared" si="1"/>
        <v>144.4</v>
      </c>
    </row>
    <row r="5" spans="1:22">
      <c r="A5" s="5" t="s">
        <v>2</v>
      </c>
      <c r="B5" t="s">
        <v>5</v>
      </c>
      <c r="C5" s="8">
        <f>C2+30</f>
        <v>302</v>
      </c>
      <c r="D5" s="8">
        <f t="shared" ref="D5:V5" si="2">D2+30</f>
        <v>182</v>
      </c>
      <c r="E5" s="8">
        <f t="shared" si="2"/>
        <v>235</v>
      </c>
      <c r="F5" s="8">
        <f t="shared" si="2"/>
        <v>219</v>
      </c>
      <c r="G5" s="8">
        <f t="shared" si="2"/>
        <v>202</v>
      </c>
      <c r="H5" s="8">
        <f t="shared" si="2"/>
        <v>174</v>
      </c>
      <c r="I5" s="8">
        <f t="shared" si="2"/>
        <v>228</v>
      </c>
      <c r="J5" s="8">
        <f t="shared" si="2"/>
        <v>285</v>
      </c>
      <c r="K5" s="8">
        <f t="shared" si="2"/>
        <v>342</v>
      </c>
      <c r="L5" s="8">
        <f t="shared" si="2"/>
        <v>188</v>
      </c>
      <c r="M5" s="8">
        <f t="shared" si="2"/>
        <v>192</v>
      </c>
      <c r="N5" s="8">
        <f t="shared" si="2"/>
        <v>215</v>
      </c>
      <c r="O5" s="8">
        <f t="shared" si="2"/>
        <v>229</v>
      </c>
      <c r="P5" s="8">
        <f t="shared" si="2"/>
        <v>231</v>
      </c>
      <c r="Q5" s="8">
        <f t="shared" si="2"/>
        <v>332</v>
      </c>
      <c r="R5" s="8">
        <f t="shared" si="2"/>
        <v>231</v>
      </c>
      <c r="S5" s="8">
        <f t="shared" si="2"/>
        <v>185</v>
      </c>
      <c r="T5" s="8">
        <f t="shared" si="2"/>
        <v>245</v>
      </c>
      <c r="U5" s="8">
        <f t="shared" si="2"/>
        <v>182</v>
      </c>
      <c r="V5" s="8">
        <f t="shared" si="2"/>
        <v>182</v>
      </c>
    </row>
    <row r="6" spans="1:22">
      <c r="A6" s="5" t="s">
        <v>2</v>
      </c>
      <c r="B6" t="s">
        <v>6</v>
      </c>
      <c r="C6" s="8">
        <f>(C2*0.95)+30</f>
        <v>288.39999999999998</v>
      </c>
      <c r="D6" s="8">
        <f t="shared" ref="D6:V6" si="3">(D2*0.95)+30</f>
        <v>174.4</v>
      </c>
      <c r="E6" s="8">
        <f t="shared" si="3"/>
        <v>224.75</v>
      </c>
      <c r="F6" s="8">
        <f t="shared" si="3"/>
        <v>209.54999999999998</v>
      </c>
      <c r="G6" s="8">
        <f t="shared" si="3"/>
        <v>193.4</v>
      </c>
      <c r="H6" s="8">
        <f t="shared" si="3"/>
        <v>166.79999999999998</v>
      </c>
      <c r="I6" s="8">
        <f t="shared" si="3"/>
        <v>218.1</v>
      </c>
      <c r="J6" s="8">
        <f t="shared" si="3"/>
        <v>272.25</v>
      </c>
      <c r="K6" s="8">
        <f t="shared" si="3"/>
        <v>326.39999999999998</v>
      </c>
      <c r="L6" s="8">
        <f t="shared" si="3"/>
        <v>180.1</v>
      </c>
      <c r="M6" s="8">
        <f t="shared" si="3"/>
        <v>183.9</v>
      </c>
      <c r="N6" s="8">
        <f t="shared" si="3"/>
        <v>205.75</v>
      </c>
      <c r="O6" s="8">
        <f t="shared" si="3"/>
        <v>219.04999999999998</v>
      </c>
      <c r="P6" s="8">
        <f t="shared" si="3"/>
        <v>220.95</v>
      </c>
      <c r="Q6" s="8">
        <f t="shared" si="3"/>
        <v>316.89999999999998</v>
      </c>
      <c r="R6" s="8">
        <f t="shared" si="3"/>
        <v>220.95</v>
      </c>
      <c r="S6" s="8">
        <f t="shared" si="3"/>
        <v>177.25</v>
      </c>
      <c r="T6" s="8">
        <f t="shared" si="3"/>
        <v>234.25</v>
      </c>
      <c r="U6" s="8">
        <f t="shared" si="3"/>
        <v>174.4</v>
      </c>
      <c r="V6" s="8">
        <f t="shared" si="3"/>
        <v>174.4</v>
      </c>
    </row>
    <row r="7" spans="1:22">
      <c r="A7" s="5" t="s">
        <v>2</v>
      </c>
      <c r="B7" t="s">
        <v>7</v>
      </c>
      <c r="C7" s="8">
        <f>C2*0.9</f>
        <v>244.8</v>
      </c>
      <c r="D7" s="8">
        <f t="shared" ref="D7:V7" si="4">D2*0.9</f>
        <v>136.80000000000001</v>
      </c>
      <c r="E7" s="8">
        <f t="shared" si="4"/>
        <v>184.5</v>
      </c>
      <c r="F7" s="8">
        <f t="shared" si="4"/>
        <v>170.1</v>
      </c>
      <c r="G7" s="8">
        <f t="shared" si="4"/>
        <v>154.80000000000001</v>
      </c>
      <c r="H7" s="8">
        <f t="shared" si="4"/>
        <v>129.6</v>
      </c>
      <c r="I7" s="8">
        <f t="shared" si="4"/>
        <v>178.20000000000002</v>
      </c>
      <c r="J7" s="8">
        <f t="shared" si="4"/>
        <v>229.5</v>
      </c>
      <c r="K7" s="8">
        <f t="shared" si="4"/>
        <v>280.8</v>
      </c>
      <c r="L7" s="8">
        <f t="shared" si="4"/>
        <v>142.20000000000002</v>
      </c>
      <c r="M7" s="8">
        <f t="shared" si="4"/>
        <v>145.80000000000001</v>
      </c>
      <c r="N7" s="8">
        <f t="shared" si="4"/>
        <v>166.5</v>
      </c>
      <c r="O7" s="8">
        <f t="shared" si="4"/>
        <v>179.1</v>
      </c>
      <c r="P7" s="8">
        <f t="shared" si="4"/>
        <v>180.9</v>
      </c>
      <c r="Q7" s="8">
        <f t="shared" si="4"/>
        <v>271.8</v>
      </c>
      <c r="R7" s="8">
        <f t="shared" si="4"/>
        <v>180.9</v>
      </c>
      <c r="S7" s="8">
        <f t="shared" si="4"/>
        <v>139.5</v>
      </c>
      <c r="T7" s="8">
        <f t="shared" si="4"/>
        <v>193.5</v>
      </c>
      <c r="U7" s="8">
        <f t="shared" si="4"/>
        <v>136.80000000000001</v>
      </c>
      <c r="V7" s="8">
        <f t="shared" si="4"/>
        <v>136.80000000000001</v>
      </c>
    </row>
    <row r="8" spans="1:22">
      <c r="A8" s="5" t="s">
        <v>2</v>
      </c>
      <c r="B8" t="s">
        <v>8</v>
      </c>
      <c r="C8" s="8">
        <f>(C2*0.95)*0.9</f>
        <v>232.55999999999997</v>
      </c>
      <c r="D8" s="8">
        <f t="shared" ref="D8:V8" si="5">(D2*0.95)*0.9</f>
        <v>129.96</v>
      </c>
      <c r="E8" s="8">
        <f t="shared" si="5"/>
        <v>175.27500000000001</v>
      </c>
      <c r="F8" s="8">
        <f t="shared" si="5"/>
        <v>161.595</v>
      </c>
      <c r="G8" s="8">
        <f t="shared" si="5"/>
        <v>147.06</v>
      </c>
      <c r="H8" s="8">
        <f t="shared" si="5"/>
        <v>123.11999999999999</v>
      </c>
      <c r="I8" s="8">
        <f t="shared" si="5"/>
        <v>169.29</v>
      </c>
      <c r="J8" s="8">
        <f t="shared" si="5"/>
        <v>218.02500000000001</v>
      </c>
      <c r="K8" s="8">
        <f t="shared" si="5"/>
        <v>266.76</v>
      </c>
      <c r="L8" s="8">
        <f t="shared" si="5"/>
        <v>135.09</v>
      </c>
      <c r="M8" s="8">
        <f t="shared" si="5"/>
        <v>138.51000000000002</v>
      </c>
      <c r="N8" s="8">
        <f t="shared" si="5"/>
        <v>158.17500000000001</v>
      </c>
      <c r="O8" s="8">
        <f t="shared" si="5"/>
        <v>170.14499999999998</v>
      </c>
      <c r="P8" s="8">
        <f t="shared" si="5"/>
        <v>171.85499999999999</v>
      </c>
      <c r="Q8" s="8">
        <f t="shared" si="5"/>
        <v>258.20999999999998</v>
      </c>
      <c r="R8" s="8">
        <f t="shared" si="5"/>
        <v>171.85499999999999</v>
      </c>
      <c r="S8" s="8">
        <f t="shared" si="5"/>
        <v>132.52500000000001</v>
      </c>
      <c r="T8" s="8">
        <f t="shared" si="5"/>
        <v>183.82500000000002</v>
      </c>
      <c r="U8" s="8">
        <f t="shared" si="5"/>
        <v>129.96</v>
      </c>
      <c r="V8" s="8">
        <f t="shared" si="5"/>
        <v>129.96</v>
      </c>
    </row>
    <row r="9" spans="1:22">
      <c r="A9" s="5" t="s">
        <v>2</v>
      </c>
      <c r="B9" t="s">
        <v>9</v>
      </c>
      <c r="C9" s="8">
        <f>(C2+30)*0.9</f>
        <v>271.8</v>
      </c>
      <c r="D9" s="8">
        <f t="shared" ref="D9:V9" si="6">(D2+30)*0.9</f>
        <v>163.80000000000001</v>
      </c>
      <c r="E9" s="8">
        <f t="shared" si="6"/>
        <v>211.5</v>
      </c>
      <c r="F9" s="8">
        <f t="shared" si="6"/>
        <v>197.1</v>
      </c>
      <c r="G9" s="8">
        <f t="shared" si="6"/>
        <v>181.8</v>
      </c>
      <c r="H9" s="8">
        <f t="shared" si="6"/>
        <v>156.6</v>
      </c>
      <c r="I9" s="8">
        <f t="shared" si="6"/>
        <v>205.20000000000002</v>
      </c>
      <c r="J9" s="8">
        <f t="shared" si="6"/>
        <v>256.5</v>
      </c>
      <c r="K9" s="8">
        <f t="shared" si="6"/>
        <v>307.8</v>
      </c>
      <c r="L9" s="8">
        <f t="shared" si="6"/>
        <v>169.20000000000002</v>
      </c>
      <c r="M9" s="8">
        <f t="shared" si="6"/>
        <v>172.8</v>
      </c>
      <c r="N9" s="8">
        <f t="shared" si="6"/>
        <v>193.5</v>
      </c>
      <c r="O9" s="8">
        <f t="shared" si="6"/>
        <v>206.1</v>
      </c>
      <c r="P9" s="8">
        <f t="shared" si="6"/>
        <v>207.9</v>
      </c>
      <c r="Q9" s="8">
        <f t="shared" si="6"/>
        <v>298.8</v>
      </c>
      <c r="R9" s="8">
        <f t="shared" si="6"/>
        <v>207.9</v>
      </c>
      <c r="S9" s="8">
        <f t="shared" si="6"/>
        <v>166.5</v>
      </c>
      <c r="T9" s="8">
        <f t="shared" si="6"/>
        <v>220.5</v>
      </c>
      <c r="U9" s="8">
        <f t="shared" si="6"/>
        <v>163.80000000000001</v>
      </c>
      <c r="V9" s="8">
        <f t="shared" si="6"/>
        <v>163.80000000000001</v>
      </c>
    </row>
    <row r="10" spans="1:22">
      <c r="A10" s="5" t="s">
        <v>2</v>
      </c>
      <c r="B10" t="s">
        <v>10</v>
      </c>
      <c r="C10" s="8">
        <f>((C2*0.95)+30)*0.9</f>
        <v>259.56</v>
      </c>
      <c r="D10" s="8">
        <f t="shared" ref="D10:V10" si="7">((D2*0.95)+30)*0.9</f>
        <v>156.96</v>
      </c>
      <c r="E10" s="8">
        <f t="shared" si="7"/>
        <v>202.27500000000001</v>
      </c>
      <c r="F10" s="8">
        <f t="shared" si="7"/>
        <v>188.595</v>
      </c>
      <c r="G10" s="8">
        <f t="shared" si="7"/>
        <v>174.06</v>
      </c>
      <c r="H10" s="8">
        <f t="shared" si="7"/>
        <v>150.11999999999998</v>
      </c>
      <c r="I10" s="8">
        <f t="shared" si="7"/>
        <v>196.29</v>
      </c>
      <c r="J10" s="8">
        <f t="shared" si="7"/>
        <v>245.02500000000001</v>
      </c>
      <c r="K10" s="8">
        <f t="shared" si="7"/>
        <v>293.76</v>
      </c>
      <c r="L10" s="8">
        <f t="shared" si="7"/>
        <v>162.09</v>
      </c>
      <c r="M10" s="8">
        <f t="shared" si="7"/>
        <v>165.51000000000002</v>
      </c>
      <c r="N10" s="8">
        <f t="shared" si="7"/>
        <v>185.17500000000001</v>
      </c>
      <c r="O10" s="8">
        <f t="shared" si="7"/>
        <v>197.14499999999998</v>
      </c>
      <c r="P10" s="8">
        <f t="shared" si="7"/>
        <v>198.85499999999999</v>
      </c>
      <c r="Q10" s="8">
        <f t="shared" si="7"/>
        <v>285.20999999999998</v>
      </c>
      <c r="R10" s="8">
        <f t="shared" si="7"/>
        <v>198.85499999999999</v>
      </c>
      <c r="S10" s="8">
        <f t="shared" si="7"/>
        <v>159.52500000000001</v>
      </c>
      <c r="T10" s="8">
        <f t="shared" si="7"/>
        <v>210.82500000000002</v>
      </c>
      <c r="U10" s="8">
        <f t="shared" si="7"/>
        <v>156.96</v>
      </c>
      <c r="V10" s="8">
        <f t="shared" si="7"/>
        <v>156.96</v>
      </c>
    </row>
    <row r="11" spans="1:22">
      <c r="A11" s="5" t="s">
        <v>2</v>
      </c>
      <c r="B11" t="s">
        <v>11</v>
      </c>
      <c r="C11" s="8">
        <f>C2*0.85</f>
        <v>231.2</v>
      </c>
      <c r="D11" s="8">
        <f t="shared" ref="D11:V11" si="8">D2*0.85</f>
        <v>129.19999999999999</v>
      </c>
      <c r="E11" s="8">
        <f t="shared" si="8"/>
        <v>174.25</v>
      </c>
      <c r="F11" s="8">
        <f t="shared" si="8"/>
        <v>160.65</v>
      </c>
      <c r="G11" s="8">
        <f t="shared" si="8"/>
        <v>146.19999999999999</v>
      </c>
      <c r="H11" s="8">
        <f t="shared" si="8"/>
        <v>122.39999999999999</v>
      </c>
      <c r="I11" s="8">
        <f t="shared" si="8"/>
        <v>168.29999999999998</v>
      </c>
      <c r="J11" s="8">
        <f t="shared" si="8"/>
        <v>216.75</v>
      </c>
      <c r="K11" s="8">
        <f t="shared" si="8"/>
        <v>265.2</v>
      </c>
      <c r="L11" s="8">
        <f t="shared" si="8"/>
        <v>134.29999999999998</v>
      </c>
      <c r="M11" s="8">
        <f t="shared" si="8"/>
        <v>137.69999999999999</v>
      </c>
      <c r="N11" s="8">
        <f t="shared" si="8"/>
        <v>157.25</v>
      </c>
      <c r="O11" s="8">
        <f t="shared" si="8"/>
        <v>169.15</v>
      </c>
      <c r="P11" s="8">
        <f t="shared" si="8"/>
        <v>170.85</v>
      </c>
      <c r="Q11" s="8">
        <f t="shared" si="8"/>
        <v>256.7</v>
      </c>
      <c r="R11" s="8">
        <f t="shared" si="8"/>
        <v>170.85</v>
      </c>
      <c r="S11" s="8">
        <f t="shared" si="8"/>
        <v>131.75</v>
      </c>
      <c r="T11" s="8">
        <f t="shared" si="8"/>
        <v>182.75</v>
      </c>
      <c r="U11" s="8">
        <f t="shared" si="8"/>
        <v>129.19999999999999</v>
      </c>
      <c r="V11" s="8">
        <f t="shared" si="8"/>
        <v>129.19999999999999</v>
      </c>
    </row>
    <row r="12" spans="1:22">
      <c r="A12" s="5" t="s">
        <v>2</v>
      </c>
      <c r="B12" t="s">
        <v>12</v>
      </c>
      <c r="C12" s="8">
        <f>(C2*0.95)*0.85</f>
        <v>219.64</v>
      </c>
      <c r="D12" s="8">
        <f t="shared" ref="D12:V12" si="9">(D2*0.95)*0.85</f>
        <v>122.74</v>
      </c>
      <c r="E12" s="8">
        <f t="shared" si="9"/>
        <v>165.53749999999999</v>
      </c>
      <c r="F12" s="8">
        <f t="shared" si="9"/>
        <v>152.61749999999998</v>
      </c>
      <c r="G12" s="8">
        <f t="shared" si="9"/>
        <v>138.89000000000001</v>
      </c>
      <c r="H12" s="8">
        <f t="shared" si="9"/>
        <v>116.27999999999999</v>
      </c>
      <c r="I12" s="8">
        <f t="shared" si="9"/>
        <v>159.88499999999999</v>
      </c>
      <c r="J12" s="8">
        <f t="shared" si="9"/>
        <v>205.91249999999999</v>
      </c>
      <c r="K12" s="8">
        <f t="shared" si="9"/>
        <v>251.93999999999997</v>
      </c>
      <c r="L12" s="8">
        <f t="shared" si="9"/>
        <v>127.58499999999999</v>
      </c>
      <c r="M12" s="8">
        <f t="shared" si="9"/>
        <v>130.815</v>
      </c>
      <c r="N12" s="8">
        <f t="shared" si="9"/>
        <v>149.38749999999999</v>
      </c>
      <c r="O12" s="8">
        <f t="shared" si="9"/>
        <v>160.6925</v>
      </c>
      <c r="P12" s="8">
        <f t="shared" si="9"/>
        <v>162.30749999999998</v>
      </c>
      <c r="Q12" s="8">
        <f t="shared" si="9"/>
        <v>243.86499999999998</v>
      </c>
      <c r="R12" s="8">
        <f t="shared" si="9"/>
        <v>162.30749999999998</v>
      </c>
      <c r="S12" s="8">
        <f t="shared" si="9"/>
        <v>125.16249999999999</v>
      </c>
      <c r="T12" s="8">
        <f t="shared" si="9"/>
        <v>173.61249999999998</v>
      </c>
      <c r="U12" s="8">
        <f t="shared" si="9"/>
        <v>122.74</v>
      </c>
      <c r="V12" s="8">
        <f t="shared" si="9"/>
        <v>122.74</v>
      </c>
    </row>
    <row r="13" spans="1:22">
      <c r="A13" s="5" t="s">
        <v>2</v>
      </c>
      <c r="B13" t="s">
        <v>13</v>
      </c>
      <c r="C13" s="8">
        <f>(C2+30)*0.85</f>
        <v>256.7</v>
      </c>
      <c r="D13" s="8">
        <f t="shared" ref="D13:V13" si="10">(D2+30)*0.85</f>
        <v>154.69999999999999</v>
      </c>
      <c r="E13" s="8">
        <f t="shared" si="10"/>
        <v>199.75</v>
      </c>
      <c r="F13" s="8">
        <f t="shared" si="10"/>
        <v>186.15</v>
      </c>
      <c r="G13" s="8">
        <f t="shared" si="10"/>
        <v>171.7</v>
      </c>
      <c r="H13" s="8">
        <f t="shared" si="10"/>
        <v>147.9</v>
      </c>
      <c r="I13" s="8">
        <f t="shared" si="10"/>
        <v>193.79999999999998</v>
      </c>
      <c r="J13" s="8">
        <f t="shared" si="10"/>
        <v>242.25</v>
      </c>
      <c r="K13" s="8">
        <f t="shared" si="10"/>
        <v>290.7</v>
      </c>
      <c r="L13" s="8">
        <f t="shared" si="10"/>
        <v>159.79999999999998</v>
      </c>
      <c r="M13" s="8">
        <f t="shared" si="10"/>
        <v>163.19999999999999</v>
      </c>
      <c r="N13" s="8">
        <f t="shared" si="10"/>
        <v>182.75</v>
      </c>
      <c r="O13" s="8">
        <f t="shared" si="10"/>
        <v>194.65</v>
      </c>
      <c r="P13" s="8">
        <f t="shared" si="10"/>
        <v>196.35</v>
      </c>
      <c r="Q13" s="8">
        <f t="shared" si="10"/>
        <v>282.2</v>
      </c>
      <c r="R13" s="8">
        <f t="shared" si="10"/>
        <v>196.35</v>
      </c>
      <c r="S13" s="8">
        <f t="shared" si="10"/>
        <v>157.25</v>
      </c>
      <c r="T13" s="8">
        <f t="shared" si="10"/>
        <v>208.25</v>
      </c>
      <c r="U13" s="8">
        <f t="shared" si="10"/>
        <v>154.69999999999999</v>
      </c>
      <c r="V13" s="8">
        <f t="shared" si="10"/>
        <v>154.69999999999999</v>
      </c>
    </row>
    <row r="14" spans="1:22">
      <c r="A14" s="5" t="s">
        <v>2</v>
      </c>
      <c r="B14" t="s">
        <v>14</v>
      </c>
      <c r="C14" s="8">
        <f>((C2*0.95)+30)*0.85</f>
        <v>245.14</v>
      </c>
      <c r="D14" s="8">
        <f t="shared" ref="D14:V14" si="11">((D2*0.95)+30)*0.85</f>
        <v>148.24</v>
      </c>
      <c r="E14" s="8">
        <f t="shared" si="11"/>
        <v>191.03749999999999</v>
      </c>
      <c r="F14" s="8">
        <f t="shared" si="11"/>
        <v>178.11749999999998</v>
      </c>
      <c r="G14" s="8">
        <f t="shared" si="11"/>
        <v>164.39</v>
      </c>
      <c r="H14" s="8">
        <f t="shared" si="11"/>
        <v>141.77999999999997</v>
      </c>
      <c r="I14" s="8">
        <f t="shared" si="11"/>
        <v>185.38499999999999</v>
      </c>
      <c r="J14" s="8">
        <f t="shared" si="11"/>
        <v>231.41249999999999</v>
      </c>
      <c r="K14" s="8">
        <f t="shared" si="11"/>
        <v>277.44</v>
      </c>
      <c r="L14" s="8">
        <f t="shared" si="11"/>
        <v>153.08499999999998</v>
      </c>
      <c r="M14" s="8">
        <f t="shared" si="11"/>
        <v>156.315</v>
      </c>
      <c r="N14" s="8">
        <f t="shared" si="11"/>
        <v>174.88749999999999</v>
      </c>
      <c r="O14" s="8">
        <f t="shared" si="11"/>
        <v>186.19249999999997</v>
      </c>
      <c r="P14" s="8">
        <f t="shared" si="11"/>
        <v>187.80749999999998</v>
      </c>
      <c r="Q14" s="8">
        <f t="shared" si="11"/>
        <v>269.36499999999995</v>
      </c>
      <c r="R14" s="8">
        <f t="shared" si="11"/>
        <v>187.80749999999998</v>
      </c>
      <c r="S14" s="8">
        <f t="shared" si="11"/>
        <v>150.66249999999999</v>
      </c>
      <c r="T14" s="8">
        <f t="shared" si="11"/>
        <v>199.11249999999998</v>
      </c>
      <c r="U14" s="8">
        <f t="shared" si="11"/>
        <v>148.24</v>
      </c>
      <c r="V14" s="8">
        <f t="shared" si="11"/>
        <v>148.24</v>
      </c>
    </row>
    <row r="15" spans="1:22">
      <c r="A15" s="5" t="s">
        <v>15</v>
      </c>
      <c r="B15" s="6" t="s">
        <v>16</v>
      </c>
      <c r="C15" s="7">
        <f t="shared" ref="C15:V15" si="12">C2</f>
        <v>272</v>
      </c>
      <c r="D15" s="7">
        <f t="shared" si="12"/>
        <v>152</v>
      </c>
      <c r="E15" s="7">
        <f t="shared" si="12"/>
        <v>205</v>
      </c>
      <c r="F15" s="7">
        <f t="shared" si="12"/>
        <v>189</v>
      </c>
      <c r="G15" s="7">
        <f t="shared" si="12"/>
        <v>172</v>
      </c>
      <c r="H15" s="7">
        <f t="shared" si="12"/>
        <v>144</v>
      </c>
      <c r="I15" s="7">
        <f t="shared" si="12"/>
        <v>198</v>
      </c>
      <c r="J15" s="7">
        <f t="shared" si="12"/>
        <v>255</v>
      </c>
      <c r="K15" s="7">
        <f t="shared" si="12"/>
        <v>312</v>
      </c>
      <c r="L15" s="7">
        <f t="shared" si="12"/>
        <v>158</v>
      </c>
      <c r="M15" s="7">
        <f t="shared" si="12"/>
        <v>162</v>
      </c>
      <c r="N15" s="7">
        <f t="shared" si="12"/>
        <v>185</v>
      </c>
      <c r="O15" s="7">
        <f t="shared" si="12"/>
        <v>199</v>
      </c>
      <c r="P15" s="7">
        <f t="shared" si="12"/>
        <v>201</v>
      </c>
      <c r="Q15" s="7">
        <f t="shared" si="12"/>
        <v>302</v>
      </c>
      <c r="R15" s="7">
        <f t="shared" si="12"/>
        <v>201</v>
      </c>
      <c r="S15" s="7">
        <f t="shared" si="12"/>
        <v>155</v>
      </c>
      <c r="T15" s="7">
        <f t="shared" si="12"/>
        <v>215</v>
      </c>
      <c r="U15" s="7">
        <f t="shared" si="12"/>
        <v>152</v>
      </c>
      <c r="V15" s="7">
        <f t="shared" si="12"/>
        <v>152</v>
      </c>
    </row>
    <row r="16" spans="1:22">
      <c r="A16" s="5" t="s">
        <v>15</v>
      </c>
      <c r="B16" t="s">
        <v>17</v>
      </c>
      <c r="C16" s="8">
        <f t="shared" ref="C16:V16" si="13">C2*0.95</f>
        <v>258.39999999999998</v>
      </c>
      <c r="D16" s="8">
        <f t="shared" si="13"/>
        <v>144.4</v>
      </c>
      <c r="E16" s="8">
        <f t="shared" si="13"/>
        <v>194.75</v>
      </c>
      <c r="F16" s="8">
        <f t="shared" si="13"/>
        <v>179.54999999999998</v>
      </c>
      <c r="G16" s="8">
        <f t="shared" si="13"/>
        <v>163.4</v>
      </c>
      <c r="H16" s="8">
        <f t="shared" si="13"/>
        <v>136.79999999999998</v>
      </c>
      <c r="I16" s="8">
        <f t="shared" si="13"/>
        <v>188.1</v>
      </c>
      <c r="J16" s="8">
        <f t="shared" si="13"/>
        <v>242.25</v>
      </c>
      <c r="K16" s="8">
        <f t="shared" si="13"/>
        <v>296.39999999999998</v>
      </c>
      <c r="L16" s="8">
        <f t="shared" si="13"/>
        <v>150.1</v>
      </c>
      <c r="M16" s="8">
        <f t="shared" si="13"/>
        <v>153.9</v>
      </c>
      <c r="N16" s="8">
        <f t="shared" si="13"/>
        <v>175.75</v>
      </c>
      <c r="O16" s="8">
        <f t="shared" si="13"/>
        <v>189.04999999999998</v>
      </c>
      <c r="P16" s="8">
        <f t="shared" si="13"/>
        <v>190.95</v>
      </c>
      <c r="Q16" s="8">
        <f t="shared" si="13"/>
        <v>286.89999999999998</v>
      </c>
      <c r="R16" s="8">
        <f t="shared" si="13"/>
        <v>190.95</v>
      </c>
      <c r="S16" s="8">
        <f t="shared" si="13"/>
        <v>147.25</v>
      </c>
      <c r="T16" s="8">
        <f t="shared" si="13"/>
        <v>204.25</v>
      </c>
      <c r="U16" s="8">
        <f t="shared" si="13"/>
        <v>144.4</v>
      </c>
      <c r="V16" s="8">
        <f t="shared" si="13"/>
        <v>144.4</v>
      </c>
    </row>
    <row r="17" spans="1:22">
      <c r="A17" s="5" t="s">
        <v>15</v>
      </c>
      <c r="B17" t="s">
        <v>18</v>
      </c>
      <c r="C17" s="8">
        <f t="shared" ref="C17:V17" si="14">C2+15</f>
        <v>287</v>
      </c>
      <c r="D17" s="8">
        <f t="shared" si="14"/>
        <v>167</v>
      </c>
      <c r="E17" s="8">
        <f t="shared" si="14"/>
        <v>220</v>
      </c>
      <c r="F17" s="8">
        <f t="shared" si="14"/>
        <v>204</v>
      </c>
      <c r="G17" s="8">
        <f t="shared" si="14"/>
        <v>187</v>
      </c>
      <c r="H17" s="8">
        <f t="shared" si="14"/>
        <v>159</v>
      </c>
      <c r="I17" s="8">
        <f t="shared" si="14"/>
        <v>213</v>
      </c>
      <c r="J17" s="8">
        <f t="shared" si="14"/>
        <v>270</v>
      </c>
      <c r="K17" s="8">
        <f t="shared" si="14"/>
        <v>327</v>
      </c>
      <c r="L17" s="8">
        <f t="shared" si="14"/>
        <v>173</v>
      </c>
      <c r="M17" s="8">
        <f t="shared" si="14"/>
        <v>177</v>
      </c>
      <c r="N17" s="8">
        <f t="shared" si="14"/>
        <v>200</v>
      </c>
      <c r="O17" s="8">
        <f t="shared" si="14"/>
        <v>214</v>
      </c>
      <c r="P17" s="8">
        <f t="shared" si="14"/>
        <v>216</v>
      </c>
      <c r="Q17" s="8">
        <f t="shared" si="14"/>
        <v>317</v>
      </c>
      <c r="R17" s="8">
        <f t="shared" si="14"/>
        <v>216</v>
      </c>
      <c r="S17" s="8">
        <f t="shared" si="14"/>
        <v>170</v>
      </c>
      <c r="T17" s="8">
        <f t="shared" si="14"/>
        <v>230</v>
      </c>
      <c r="U17" s="8">
        <f t="shared" si="14"/>
        <v>167</v>
      </c>
      <c r="V17" s="8">
        <f t="shared" si="14"/>
        <v>167</v>
      </c>
    </row>
    <row r="18" spans="1:22">
      <c r="A18" s="5" t="s">
        <v>15</v>
      </c>
      <c r="B18" t="s">
        <v>19</v>
      </c>
      <c r="C18" s="8">
        <f t="shared" ref="C18:V18" si="15">(C2*0.95)+15</f>
        <v>273.39999999999998</v>
      </c>
      <c r="D18" s="8">
        <f t="shared" si="15"/>
        <v>159.4</v>
      </c>
      <c r="E18" s="8">
        <f t="shared" si="15"/>
        <v>209.75</v>
      </c>
      <c r="F18" s="8">
        <f t="shared" si="15"/>
        <v>194.54999999999998</v>
      </c>
      <c r="G18" s="8">
        <f t="shared" si="15"/>
        <v>178.4</v>
      </c>
      <c r="H18" s="8">
        <f t="shared" si="15"/>
        <v>151.79999999999998</v>
      </c>
      <c r="I18" s="8">
        <f t="shared" si="15"/>
        <v>203.1</v>
      </c>
      <c r="J18" s="8">
        <f t="shared" si="15"/>
        <v>257.25</v>
      </c>
      <c r="K18" s="8">
        <f t="shared" si="15"/>
        <v>311.39999999999998</v>
      </c>
      <c r="L18" s="8">
        <f t="shared" si="15"/>
        <v>165.1</v>
      </c>
      <c r="M18" s="8">
        <f t="shared" si="15"/>
        <v>168.9</v>
      </c>
      <c r="N18" s="8">
        <f t="shared" si="15"/>
        <v>190.75</v>
      </c>
      <c r="O18" s="8">
        <f t="shared" si="15"/>
        <v>204.04999999999998</v>
      </c>
      <c r="P18" s="8">
        <f t="shared" si="15"/>
        <v>205.95</v>
      </c>
      <c r="Q18" s="8">
        <f t="shared" si="15"/>
        <v>301.89999999999998</v>
      </c>
      <c r="R18" s="8">
        <f t="shared" si="15"/>
        <v>205.95</v>
      </c>
      <c r="S18" s="8">
        <f t="shared" si="15"/>
        <v>162.25</v>
      </c>
      <c r="T18" s="8">
        <f t="shared" si="15"/>
        <v>219.25</v>
      </c>
      <c r="U18" s="8">
        <f t="shared" si="15"/>
        <v>159.4</v>
      </c>
      <c r="V18" s="8">
        <f t="shared" si="15"/>
        <v>159.4</v>
      </c>
    </row>
    <row r="19" spans="1:22">
      <c r="A19" s="5" t="s">
        <v>15</v>
      </c>
      <c r="B19" t="s">
        <v>7</v>
      </c>
      <c r="C19" s="8">
        <f t="shared" ref="C19:V19" si="16">C2*0.9</f>
        <v>244.8</v>
      </c>
      <c r="D19" s="8">
        <f t="shared" si="16"/>
        <v>136.80000000000001</v>
      </c>
      <c r="E19" s="8">
        <f t="shared" si="16"/>
        <v>184.5</v>
      </c>
      <c r="F19" s="8">
        <f t="shared" si="16"/>
        <v>170.1</v>
      </c>
      <c r="G19" s="8">
        <f t="shared" si="16"/>
        <v>154.80000000000001</v>
      </c>
      <c r="H19" s="8">
        <f t="shared" si="16"/>
        <v>129.6</v>
      </c>
      <c r="I19" s="8">
        <f t="shared" si="16"/>
        <v>178.20000000000002</v>
      </c>
      <c r="J19" s="8">
        <f t="shared" si="16"/>
        <v>229.5</v>
      </c>
      <c r="K19" s="8">
        <f t="shared" si="16"/>
        <v>280.8</v>
      </c>
      <c r="L19" s="8">
        <f t="shared" si="16"/>
        <v>142.20000000000002</v>
      </c>
      <c r="M19" s="8">
        <f t="shared" si="16"/>
        <v>145.80000000000001</v>
      </c>
      <c r="N19" s="8">
        <f t="shared" si="16"/>
        <v>166.5</v>
      </c>
      <c r="O19" s="8">
        <f t="shared" si="16"/>
        <v>179.1</v>
      </c>
      <c r="P19" s="8">
        <f t="shared" si="16"/>
        <v>180.9</v>
      </c>
      <c r="Q19" s="8">
        <f t="shared" si="16"/>
        <v>271.8</v>
      </c>
      <c r="R19" s="8">
        <f t="shared" si="16"/>
        <v>180.9</v>
      </c>
      <c r="S19" s="8">
        <f t="shared" si="16"/>
        <v>139.5</v>
      </c>
      <c r="T19" s="8">
        <f t="shared" si="16"/>
        <v>193.5</v>
      </c>
      <c r="U19" s="8">
        <f t="shared" si="16"/>
        <v>136.80000000000001</v>
      </c>
      <c r="V19" s="8">
        <f t="shared" si="16"/>
        <v>136.80000000000001</v>
      </c>
    </row>
    <row r="20" spans="1:22">
      <c r="A20" s="5" t="s">
        <v>15</v>
      </c>
      <c r="B20" t="s">
        <v>8</v>
      </c>
      <c r="C20" s="8">
        <f t="shared" ref="C20:V20" si="17">(C2*0.95)*0.9</f>
        <v>232.55999999999997</v>
      </c>
      <c r="D20" s="8">
        <f t="shared" si="17"/>
        <v>129.96</v>
      </c>
      <c r="E20" s="8">
        <f t="shared" si="17"/>
        <v>175.27500000000001</v>
      </c>
      <c r="F20" s="8">
        <f t="shared" si="17"/>
        <v>161.595</v>
      </c>
      <c r="G20" s="8">
        <f t="shared" si="17"/>
        <v>147.06</v>
      </c>
      <c r="H20" s="8">
        <f t="shared" si="17"/>
        <v>123.11999999999999</v>
      </c>
      <c r="I20" s="8">
        <f t="shared" si="17"/>
        <v>169.29</v>
      </c>
      <c r="J20" s="8">
        <f t="shared" si="17"/>
        <v>218.02500000000001</v>
      </c>
      <c r="K20" s="8">
        <f t="shared" si="17"/>
        <v>266.76</v>
      </c>
      <c r="L20" s="8">
        <f t="shared" si="17"/>
        <v>135.09</v>
      </c>
      <c r="M20" s="8">
        <f t="shared" si="17"/>
        <v>138.51000000000002</v>
      </c>
      <c r="N20" s="8">
        <f t="shared" si="17"/>
        <v>158.17500000000001</v>
      </c>
      <c r="O20" s="8">
        <f t="shared" si="17"/>
        <v>170.14499999999998</v>
      </c>
      <c r="P20" s="8">
        <f t="shared" si="17"/>
        <v>171.85499999999999</v>
      </c>
      <c r="Q20" s="8">
        <f t="shared" si="17"/>
        <v>258.20999999999998</v>
      </c>
      <c r="R20" s="8">
        <f t="shared" si="17"/>
        <v>171.85499999999999</v>
      </c>
      <c r="S20" s="8">
        <f t="shared" si="17"/>
        <v>132.52500000000001</v>
      </c>
      <c r="T20" s="8">
        <f t="shared" si="17"/>
        <v>183.82500000000002</v>
      </c>
      <c r="U20" s="8">
        <f t="shared" si="17"/>
        <v>129.96</v>
      </c>
      <c r="V20" s="8">
        <f t="shared" si="17"/>
        <v>129.96</v>
      </c>
    </row>
    <row r="21" spans="1:22">
      <c r="A21" s="5" t="s">
        <v>15</v>
      </c>
      <c r="B21" t="s">
        <v>20</v>
      </c>
      <c r="C21" s="8">
        <f t="shared" ref="C21:V21" si="18">(C2+15)*0.9</f>
        <v>258.3</v>
      </c>
      <c r="D21" s="8">
        <f t="shared" si="18"/>
        <v>150.30000000000001</v>
      </c>
      <c r="E21" s="8">
        <f t="shared" si="18"/>
        <v>198</v>
      </c>
      <c r="F21" s="8">
        <f t="shared" si="18"/>
        <v>183.6</v>
      </c>
      <c r="G21" s="8">
        <f t="shared" si="18"/>
        <v>168.3</v>
      </c>
      <c r="H21" s="8">
        <f t="shared" si="18"/>
        <v>143.1</v>
      </c>
      <c r="I21" s="8">
        <f t="shared" si="18"/>
        <v>191.70000000000002</v>
      </c>
      <c r="J21" s="8">
        <f t="shared" si="18"/>
        <v>243</v>
      </c>
      <c r="K21" s="8">
        <f t="shared" si="18"/>
        <v>294.3</v>
      </c>
      <c r="L21" s="8">
        <f t="shared" si="18"/>
        <v>155.70000000000002</v>
      </c>
      <c r="M21" s="8">
        <f t="shared" si="18"/>
        <v>159.30000000000001</v>
      </c>
      <c r="N21" s="8">
        <f t="shared" si="18"/>
        <v>180</v>
      </c>
      <c r="O21" s="8">
        <f t="shared" si="18"/>
        <v>192.6</v>
      </c>
      <c r="P21" s="8">
        <f t="shared" si="18"/>
        <v>194.4</v>
      </c>
      <c r="Q21" s="8">
        <f t="shared" si="18"/>
        <v>285.3</v>
      </c>
      <c r="R21" s="8">
        <f t="shared" si="18"/>
        <v>194.4</v>
      </c>
      <c r="S21" s="8">
        <f t="shared" si="18"/>
        <v>153</v>
      </c>
      <c r="T21" s="8">
        <f t="shared" si="18"/>
        <v>207</v>
      </c>
      <c r="U21" s="8">
        <f t="shared" si="18"/>
        <v>150.30000000000001</v>
      </c>
      <c r="V21" s="8">
        <f t="shared" si="18"/>
        <v>150.30000000000001</v>
      </c>
    </row>
    <row r="22" spans="1:22">
      <c r="A22" s="5" t="s">
        <v>15</v>
      </c>
      <c r="B22" t="s">
        <v>21</v>
      </c>
      <c r="C22" s="8">
        <f t="shared" ref="C22:V22" si="19">((C2*0.95)+15)*0.9</f>
        <v>246.05999999999997</v>
      </c>
      <c r="D22" s="8">
        <f t="shared" si="19"/>
        <v>143.46</v>
      </c>
      <c r="E22" s="8">
        <f t="shared" si="19"/>
        <v>188.77500000000001</v>
      </c>
      <c r="F22" s="8">
        <f t="shared" si="19"/>
        <v>175.095</v>
      </c>
      <c r="G22" s="8">
        <f t="shared" si="19"/>
        <v>160.56</v>
      </c>
      <c r="H22" s="8">
        <f t="shared" si="19"/>
        <v>136.61999999999998</v>
      </c>
      <c r="I22" s="8">
        <f t="shared" si="19"/>
        <v>182.79</v>
      </c>
      <c r="J22" s="8">
        <f t="shared" si="19"/>
        <v>231.52500000000001</v>
      </c>
      <c r="K22" s="8">
        <f t="shared" si="19"/>
        <v>280.26</v>
      </c>
      <c r="L22" s="8">
        <f t="shared" si="19"/>
        <v>148.59</v>
      </c>
      <c r="M22" s="8">
        <f t="shared" si="19"/>
        <v>152.01000000000002</v>
      </c>
      <c r="N22" s="8">
        <f t="shared" si="19"/>
        <v>171.67500000000001</v>
      </c>
      <c r="O22" s="8">
        <f t="shared" si="19"/>
        <v>183.64499999999998</v>
      </c>
      <c r="P22" s="8">
        <f t="shared" si="19"/>
        <v>185.35499999999999</v>
      </c>
      <c r="Q22" s="8">
        <f t="shared" si="19"/>
        <v>271.70999999999998</v>
      </c>
      <c r="R22" s="8">
        <f t="shared" si="19"/>
        <v>185.35499999999999</v>
      </c>
      <c r="S22" s="8">
        <f t="shared" si="19"/>
        <v>146.02500000000001</v>
      </c>
      <c r="T22" s="8">
        <f t="shared" si="19"/>
        <v>197.32500000000002</v>
      </c>
      <c r="U22" s="8">
        <f t="shared" si="19"/>
        <v>143.46</v>
      </c>
      <c r="V22" s="8">
        <f t="shared" si="19"/>
        <v>143.46</v>
      </c>
    </row>
    <row r="23" spans="1:22">
      <c r="A23" s="5" t="s">
        <v>15</v>
      </c>
      <c r="B23" t="s">
        <v>11</v>
      </c>
      <c r="C23" s="8">
        <f t="shared" ref="C23:V23" si="20">C2*0.85</f>
        <v>231.2</v>
      </c>
      <c r="D23" s="8">
        <f t="shared" si="20"/>
        <v>129.19999999999999</v>
      </c>
      <c r="E23" s="8">
        <f t="shared" si="20"/>
        <v>174.25</v>
      </c>
      <c r="F23" s="8">
        <f t="shared" si="20"/>
        <v>160.65</v>
      </c>
      <c r="G23" s="8">
        <f t="shared" si="20"/>
        <v>146.19999999999999</v>
      </c>
      <c r="H23" s="8">
        <f t="shared" si="20"/>
        <v>122.39999999999999</v>
      </c>
      <c r="I23" s="8">
        <f t="shared" si="20"/>
        <v>168.29999999999998</v>
      </c>
      <c r="J23" s="8">
        <f t="shared" si="20"/>
        <v>216.75</v>
      </c>
      <c r="K23" s="8">
        <f t="shared" si="20"/>
        <v>265.2</v>
      </c>
      <c r="L23" s="8">
        <f t="shared" si="20"/>
        <v>134.29999999999998</v>
      </c>
      <c r="M23" s="8">
        <f t="shared" si="20"/>
        <v>137.69999999999999</v>
      </c>
      <c r="N23" s="8">
        <f t="shared" si="20"/>
        <v>157.25</v>
      </c>
      <c r="O23" s="8">
        <f t="shared" si="20"/>
        <v>169.15</v>
      </c>
      <c r="P23" s="8">
        <f t="shared" si="20"/>
        <v>170.85</v>
      </c>
      <c r="Q23" s="8">
        <f t="shared" si="20"/>
        <v>256.7</v>
      </c>
      <c r="R23" s="8">
        <f t="shared" si="20"/>
        <v>170.85</v>
      </c>
      <c r="S23" s="8">
        <f t="shared" si="20"/>
        <v>131.75</v>
      </c>
      <c r="T23" s="8">
        <f t="shared" si="20"/>
        <v>182.75</v>
      </c>
      <c r="U23" s="8">
        <f t="shared" si="20"/>
        <v>129.19999999999999</v>
      </c>
      <c r="V23" s="8">
        <f t="shared" si="20"/>
        <v>129.19999999999999</v>
      </c>
    </row>
    <row r="24" spans="1:22">
      <c r="A24" s="5" t="s">
        <v>15</v>
      </c>
      <c r="B24" t="s">
        <v>12</v>
      </c>
      <c r="C24" s="8">
        <f t="shared" ref="C24:V24" si="21">(C2*0.95)*0.85</f>
        <v>219.64</v>
      </c>
      <c r="D24" s="8">
        <f t="shared" si="21"/>
        <v>122.74</v>
      </c>
      <c r="E24" s="8">
        <f t="shared" si="21"/>
        <v>165.53749999999999</v>
      </c>
      <c r="F24" s="8">
        <f t="shared" si="21"/>
        <v>152.61749999999998</v>
      </c>
      <c r="G24" s="8">
        <f t="shared" si="21"/>
        <v>138.89000000000001</v>
      </c>
      <c r="H24" s="8">
        <f t="shared" si="21"/>
        <v>116.27999999999999</v>
      </c>
      <c r="I24" s="8">
        <f t="shared" si="21"/>
        <v>159.88499999999999</v>
      </c>
      <c r="J24" s="8">
        <f t="shared" si="21"/>
        <v>205.91249999999999</v>
      </c>
      <c r="K24" s="8">
        <f t="shared" si="21"/>
        <v>251.93999999999997</v>
      </c>
      <c r="L24" s="8">
        <f t="shared" si="21"/>
        <v>127.58499999999999</v>
      </c>
      <c r="M24" s="8">
        <f t="shared" si="21"/>
        <v>130.815</v>
      </c>
      <c r="N24" s="8">
        <f t="shared" si="21"/>
        <v>149.38749999999999</v>
      </c>
      <c r="O24" s="8">
        <f t="shared" si="21"/>
        <v>160.6925</v>
      </c>
      <c r="P24" s="8">
        <f t="shared" si="21"/>
        <v>162.30749999999998</v>
      </c>
      <c r="Q24" s="8">
        <f t="shared" si="21"/>
        <v>243.86499999999998</v>
      </c>
      <c r="R24" s="8">
        <f t="shared" si="21"/>
        <v>162.30749999999998</v>
      </c>
      <c r="S24" s="8">
        <f t="shared" si="21"/>
        <v>125.16249999999999</v>
      </c>
      <c r="T24" s="8">
        <f t="shared" si="21"/>
        <v>173.61249999999998</v>
      </c>
      <c r="U24" s="8">
        <f t="shared" si="21"/>
        <v>122.74</v>
      </c>
      <c r="V24" s="8">
        <f t="shared" si="21"/>
        <v>122.74</v>
      </c>
    </row>
    <row r="25" spans="1:22">
      <c r="A25" s="5" t="s">
        <v>15</v>
      </c>
      <c r="B25" t="s">
        <v>22</v>
      </c>
      <c r="C25" s="8">
        <f t="shared" ref="C25:V25" si="22">(C2+15)*0.85</f>
        <v>243.95</v>
      </c>
      <c r="D25" s="8">
        <f t="shared" si="22"/>
        <v>141.94999999999999</v>
      </c>
      <c r="E25" s="8">
        <f t="shared" si="22"/>
        <v>187</v>
      </c>
      <c r="F25" s="8">
        <f t="shared" si="22"/>
        <v>173.4</v>
      </c>
      <c r="G25" s="8">
        <f t="shared" si="22"/>
        <v>158.94999999999999</v>
      </c>
      <c r="H25" s="8">
        <f t="shared" si="22"/>
        <v>135.15</v>
      </c>
      <c r="I25" s="8">
        <f t="shared" si="22"/>
        <v>181.04999999999998</v>
      </c>
      <c r="J25" s="8">
        <f t="shared" si="22"/>
        <v>229.5</v>
      </c>
      <c r="K25" s="8">
        <f t="shared" si="22"/>
        <v>277.95</v>
      </c>
      <c r="L25" s="8">
        <f t="shared" si="22"/>
        <v>147.04999999999998</v>
      </c>
      <c r="M25" s="8">
        <f t="shared" si="22"/>
        <v>150.44999999999999</v>
      </c>
      <c r="N25" s="8">
        <f t="shared" si="22"/>
        <v>170</v>
      </c>
      <c r="O25" s="8">
        <f t="shared" si="22"/>
        <v>181.9</v>
      </c>
      <c r="P25" s="8">
        <f t="shared" si="22"/>
        <v>183.6</v>
      </c>
      <c r="Q25" s="8">
        <f t="shared" si="22"/>
        <v>269.45</v>
      </c>
      <c r="R25" s="8">
        <f t="shared" si="22"/>
        <v>183.6</v>
      </c>
      <c r="S25" s="8">
        <f t="shared" si="22"/>
        <v>144.5</v>
      </c>
      <c r="T25" s="8">
        <f t="shared" si="22"/>
        <v>195.5</v>
      </c>
      <c r="U25" s="8">
        <f t="shared" si="22"/>
        <v>141.94999999999999</v>
      </c>
      <c r="V25" s="8">
        <f t="shared" si="22"/>
        <v>141.94999999999999</v>
      </c>
    </row>
    <row r="26" spans="1:22">
      <c r="A26" s="5" t="s">
        <v>15</v>
      </c>
      <c r="B26" t="s">
        <v>23</v>
      </c>
      <c r="C26" s="8">
        <f t="shared" ref="C26:V26" si="23">((C2*0.95)+15)*0.85</f>
        <v>232.39</v>
      </c>
      <c r="D26" s="8">
        <f t="shared" si="23"/>
        <v>135.49</v>
      </c>
      <c r="E26" s="8">
        <f t="shared" si="23"/>
        <v>178.28749999999999</v>
      </c>
      <c r="F26" s="8">
        <f t="shared" si="23"/>
        <v>165.36749999999998</v>
      </c>
      <c r="G26" s="8">
        <f t="shared" si="23"/>
        <v>151.64000000000001</v>
      </c>
      <c r="H26" s="8">
        <f t="shared" si="23"/>
        <v>129.02999999999997</v>
      </c>
      <c r="I26" s="8">
        <f t="shared" si="23"/>
        <v>172.63499999999999</v>
      </c>
      <c r="J26" s="8">
        <f t="shared" si="23"/>
        <v>218.66249999999999</v>
      </c>
      <c r="K26" s="8">
        <f t="shared" si="23"/>
        <v>264.69</v>
      </c>
      <c r="L26" s="8">
        <f t="shared" si="23"/>
        <v>140.33499999999998</v>
      </c>
      <c r="M26" s="8">
        <f t="shared" si="23"/>
        <v>143.565</v>
      </c>
      <c r="N26" s="8">
        <f t="shared" si="23"/>
        <v>162.13749999999999</v>
      </c>
      <c r="O26" s="8">
        <f t="shared" si="23"/>
        <v>173.44249999999997</v>
      </c>
      <c r="P26" s="8">
        <f t="shared" si="23"/>
        <v>175.05749999999998</v>
      </c>
      <c r="Q26" s="8">
        <f t="shared" si="23"/>
        <v>256.61499999999995</v>
      </c>
      <c r="R26" s="8">
        <f t="shared" si="23"/>
        <v>175.05749999999998</v>
      </c>
      <c r="S26" s="8">
        <f t="shared" si="23"/>
        <v>137.91249999999999</v>
      </c>
      <c r="T26" s="8">
        <f t="shared" si="23"/>
        <v>186.36249999999998</v>
      </c>
      <c r="U26" s="8">
        <f t="shared" si="23"/>
        <v>135.49</v>
      </c>
      <c r="V26" s="8">
        <f t="shared" si="23"/>
        <v>135.49</v>
      </c>
    </row>
    <row r="27" spans="1:22">
      <c r="A27" s="5" t="s">
        <v>24</v>
      </c>
      <c r="B27" s="6" t="s">
        <v>3</v>
      </c>
      <c r="C27" s="7">
        <f t="shared" ref="C27:V27" si="24">C2+10</f>
        <v>282</v>
      </c>
      <c r="D27" s="7">
        <f t="shared" si="24"/>
        <v>162</v>
      </c>
      <c r="E27" s="7">
        <f t="shared" si="24"/>
        <v>215</v>
      </c>
      <c r="F27" s="7">
        <f t="shared" si="24"/>
        <v>199</v>
      </c>
      <c r="G27" s="7">
        <f t="shared" si="24"/>
        <v>182</v>
      </c>
      <c r="H27" s="7">
        <f t="shared" si="24"/>
        <v>154</v>
      </c>
      <c r="I27" s="7">
        <f t="shared" si="24"/>
        <v>208</v>
      </c>
      <c r="J27" s="7">
        <f t="shared" si="24"/>
        <v>265</v>
      </c>
      <c r="K27" s="7">
        <f t="shared" si="24"/>
        <v>322</v>
      </c>
      <c r="L27" s="7">
        <f t="shared" si="24"/>
        <v>168</v>
      </c>
      <c r="M27" s="7">
        <f t="shared" si="24"/>
        <v>172</v>
      </c>
      <c r="N27" s="7">
        <f t="shared" si="24"/>
        <v>195</v>
      </c>
      <c r="O27" s="7">
        <f t="shared" si="24"/>
        <v>209</v>
      </c>
      <c r="P27" s="7">
        <f t="shared" si="24"/>
        <v>211</v>
      </c>
      <c r="Q27" s="7">
        <f t="shared" si="24"/>
        <v>312</v>
      </c>
      <c r="R27" s="7">
        <f t="shared" si="24"/>
        <v>211</v>
      </c>
      <c r="S27" s="7">
        <f t="shared" si="24"/>
        <v>165</v>
      </c>
      <c r="T27" s="7">
        <f t="shared" si="24"/>
        <v>225</v>
      </c>
      <c r="U27" s="7">
        <f t="shared" si="24"/>
        <v>162</v>
      </c>
      <c r="V27" s="7">
        <f t="shared" si="24"/>
        <v>162</v>
      </c>
    </row>
    <row r="28" spans="1:22">
      <c r="A28" s="5" t="s">
        <v>24</v>
      </c>
      <c r="B28" t="s">
        <v>4</v>
      </c>
      <c r="C28" s="8">
        <f>C27*0.95</f>
        <v>267.89999999999998</v>
      </c>
      <c r="D28" s="8">
        <f t="shared" ref="D28:V28" si="25">D27*0.95</f>
        <v>153.9</v>
      </c>
      <c r="E28" s="8">
        <f t="shared" si="25"/>
        <v>204.25</v>
      </c>
      <c r="F28" s="8">
        <f t="shared" si="25"/>
        <v>189.04999999999998</v>
      </c>
      <c r="G28" s="8">
        <f t="shared" si="25"/>
        <v>172.9</v>
      </c>
      <c r="H28" s="8">
        <f t="shared" si="25"/>
        <v>146.29999999999998</v>
      </c>
      <c r="I28" s="8">
        <f t="shared" si="25"/>
        <v>197.6</v>
      </c>
      <c r="J28" s="8">
        <f t="shared" si="25"/>
        <v>251.75</v>
      </c>
      <c r="K28" s="8">
        <f t="shared" si="25"/>
        <v>305.89999999999998</v>
      </c>
      <c r="L28" s="8">
        <f t="shared" si="25"/>
        <v>159.6</v>
      </c>
      <c r="M28" s="8">
        <f t="shared" si="25"/>
        <v>163.4</v>
      </c>
      <c r="N28" s="8">
        <f t="shared" si="25"/>
        <v>185.25</v>
      </c>
      <c r="O28" s="8">
        <f t="shared" si="25"/>
        <v>198.54999999999998</v>
      </c>
      <c r="P28" s="8">
        <f t="shared" si="25"/>
        <v>200.45</v>
      </c>
      <c r="Q28" s="8">
        <f t="shared" si="25"/>
        <v>296.39999999999998</v>
      </c>
      <c r="R28" s="8">
        <f t="shared" si="25"/>
        <v>200.45</v>
      </c>
      <c r="S28" s="8">
        <f t="shared" si="25"/>
        <v>156.75</v>
      </c>
      <c r="T28" s="8">
        <f t="shared" si="25"/>
        <v>213.75</v>
      </c>
      <c r="U28" s="8">
        <f t="shared" si="25"/>
        <v>153.9</v>
      </c>
      <c r="V28" s="8">
        <f t="shared" si="25"/>
        <v>153.9</v>
      </c>
    </row>
    <row r="29" spans="1:22">
      <c r="A29" s="5" t="s">
        <v>24</v>
      </c>
      <c r="B29" t="s">
        <v>25</v>
      </c>
      <c r="C29" s="8">
        <f>C27+30</f>
        <v>312</v>
      </c>
      <c r="D29" s="8">
        <f t="shared" ref="D29:V29" si="26">D27+30</f>
        <v>192</v>
      </c>
      <c r="E29" s="8">
        <f t="shared" si="26"/>
        <v>245</v>
      </c>
      <c r="F29" s="8">
        <f t="shared" si="26"/>
        <v>229</v>
      </c>
      <c r="G29" s="8">
        <f t="shared" si="26"/>
        <v>212</v>
      </c>
      <c r="H29" s="8">
        <f t="shared" si="26"/>
        <v>184</v>
      </c>
      <c r="I29" s="8">
        <f t="shared" si="26"/>
        <v>238</v>
      </c>
      <c r="J29" s="8">
        <f t="shared" si="26"/>
        <v>295</v>
      </c>
      <c r="K29" s="8">
        <f t="shared" si="26"/>
        <v>352</v>
      </c>
      <c r="L29" s="8">
        <f t="shared" si="26"/>
        <v>198</v>
      </c>
      <c r="M29" s="8">
        <f t="shared" si="26"/>
        <v>202</v>
      </c>
      <c r="N29" s="8">
        <f t="shared" si="26"/>
        <v>225</v>
      </c>
      <c r="O29" s="8">
        <f t="shared" si="26"/>
        <v>239</v>
      </c>
      <c r="P29" s="8">
        <f t="shared" si="26"/>
        <v>241</v>
      </c>
      <c r="Q29" s="8">
        <f t="shared" si="26"/>
        <v>342</v>
      </c>
      <c r="R29" s="8">
        <f t="shared" si="26"/>
        <v>241</v>
      </c>
      <c r="S29" s="8">
        <f t="shared" si="26"/>
        <v>195</v>
      </c>
      <c r="T29" s="8">
        <f t="shared" si="26"/>
        <v>255</v>
      </c>
      <c r="U29" s="8">
        <f t="shared" si="26"/>
        <v>192</v>
      </c>
      <c r="V29" s="8">
        <f t="shared" si="26"/>
        <v>192</v>
      </c>
    </row>
    <row r="30" spans="1:22">
      <c r="A30" s="5" t="s">
        <v>24</v>
      </c>
      <c r="B30" t="s">
        <v>6</v>
      </c>
      <c r="C30" s="8">
        <f>(C27*0.95)+30</f>
        <v>297.89999999999998</v>
      </c>
      <c r="D30" s="8">
        <f t="shared" ref="D30:V30" si="27">(D27*0.95)+30</f>
        <v>183.9</v>
      </c>
      <c r="E30" s="8">
        <f t="shared" si="27"/>
        <v>234.25</v>
      </c>
      <c r="F30" s="8">
        <f t="shared" si="27"/>
        <v>219.04999999999998</v>
      </c>
      <c r="G30" s="8">
        <f t="shared" si="27"/>
        <v>202.9</v>
      </c>
      <c r="H30" s="8">
        <f t="shared" si="27"/>
        <v>176.29999999999998</v>
      </c>
      <c r="I30" s="8">
        <f t="shared" si="27"/>
        <v>227.6</v>
      </c>
      <c r="J30" s="8">
        <f t="shared" si="27"/>
        <v>281.75</v>
      </c>
      <c r="K30" s="8">
        <f t="shared" si="27"/>
        <v>335.9</v>
      </c>
      <c r="L30" s="8">
        <f t="shared" si="27"/>
        <v>189.6</v>
      </c>
      <c r="M30" s="8">
        <f t="shared" si="27"/>
        <v>193.4</v>
      </c>
      <c r="N30" s="8">
        <f t="shared" si="27"/>
        <v>215.25</v>
      </c>
      <c r="O30" s="8">
        <f t="shared" si="27"/>
        <v>228.54999999999998</v>
      </c>
      <c r="P30" s="8">
        <f t="shared" si="27"/>
        <v>230.45</v>
      </c>
      <c r="Q30" s="8">
        <f t="shared" si="27"/>
        <v>326.39999999999998</v>
      </c>
      <c r="R30" s="8">
        <f t="shared" si="27"/>
        <v>230.45</v>
      </c>
      <c r="S30" s="8">
        <f t="shared" si="27"/>
        <v>186.75</v>
      </c>
      <c r="T30" s="8">
        <f t="shared" si="27"/>
        <v>243.75</v>
      </c>
      <c r="U30" s="8">
        <f t="shared" si="27"/>
        <v>183.9</v>
      </c>
      <c r="V30" s="8">
        <f t="shared" si="27"/>
        <v>183.9</v>
      </c>
    </row>
    <row r="31" spans="1:22">
      <c r="A31" s="5" t="s">
        <v>24</v>
      </c>
      <c r="B31" t="s">
        <v>7</v>
      </c>
      <c r="C31" s="8">
        <f>C27*0.9</f>
        <v>253.8</v>
      </c>
      <c r="D31" s="8">
        <f t="shared" ref="D31:V31" si="28">D27*0.9</f>
        <v>145.80000000000001</v>
      </c>
      <c r="E31" s="8">
        <f t="shared" si="28"/>
        <v>193.5</v>
      </c>
      <c r="F31" s="8">
        <f t="shared" si="28"/>
        <v>179.1</v>
      </c>
      <c r="G31" s="8">
        <f t="shared" si="28"/>
        <v>163.80000000000001</v>
      </c>
      <c r="H31" s="8">
        <f t="shared" si="28"/>
        <v>138.6</v>
      </c>
      <c r="I31" s="8">
        <f t="shared" si="28"/>
        <v>187.20000000000002</v>
      </c>
      <c r="J31" s="8">
        <f t="shared" si="28"/>
        <v>238.5</v>
      </c>
      <c r="K31" s="8">
        <f t="shared" si="28"/>
        <v>289.8</v>
      </c>
      <c r="L31" s="8">
        <f t="shared" si="28"/>
        <v>151.20000000000002</v>
      </c>
      <c r="M31" s="8">
        <f t="shared" si="28"/>
        <v>154.80000000000001</v>
      </c>
      <c r="N31" s="8">
        <f t="shared" si="28"/>
        <v>175.5</v>
      </c>
      <c r="O31" s="8">
        <f t="shared" si="28"/>
        <v>188.1</v>
      </c>
      <c r="P31" s="8">
        <f t="shared" si="28"/>
        <v>189.9</v>
      </c>
      <c r="Q31" s="8">
        <f t="shared" si="28"/>
        <v>280.8</v>
      </c>
      <c r="R31" s="8">
        <f t="shared" si="28"/>
        <v>189.9</v>
      </c>
      <c r="S31" s="8">
        <f t="shared" si="28"/>
        <v>148.5</v>
      </c>
      <c r="T31" s="8">
        <f t="shared" si="28"/>
        <v>202.5</v>
      </c>
      <c r="U31" s="8">
        <f t="shared" si="28"/>
        <v>145.80000000000001</v>
      </c>
      <c r="V31" s="8">
        <f t="shared" si="28"/>
        <v>145.80000000000001</v>
      </c>
    </row>
    <row r="32" spans="1:22">
      <c r="A32" s="5" t="s">
        <v>24</v>
      </c>
      <c r="B32" t="s">
        <v>8</v>
      </c>
      <c r="C32" s="8">
        <f>(C27*0.95)*0.9</f>
        <v>241.10999999999999</v>
      </c>
      <c r="D32" s="8">
        <f t="shared" ref="D32:V32" si="29">(D27*0.95)*0.9</f>
        <v>138.51000000000002</v>
      </c>
      <c r="E32" s="8">
        <f t="shared" si="29"/>
        <v>183.82500000000002</v>
      </c>
      <c r="F32" s="8">
        <f t="shared" si="29"/>
        <v>170.14499999999998</v>
      </c>
      <c r="G32" s="8">
        <f t="shared" si="29"/>
        <v>155.61000000000001</v>
      </c>
      <c r="H32" s="8">
        <f t="shared" si="29"/>
        <v>131.66999999999999</v>
      </c>
      <c r="I32" s="8">
        <f t="shared" si="29"/>
        <v>177.84</v>
      </c>
      <c r="J32" s="8">
        <f t="shared" si="29"/>
        <v>226.57500000000002</v>
      </c>
      <c r="K32" s="8">
        <f t="shared" si="29"/>
        <v>275.31</v>
      </c>
      <c r="L32" s="8">
        <f t="shared" si="29"/>
        <v>143.63999999999999</v>
      </c>
      <c r="M32" s="8">
        <f t="shared" si="29"/>
        <v>147.06</v>
      </c>
      <c r="N32" s="8">
        <f t="shared" si="29"/>
        <v>166.72499999999999</v>
      </c>
      <c r="O32" s="8">
        <f t="shared" si="29"/>
        <v>178.69499999999999</v>
      </c>
      <c r="P32" s="8">
        <f t="shared" si="29"/>
        <v>180.405</v>
      </c>
      <c r="Q32" s="8">
        <f t="shared" si="29"/>
        <v>266.76</v>
      </c>
      <c r="R32" s="8">
        <f t="shared" si="29"/>
        <v>180.405</v>
      </c>
      <c r="S32" s="8">
        <f t="shared" si="29"/>
        <v>141.07500000000002</v>
      </c>
      <c r="T32" s="8">
        <f t="shared" si="29"/>
        <v>192.375</v>
      </c>
      <c r="U32" s="8">
        <f t="shared" si="29"/>
        <v>138.51000000000002</v>
      </c>
      <c r="V32" s="8">
        <f t="shared" si="29"/>
        <v>138.51000000000002</v>
      </c>
    </row>
    <row r="33" spans="1:22">
      <c r="A33" s="5" t="s">
        <v>24</v>
      </c>
      <c r="B33" t="s">
        <v>9</v>
      </c>
      <c r="C33" s="8">
        <f>(C27+30)*0.9</f>
        <v>280.8</v>
      </c>
      <c r="D33" s="8">
        <f t="shared" ref="D33:V33" si="30">(D27+30)*0.9</f>
        <v>172.8</v>
      </c>
      <c r="E33" s="8">
        <f t="shared" si="30"/>
        <v>220.5</v>
      </c>
      <c r="F33" s="8">
        <f t="shared" si="30"/>
        <v>206.1</v>
      </c>
      <c r="G33" s="8">
        <f t="shared" si="30"/>
        <v>190.8</v>
      </c>
      <c r="H33" s="8">
        <f t="shared" si="30"/>
        <v>165.6</v>
      </c>
      <c r="I33" s="8">
        <f t="shared" si="30"/>
        <v>214.20000000000002</v>
      </c>
      <c r="J33" s="8">
        <f t="shared" si="30"/>
        <v>265.5</v>
      </c>
      <c r="K33" s="8">
        <f t="shared" si="30"/>
        <v>316.8</v>
      </c>
      <c r="L33" s="8">
        <f t="shared" si="30"/>
        <v>178.20000000000002</v>
      </c>
      <c r="M33" s="8">
        <f t="shared" si="30"/>
        <v>181.8</v>
      </c>
      <c r="N33" s="8">
        <f t="shared" si="30"/>
        <v>202.5</v>
      </c>
      <c r="O33" s="8">
        <f t="shared" si="30"/>
        <v>215.1</v>
      </c>
      <c r="P33" s="8">
        <f t="shared" si="30"/>
        <v>216.9</v>
      </c>
      <c r="Q33" s="8">
        <f t="shared" si="30"/>
        <v>307.8</v>
      </c>
      <c r="R33" s="8">
        <f t="shared" si="30"/>
        <v>216.9</v>
      </c>
      <c r="S33" s="8">
        <f t="shared" si="30"/>
        <v>175.5</v>
      </c>
      <c r="T33" s="8">
        <f t="shared" si="30"/>
        <v>229.5</v>
      </c>
      <c r="U33" s="8">
        <f t="shared" si="30"/>
        <v>172.8</v>
      </c>
      <c r="V33" s="8">
        <f t="shared" si="30"/>
        <v>172.8</v>
      </c>
    </row>
    <row r="34" spans="1:22">
      <c r="A34" s="5" t="s">
        <v>24</v>
      </c>
      <c r="B34" t="s">
        <v>10</v>
      </c>
      <c r="C34" s="8">
        <f>((C27*0.95)+30)*0.9</f>
        <v>268.11</v>
      </c>
      <c r="D34" s="8">
        <f t="shared" ref="D34:V34" si="31">((D27*0.95)+30)*0.9</f>
        <v>165.51000000000002</v>
      </c>
      <c r="E34" s="8">
        <f t="shared" si="31"/>
        <v>210.82500000000002</v>
      </c>
      <c r="F34" s="8">
        <f t="shared" si="31"/>
        <v>197.14499999999998</v>
      </c>
      <c r="G34" s="8">
        <f t="shared" si="31"/>
        <v>182.61</v>
      </c>
      <c r="H34" s="8">
        <f t="shared" si="31"/>
        <v>158.66999999999999</v>
      </c>
      <c r="I34" s="8">
        <f t="shared" si="31"/>
        <v>204.84</v>
      </c>
      <c r="J34" s="8">
        <f t="shared" si="31"/>
        <v>253.57500000000002</v>
      </c>
      <c r="K34" s="8">
        <f t="shared" si="31"/>
        <v>302.31</v>
      </c>
      <c r="L34" s="8">
        <f t="shared" si="31"/>
        <v>170.64</v>
      </c>
      <c r="M34" s="8">
        <f t="shared" si="31"/>
        <v>174.06</v>
      </c>
      <c r="N34" s="8">
        <f t="shared" si="31"/>
        <v>193.72499999999999</v>
      </c>
      <c r="O34" s="8">
        <f t="shared" si="31"/>
        <v>205.69499999999999</v>
      </c>
      <c r="P34" s="8">
        <f t="shared" si="31"/>
        <v>207.405</v>
      </c>
      <c r="Q34" s="8">
        <f t="shared" si="31"/>
        <v>293.76</v>
      </c>
      <c r="R34" s="8">
        <f t="shared" si="31"/>
        <v>207.405</v>
      </c>
      <c r="S34" s="8">
        <f t="shared" si="31"/>
        <v>168.07500000000002</v>
      </c>
      <c r="T34" s="8">
        <f t="shared" si="31"/>
        <v>219.375</v>
      </c>
      <c r="U34" s="8">
        <f t="shared" si="31"/>
        <v>165.51000000000002</v>
      </c>
      <c r="V34" s="8">
        <f t="shared" si="31"/>
        <v>165.51000000000002</v>
      </c>
    </row>
    <row r="35" spans="1:22">
      <c r="A35" s="5" t="s">
        <v>24</v>
      </c>
      <c r="B35" t="s">
        <v>11</v>
      </c>
      <c r="C35" s="8">
        <f>C27*0.85</f>
        <v>239.7</v>
      </c>
      <c r="D35" s="8">
        <f t="shared" ref="D35:V35" si="32">D27*0.85</f>
        <v>137.69999999999999</v>
      </c>
      <c r="E35" s="8">
        <f t="shared" si="32"/>
        <v>182.75</v>
      </c>
      <c r="F35" s="8">
        <f t="shared" si="32"/>
        <v>169.15</v>
      </c>
      <c r="G35" s="8">
        <f t="shared" si="32"/>
        <v>154.69999999999999</v>
      </c>
      <c r="H35" s="8">
        <f t="shared" si="32"/>
        <v>130.9</v>
      </c>
      <c r="I35" s="8">
        <f t="shared" si="32"/>
        <v>176.79999999999998</v>
      </c>
      <c r="J35" s="8">
        <f t="shared" si="32"/>
        <v>225.25</v>
      </c>
      <c r="K35" s="8">
        <f t="shared" si="32"/>
        <v>273.7</v>
      </c>
      <c r="L35" s="8">
        <f t="shared" si="32"/>
        <v>142.79999999999998</v>
      </c>
      <c r="M35" s="8">
        <f t="shared" si="32"/>
        <v>146.19999999999999</v>
      </c>
      <c r="N35" s="8">
        <f t="shared" si="32"/>
        <v>165.75</v>
      </c>
      <c r="O35" s="8">
        <f t="shared" si="32"/>
        <v>177.65</v>
      </c>
      <c r="P35" s="8">
        <f t="shared" si="32"/>
        <v>179.35</v>
      </c>
      <c r="Q35" s="8">
        <f t="shared" si="32"/>
        <v>265.2</v>
      </c>
      <c r="R35" s="8">
        <f t="shared" si="32"/>
        <v>179.35</v>
      </c>
      <c r="S35" s="8">
        <f t="shared" si="32"/>
        <v>140.25</v>
      </c>
      <c r="T35" s="8">
        <f t="shared" si="32"/>
        <v>191.25</v>
      </c>
      <c r="U35" s="8">
        <f t="shared" si="32"/>
        <v>137.69999999999999</v>
      </c>
      <c r="V35" s="8">
        <f t="shared" si="32"/>
        <v>137.69999999999999</v>
      </c>
    </row>
    <row r="36" spans="1:22">
      <c r="A36" s="5" t="s">
        <v>24</v>
      </c>
      <c r="B36" t="s">
        <v>12</v>
      </c>
      <c r="C36" s="8">
        <f>(C27*0.95)*0.85</f>
        <v>227.71499999999997</v>
      </c>
      <c r="D36" s="8">
        <f t="shared" ref="D36:V36" si="33">(D27*0.95)*0.85</f>
        <v>130.815</v>
      </c>
      <c r="E36" s="8">
        <f t="shared" si="33"/>
        <v>173.61249999999998</v>
      </c>
      <c r="F36" s="8">
        <f t="shared" si="33"/>
        <v>160.6925</v>
      </c>
      <c r="G36" s="8">
        <f t="shared" si="33"/>
        <v>146.965</v>
      </c>
      <c r="H36" s="8">
        <f t="shared" si="33"/>
        <v>124.35499999999998</v>
      </c>
      <c r="I36" s="8">
        <f t="shared" si="33"/>
        <v>167.95999999999998</v>
      </c>
      <c r="J36" s="8">
        <f t="shared" si="33"/>
        <v>213.98749999999998</v>
      </c>
      <c r="K36" s="8">
        <f t="shared" si="33"/>
        <v>260.01499999999999</v>
      </c>
      <c r="L36" s="8">
        <f t="shared" si="33"/>
        <v>135.66</v>
      </c>
      <c r="M36" s="8">
        <f t="shared" si="33"/>
        <v>138.89000000000001</v>
      </c>
      <c r="N36" s="8">
        <f t="shared" si="33"/>
        <v>157.46250000000001</v>
      </c>
      <c r="O36" s="8">
        <f t="shared" si="33"/>
        <v>168.76749999999998</v>
      </c>
      <c r="P36" s="8">
        <f t="shared" si="33"/>
        <v>170.38249999999999</v>
      </c>
      <c r="Q36" s="8">
        <f t="shared" si="33"/>
        <v>251.93999999999997</v>
      </c>
      <c r="R36" s="8">
        <f t="shared" si="33"/>
        <v>170.38249999999999</v>
      </c>
      <c r="S36" s="8">
        <f t="shared" si="33"/>
        <v>133.23749999999998</v>
      </c>
      <c r="T36" s="8">
        <f t="shared" si="33"/>
        <v>181.6875</v>
      </c>
      <c r="U36" s="8">
        <f t="shared" si="33"/>
        <v>130.815</v>
      </c>
      <c r="V36" s="8">
        <f t="shared" si="33"/>
        <v>130.815</v>
      </c>
    </row>
    <row r="37" spans="1:22">
      <c r="A37" s="5" t="s">
        <v>24</v>
      </c>
      <c r="B37" t="s">
        <v>13</v>
      </c>
      <c r="C37" s="8">
        <f>(C27+30)*0.85</f>
        <v>265.2</v>
      </c>
      <c r="D37" s="8">
        <f t="shared" ref="D37:V37" si="34">(D27+30)*0.85</f>
        <v>163.19999999999999</v>
      </c>
      <c r="E37" s="8">
        <f t="shared" si="34"/>
        <v>208.25</v>
      </c>
      <c r="F37" s="8">
        <f t="shared" si="34"/>
        <v>194.65</v>
      </c>
      <c r="G37" s="8">
        <f t="shared" si="34"/>
        <v>180.2</v>
      </c>
      <c r="H37" s="8">
        <f t="shared" si="34"/>
        <v>156.4</v>
      </c>
      <c r="I37" s="8">
        <f t="shared" si="34"/>
        <v>202.29999999999998</v>
      </c>
      <c r="J37" s="8">
        <f t="shared" si="34"/>
        <v>250.75</v>
      </c>
      <c r="K37" s="8">
        <f t="shared" si="34"/>
        <v>299.2</v>
      </c>
      <c r="L37" s="8">
        <f t="shared" si="34"/>
        <v>168.29999999999998</v>
      </c>
      <c r="M37" s="8">
        <f t="shared" si="34"/>
        <v>171.7</v>
      </c>
      <c r="N37" s="8">
        <f t="shared" si="34"/>
        <v>191.25</v>
      </c>
      <c r="O37" s="8">
        <f t="shared" si="34"/>
        <v>203.15</v>
      </c>
      <c r="P37" s="8">
        <f t="shared" si="34"/>
        <v>204.85</v>
      </c>
      <c r="Q37" s="8">
        <f t="shared" si="34"/>
        <v>290.7</v>
      </c>
      <c r="R37" s="8">
        <f t="shared" si="34"/>
        <v>204.85</v>
      </c>
      <c r="S37" s="8">
        <f t="shared" si="34"/>
        <v>165.75</v>
      </c>
      <c r="T37" s="8">
        <f t="shared" si="34"/>
        <v>216.75</v>
      </c>
      <c r="U37" s="8">
        <f t="shared" si="34"/>
        <v>163.19999999999999</v>
      </c>
      <c r="V37" s="8">
        <f t="shared" si="34"/>
        <v>163.19999999999999</v>
      </c>
    </row>
    <row r="38" spans="1:22">
      <c r="A38" s="5" t="s">
        <v>24</v>
      </c>
      <c r="B38" t="s">
        <v>26</v>
      </c>
      <c r="C38" s="8">
        <f>((C27*0.95)+30)*0.85</f>
        <v>253.21499999999997</v>
      </c>
      <c r="D38" s="8">
        <f t="shared" ref="D38:V38" si="35">((D27*0.95)+30)*0.85</f>
        <v>156.315</v>
      </c>
      <c r="E38" s="8">
        <f t="shared" si="35"/>
        <v>199.11249999999998</v>
      </c>
      <c r="F38" s="8">
        <f t="shared" si="35"/>
        <v>186.19249999999997</v>
      </c>
      <c r="G38" s="8">
        <f t="shared" si="35"/>
        <v>172.465</v>
      </c>
      <c r="H38" s="8">
        <f t="shared" si="35"/>
        <v>149.85499999999999</v>
      </c>
      <c r="I38" s="8">
        <f t="shared" si="35"/>
        <v>193.45999999999998</v>
      </c>
      <c r="J38" s="8">
        <f t="shared" si="35"/>
        <v>239.48749999999998</v>
      </c>
      <c r="K38" s="8">
        <f t="shared" si="35"/>
        <v>285.51499999999999</v>
      </c>
      <c r="L38" s="8">
        <f t="shared" si="35"/>
        <v>161.16</v>
      </c>
      <c r="M38" s="8">
        <f t="shared" si="35"/>
        <v>164.39</v>
      </c>
      <c r="N38" s="8">
        <f t="shared" si="35"/>
        <v>182.96250000000001</v>
      </c>
      <c r="O38" s="8">
        <f t="shared" si="35"/>
        <v>194.26749999999998</v>
      </c>
      <c r="P38" s="8">
        <f t="shared" si="35"/>
        <v>195.88249999999999</v>
      </c>
      <c r="Q38" s="8">
        <f t="shared" si="35"/>
        <v>277.44</v>
      </c>
      <c r="R38" s="8">
        <f t="shared" si="35"/>
        <v>195.88249999999999</v>
      </c>
      <c r="S38" s="8">
        <f t="shared" si="35"/>
        <v>158.73749999999998</v>
      </c>
      <c r="T38" s="8">
        <f t="shared" si="35"/>
        <v>207.1875</v>
      </c>
      <c r="U38" s="8">
        <f t="shared" si="35"/>
        <v>156.315</v>
      </c>
      <c r="V38" s="8">
        <f t="shared" si="35"/>
        <v>156.315</v>
      </c>
    </row>
    <row r="39" spans="1:22">
      <c r="A39" s="5" t="s">
        <v>27</v>
      </c>
      <c r="B39" s="6" t="s">
        <v>16</v>
      </c>
      <c r="C39" s="7">
        <f t="shared" ref="C39:V39" si="36">C2+50</f>
        <v>322</v>
      </c>
      <c r="D39" s="7">
        <f t="shared" si="36"/>
        <v>202</v>
      </c>
      <c r="E39" s="7">
        <f t="shared" si="36"/>
        <v>255</v>
      </c>
      <c r="F39" s="7">
        <f t="shared" si="36"/>
        <v>239</v>
      </c>
      <c r="G39" s="7">
        <f t="shared" si="36"/>
        <v>222</v>
      </c>
      <c r="H39" s="7">
        <f t="shared" si="36"/>
        <v>194</v>
      </c>
      <c r="I39" s="7">
        <f t="shared" si="36"/>
        <v>248</v>
      </c>
      <c r="J39" s="7">
        <f t="shared" si="36"/>
        <v>305</v>
      </c>
      <c r="K39" s="7">
        <f t="shared" si="36"/>
        <v>362</v>
      </c>
      <c r="L39" s="7">
        <f t="shared" si="36"/>
        <v>208</v>
      </c>
      <c r="M39" s="7">
        <f t="shared" si="36"/>
        <v>212</v>
      </c>
      <c r="N39" s="7">
        <f t="shared" si="36"/>
        <v>235</v>
      </c>
      <c r="O39" s="7">
        <f t="shared" si="36"/>
        <v>249</v>
      </c>
      <c r="P39" s="7">
        <f t="shared" si="36"/>
        <v>251</v>
      </c>
      <c r="Q39" s="7">
        <f t="shared" si="36"/>
        <v>352</v>
      </c>
      <c r="R39" s="7">
        <f t="shared" si="36"/>
        <v>251</v>
      </c>
      <c r="S39" s="7">
        <f t="shared" si="36"/>
        <v>205</v>
      </c>
      <c r="T39" s="7">
        <f t="shared" si="36"/>
        <v>265</v>
      </c>
      <c r="U39" s="7">
        <f t="shared" si="36"/>
        <v>202</v>
      </c>
      <c r="V39" s="7">
        <f t="shared" si="36"/>
        <v>202</v>
      </c>
    </row>
    <row r="40" spans="1:22">
      <c r="A40" s="5" t="s">
        <v>27</v>
      </c>
      <c r="B40" t="s">
        <v>17</v>
      </c>
      <c r="C40" s="8">
        <f>C39*0.95</f>
        <v>305.89999999999998</v>
      </c>
      <c r="D40" s="8">
        <f t="shared" ref="D40:V40" si="37">D39*0.95</f>
        <v>191.89999999999998</v>
      </c>
      <c r="E40" s="8">
        <f t="shared" si="37"/>
        <v>242.25</v>
      </c>
      <c r="F40" s="8">
        <f t="shared" si="37"/>
        <v>227.04999999999998</v>
      </c>
      <c r="G40" s="8">
        <f t="shared" si="37"/>
        <v>210.89999999999998</v>
      </c>
      <c r="H40" s="8">
        <f t="shared" si="37"/>
        <v>184.29999999999998</v>
      </c>
      <c r="I40" s="8">
        <f t="shared" si="37"/>
        <v>235.6</v>
      </c>
      <c r="J40" s="8">
        <f t="shared" si="37"/>
        <v>289.75</v>
      </c>
      <c r="K40" s="8">
        <f t="shared" si="37"/>
        <v>343.9</v>
      </c>
      <c r="L40" s="8">
        <f t="shared" si="37"/>
        <v>197.6</v>
      </c>
      <c r="M40" s="8">
        <f t="shared" si="37"/>
        <v>201.39999999999998</v>
      </c>
      <c r="N40" s="8">
        <f t="shared" si="37"/>
        <v>223.25</v>
      </c>
      <c r="O40" s="8">
        <f t="shared" si="37"/>
        <v>236.54999999999998</v>
      </c>
      <c r="P40" s="8">
        <f t="shared" si="37"/>
        <v>238.45</v>
      </c>
      <c r="Q40" s="8">
        <f t="shared" si="37"/>
        <v>334.4</v>
      </c>
      <c r="R40" s="8">
        <f t="shared" si="37"/>
        <v>238.45</v>
      </c>
      <c r="S40" s="8">
        <f t="shared" si="37"/>
        <v>194.75</v>
      </c>
      <c r="T40" s="8">
        <f t="shared" si="37"/>
        <v>251.75</v>
      </c>
      <c r="U40" s="8">
        <f t="shared" si="37"/>
        <v>191.89999999999998</v>
      </c>
      <c r="V40" s="8">
        <f t="shared" si="37"/>
        <v>191.89999999999998</v>
      </c>
    </row>
    <row r="41" spans="1:22">
      <c r="A41" s="5" t="s">
        <v>27</v>
      </c>
      <c r="B41" t="s">
        <v>25</v>
      </c>
      <c r="C41" s="8">
        <f>C39+30</f>
        <v>352</v>
      </c>
      <c r="D41" s="8">
        <f t="shared" ref="D41:V41" si="38">D39+30</f>
        <v>232</v>
      </c>
      <c r="E41" s="8">
        <f t="shared" si="38"/>
        <v>285</v>
      </c>
      <c r="F41" s="8">
        <f t="shared" si="38"/>
        <v>269</v>
      </c>
      <c r="G41" s="8">
        <f t="shared" si="38"/>
        <v>252</v>
      </c>
      <c r="H41" s="8">
        <f t="shared" si="38"/>
        <v>224</v>
      </c>
      <c r="I41" s="8">
        <f t="shared" si="38"/>
        <v>278</v>
      </c>
      <c r="J41" s="8">
        <f t="shared" si="38"/>
        <v>335</v>
      </c>
      <c r="K41" s="8">
        <f t="shared" si="38"/>
        <v>392</v>
      </c>
      <c r="L41" s="8">
        <f t="shared" si="38"/>
        <v>238</v>
      </c>
      <c r="M41" s="8">
        <f t="shared" si="38"/>
        <v>242</v>
      </c>
      <c r="N41" s="8">
        <f t="shared" si="38"/>
        <v>265</v>
      </c>
      <c r="O41" s="8">
        <f t="shared" si="38"/>
        <v>279</v>
      </c>
      <c r="P41" s="8">
        <f t="shared" si="38"/>
        <v>281</v>
      </c>
      <c r="Q41" s="8">
        <f t="shared" si="38"/>
        <v>382</v>
      </c>
      <c r="R41" s="8">
        <f t="shared" si="38"/>
        <v>281</v>
      </c>
      <c r="S41" s="8">
        <f t="shared" si="38"/>
        <v>235</v>
      </c>
      <c r="T41" s="8">
        <f t="shared" si="38"/>
        <v>295</v>
      </c>
      <c r="U41" s="8">
        <f t="shared" si="38"/>
        <v>232</v>
      </c>
      <c r="V41" s="8">
        <f t="shared" si="38"/>
        <v>232</v>
      </c>
    </row>
    <row r="42" spans="1:22">
      <c r="A42" s="5" t="s">
        <v>27</v>
      </c>
      <c r="B42" t="s">
        <v>6</v>
      </c>
      <c r="C42" s="8">
        <f>(C39*0.95)+30</f>
        <v>335.9</v>
      </c>
      <c r="D42" s="8">
        <f t="shared" ref="D42:V42" si="39">(D39*0.95)+30</f>
        <v>221.89999999999998</v>
      </c>
      <c r="E42" s="8">
        <f t="shared" si="39"/>
        <v>272.25</v>
      </c>
      <c r="F42" s="8">
        <f t="shared" si="39"/>
        <v>257.04999999999995</v>
      </c>
      <c r="G42" s="8">
        <f t="shared" si="39"/>
        <v>240.89999999999998</v>
      </c>
      <c r="H42" s="8">
        <f t="shared" si="39"/>
        <v>214.29999999999998</v>
      </c>
      <c r="I42" s="8">
        <f t="shared" si="39"/>
        <v>265.60000000000002</v>
      </c>
      <c r="J42" s="8">
        <f t="shared" si="39"/>
        <v>319.75</v>
      </c>
      <c r="K42" s="8">
        <f t="shared" si="39"/>
        <v>373.9</v>
      </c>
      <c r="L42" s="8">
        <f t="shared" si="39"/>
        <v>227.6</v>
      </c>
      <c r="M42" s="8">
        <f t="shared" si="39"/>
        <v>231.39999999999998</v>
      </c>
      <c r="N42" s="8">
        <f t="shared" si="39"/>
        <v>253.25</v>
      </c>
      <c r="O42" s="8">
        <f t="shared" si="39"/>
        <v>266.54999999999995</v>
      </c>
      <c r="P42" s="8">
        <f t="shared" si="39"/>
        <v>268.45</v>
      </c>
      <c r="Q42" s="8">
        <f t="shared" si="39"/>
        <v>364.4</v>
      </c>
      <c r="R42" s="8">
        <f t="shared" si="39"/>
        <v>268.45</v>
      </c>
      <c r="S42" s="8">
        <f t="shared" si="39"/>
        <v>224.75</v>
      </c>
      <c r="T42" s="8">
        <f t="shared" si="39"/>
        <v>281.75</v>
      </c>
      <c r="U42" s="8">
        <f t="shared" si="39"/>
        <v>221.89999999999998</v>
      </c>
      <c r="V42" s="8">
        <f t="shared" si="39"/>
        <v>221.89999999999998</v>
      </c>
    </row>
    <row r="43" spans="1:22">
      <c r="A43" s="5" t="s">
        <v>27</v>
      </c>
      <c r="B43" t="s">
        <v>7</v>
      </c>
      <c r="C43" s="8">
        <f>C39*0.9</f>
        <v>289.8</v>
      </c>
      <c r="D43" s="8">
        <f t="shared" ref="D43:V43" si="40">D39*0.9</f>
        <v>181.8</v>
      </c>
      <c r="E43" s="8">
        <f t="shared" si="40"/>
        <v>229.5</v>
      </c>
      <c r="F43" s="8">
        <f t="shared" si="40"/>
        <v>215.1</v>
      </c>
      <c r="G43" s="8">
        <f t="shared" si="40"/>
        <v>199.8</v>
      </c>
      <c r="H43" s="8">
        <f t="shared" si="40"/>
        <v>174.6</v>
      </c>
      <c r="I43" s="8">
        <f t="shared" si="40"/>
        <v>223.20000000000002</v>
      </c>
      <c r="J43" s="8">
        <f t="shared" si="40"/>
        <v>274.5</v>
      </c>
      <c r="K43" s="8">
        <f t="shared" si="40"/>
        <v>325.8</v>
      </c>
      <c r="L43" s="8">
        <f t="shared" si="40"/>
        <v>187.20000000000002</v>
      </c>
      <c r="M43" s="8">
        <f t="shared" si="40"/>
        <v>190.8</v>
      </c>
      <c r="N43" s="8">
        <f t="shared" si="40"/>
        <v>211.5</v>
      </c>
      <c r="O43" s="8">
        <f t="shared" si="40"/>
        <v>224.1</v>
      </c>
      <c r="P43" s="8">
        <f t="shared" si="40"/>
        <v>225.9</v>
      </c>
      <c r="Q43" s="8">
        <f t="shared" si="40"/>
        <v>316.8</v>
      </c>
      <c r="R43" s="8">
        <f t="shared" si="40"/>
        <v>225.9</v>
      </c>
      <c r="S43" s="8">
        <f t="shared" si="40"/>
        <v>184.5</v>
      </c>
      <c r="T43" s="8">
        <f t="shared" si="40"/>
        <v>238.5</v>
      </c>
      <c r="U43" s="8">
        <f t="shared" si="40"/>
        <v>181.8</v>
      </c>
      <c r="V43" s="8">
        <f t="shared" si="40"/>
        <v>181.8</v>
      </c>
    </row>
    <row r="44" spans="1:22">
      <c r="A44" s="5" t="s">
        <v>27</v>
      </c>
      <c r="B44" t="s">
        <v>28</v>
      </c>
      <c r="C44" s="8">
        <f>(C39*0.95)*0.9</f>
        <v>275.31</v>
      </c>
      <c r="D44" s="8">
        <f t="shared" ref="D44:V44" si="41">(D39*0.95)*0.9</f>
        <v>172.70999999999998</v>
      </c>
      <c r="E44" s="8">
        <f t="shared" si="41"/>
        <v>218.02500000000001</v>
      </c>
      <c r="F44" s="8">
        <f t="shared" si="41"/>
        <v>204.345</v>
      </c>
      <c r="G44" s="8">
        <f t="shared" si="41"/>
        <v>189.80999999999997</v>
      </c>
      <c r="H44" s="8">
        <f t="shared" si="41"/>
        <v>165.86999999999998</v>
      </c>
      <c r="I44" s="8">
        <f t="shared" si="41"/>
        <v>212.04</v>
      </c>
      <c r="J44" s="8">
        <f t="shared" si="41"/>
        <v>260.77500000000003</v>
      </c>
      <c r="K44" s="8">
        <f t="shared" si="41"/>
        <v>309.51</v>
      </c>
      <c r="L44" s="8">
        <f t="shared" si="41"/>
        <v>177.84</v>
      </c>
      <c r="M44" s="8">
        <f t="shared" si="41"/>
        <v>181.26</v>
      </c>
      <c r="N44" s="8">
        <f t="shared" si="41"/>
        <v>200.92500000000001</v>
      </c>
      <c r="O44" s="8">
        <f t="shared" si="41"/>
        <v>212.89499999999998</v>
      </c>
      <c r="P44" s="8">
        <f t="shared" si="41"/>
        <v>214.60499999999999</v>
      </c>
      <c r="Q44" s="8">
        <f t="shared" si="41"/>
        <v>300.95999999999998</v>
      </c>
      <c r="R44" s="8">
        <f t="shared" si="41"/>
        <v>214.60499999999999</v>
      </c>
      <c r="S44" s="8">
        <f t="shared" si="41"/>
        <v>175.27500000000001</v>
      </c>
      <c r="T44" s="8">
        <f t="shared" si="41"/>
        <v>226.57500000000002</v>
      </c>
      <c r="U44" s="8">
        <f t="shared" si="41"/>
        <v>172.70999999999998</v>
      </c>
      <c r="V44" s="8">
        <f t="shared" si="41"/>
        <v>172.70999999999998</v>
      </c>
    </row>
    <row r="45" spans="1:22">
      <c r="A45" s="5" t="s">
        <v>27</v>
      </c>
      <c r="B45" t="s">
        <v>29</v>
      </c>
      <c r="C45" s="8">
        <f>(C39+30)*0.9</f>
        <v>316.8</v>
      </c>
      <c r="D45" s="8">
        <f t="shared" ref="D45:V45" si="42">(D39+30)*0.9</f>
        <v>208.8</v>
      </c>
      <c r="E45" s="8">
        <f t="shared" si="42"/>
        <v>256.5</v>
      </c>
      <c r="F45" s="8">
        <f t="shared" si="42"/>
        <v>242.1</v>
      </c>
      <c r="G45" s="8">
        <f t="shared" si="42"/>
        <v>226.8</v>
      </c>
      <c r="H45" s="8">
        <f t="shared" si="42"/>
        <v>201.6</v>
      </c>
      <c r="I45" s="8">
        <f t="shared" si="42"/>
        <v>250.20000000000002</v>
      </c>
      <c r="J45" s="8">
        <f t="shared" si="42"/>
        <v>301.5</v>
      </c>
      <c r="K45" s="8">
        <f t="shared" si="42"/>
        <v>352.8</v>
      </c>
      <c r="L45" s="8">
        <f t="shared" si="42"/>
        <v>214.20000000000002</v>
      </c>
      <c r="M45" s="8">
        <f t="shared" si="42"/>
        <v>217.8</v>
      </c>
      <c r="N45" s="8">
        <f t="shared" si="42"/>
        <v>238.5</v>
      </c>
      <c r="O45" s="8">
        <f t="shared" si="42"/>
        <v>251.1</v>
      </c>
      <c r="P45" s="8">
        <f t="shared" si="42"/>
        <v>252.9</v>
      </c>
      <c r="Q45" s="8">
        <f t="shared" si="42"/>
        <v>343.8</v>
      </c>
      <c r="R45" s="8">
        <f t="shared" si="42"/>
        <v>252.9</v>
      </c>
      <c r="S45" s="8">
        <f t="shared" si="42"/>
        <v>211.5</v>
      </c>
      <c r="T45" s="8">
        <f t="shared" si="42"/>
        <v>265.5</v>
      </c>
      <c r="U45" s="8">
        <f t="shared" si="42"/>
        <v>208.8</v>
      </c>
      <c r="V45" s="8">
        <f t="shared" si="42"/>
        <v>208.8</v>
      </c>
    </row>
    <row r="46" spans="1:22">
      <c r="A46" s="5" t="s">
        <v>27</v>
      </c>
      <c r="B46" t="s">
        <v>30</v>
      </c>
      <c r="C46" s="8">
        <f>((C39*0.95)+30)*0.9</f>
        <v>302.31</v>
      </c>
      <c r="D46" s="8">
        <f t="shared" ref="D46:V46" si="43">((D39*0.95)+30)*0.9</f>
        <v>199.70999999999998</v>
      </c>
      <c r="E46" s="8">
        <f t="shared" si="43"/>
        <v>245.02500000000001</v>
      </c>
      <c r="F46" s="8">
        <f t="shared" si="43"/>
        <v>231.34499999999997</v>
      </c>
      <c r="G46" s="8">
        <f t="shared" si="43"/>
        <v>216.80999999999997</v>
      </c>
      <c r="H46" s="8">
        <f t="shared" si="43"/>
        <v>192.86999999999998</v>
      </c>
      <c r="I46" s="8">
        <f t="shared" si="43"/>
        <v>239.04000000000002</v>
      </c>
      <c r="J46" s="8">
        <f t="shared" si="43"/>
        <v>287.77500000000003</v>
      </c>
      <c r="K46" s="8">
        <f t="shared" si="43"/>
        <v>336.51</v>
      </c>
      <c r="L46" s="8">
        <f t="shared" si="43"/>
        <v>204.84</v>
      </c>
      <c r="M46" s="8">
        <f t="shared" si="43"/>
        <v>208.26</v>
      </c>
      <c r="N46" s="8">
        <f t="shared" si="43"/>
        <v>227.92500000000001</v>
      </c>
      <c r="O46" s="8">
        <f t="shared" si="43"/>
        <v>239.89499999999995</v>
      </c>
      <c r="P46" s="8">
        <f t="shared" si="43"/>
        <v>241.60499999999999</v>
      </c>
      <c r="Q46" s="8">
        <f t="shared" si="43"/>
        <v>327.96</v>
      </c>
      <c r="R46" s="8">
        <f t="shared" si="43"/>
        <v>241.60499999999999</v>
      </c>
      <c r="S46" s="8">
        <f t="shared" si="43"/>
        <v>202.27500000000001</v>
      </c>
      <c r="T46" s="8">
        <f t="shared" si="43"/>
        <v>253.57500000000002</v>
      </c>
      <c r="U46" s="8">
        <f t="shared" si="43"/>
        <v>199.70999999999998</v>
      </c>
      <c r="V46" s="8">
        <f t="shared" si="43"/>
        <v>199.70999999999998</v>
      </c>
    </row>
    <row r="47" spans="1:22">
      <c r="A47" s="5" t="s">
        <v>27</v>
      </c>
      <c r="B47" t="s">
        <v>31</v>
      </c>
      <c r="C47" s="8">
        <f>C39*0.85</f>
        <v>273.7</v>
      </c>
      <c r="D47" s="8">
        <f t="shared" ref="D47:V47" si="44">D39*0.85</f>
        <v>171.7</v>
      </c>
      <c r="E47" s="8">
        <f t="shared" si="44"/>
        <v>216.75</v>
      </c>
      <c r="F47" s="8">
        <f t="shared" si="44"/>
        <v>203.15</v>
      </c>
      <c r="G47" s="8">
        <f t="shared" si="44"/>
        <v>188.7</v>
      </c>
      <c r="H47" s="8">
        <f t="shared" si="44"/>
        <v>164.9</v>
      </c>
      <c r="I47" s="8">
        <f t="shared" si="44"/>
        <v>210.79999999999998</v>
      </c>
      <c r="J47" s="8">
        <f t="shared" si="44"/>
        <v>259.25</v>
      </c>
      <c r="K47" s="8">
        <f t="shared" si="44"/>
        <v>307.7</v>
      </c>
      <c r="L47" s="8">
        <f t="shared" si="44"/>
        <v>176.79999999999998</v>
      </c>
      <c r="M47" s="8">
        <f t="shared" si="44"/>
        <v>180.2</v>
      </c>
      <c r="N47" s="8">
        <f t="shared" si="44"/>
        <v>199.75</v>
      </c>
      <c r="O47" s="8">
        <f t="shared" si="44"/>
        <v>211.65</v>
      </c>
      <c r="P47" s="8">
        <f t="shared" si="44"/>
        <v>213.35</v>
      </c>
      <c r="Q47" s="8">
        <f t="shared" si="44"/>
        <v>299.2</v>
      </c>
      <c r="R47" s="8">
        <f t="shared" si="44"/>
        <v>213.35</v>
      </c>
      <c r="S47" s="8">
        <f t="shared" si="44"/>
        <v>174.25</v>
      </c>
      <c r="T47" s="8">
        <f t="shared" si="44"/>
        <v>225.25</v>
      </c>
      <c r="U47" s="8">
        <f t="shared" si="44"/>
        <v>171.7</v>
      </c>
      <c r="V47" s="8">
        <f t="shared" si="44"/>
        <v>171.7</v>
      </c>
    </row>
    <row r="48" spans="1:22">
      <c r="A48" s="5" t="s">
        <v>27</v>
      </c>
      <c r="B48" t="s">
        <v>12</v>
      </c>
      <c r="C48" s="8">
        <f>(C39*0.95)*0.85</f>
        <v>260.01499999999999</v>
      </c>
      <c r="D48" s="8">
        <f t="shared" ref="D48:V48" si="45">(D39*0.95)*0.85</f>
        <v>163.11499999999998</v>
      </c>
      <c r="E48" s="8">
        <f t="shared" si="45"/>
        <v>205.91249999999999</v>
      </c>
      <c r="F48" s="8">
        <f t="shared" si="45"/>
        <v>192.99249999999998</v>
      </c>
      <c r="G48" s="8">
        <f t="shared" si="45"/>
        <v>179.26499999999999</v>
      </c>
      <c r="H48" s="8">
        <f t="shared" si="45"/>
        <v>156.65499999999997</v>
      </c>
      <c r="I48" s="8">
        <f t="shared" si="45"/>
        <v>200.26</v>
      </c>
      <c r="J48" s="8">
        <f t="shared" si="45"/>
        <v>246.28749999999999</v>
      </c>
      <c r="K48" s="8">
        <f t="shared" si="45"/>
        <v>292.315</v>
      </c>
      <c r="L48" s="8">
        <f t="shared" si="45"/>
        <v>167.95999999999998</v>
      </c>
      <c r="M48" s="8">
        <f t="shared" si="45"/>
        <v>171.18999999999997</v>
      </c>
      <c r="N48" s="8">
        <f t="shared" si="45"/>
        <v>189.76249999999999</v>
      </c>
      <c r="O48" s="8">
        <f t="shared" si="45"/>
        <v>201.06749999999997</v>
      </c>
      <c r="P48" s="8">
        <f t="shared" si="45"/>
        <v>202.68249999999998</v>
      </c>
      <c r="Q48" s="8">
        <f t="shared" si="45"/>
        <v>284.23999999999995</v>
      </c>
      <c r="R48" s="8">
        <f t="shared" si="45"/>
        <v>202.68249999999998</v>
      </c>
      <c r="S48" s="8">
        <f t="shared" si="45"/>
        <v>165.53749999999999</v>
      </c>
      <c r="T48" s="8">
        <f t="shared" si="45"/>
        <v>213.98749999999998</v>
      </c>
      <c r="U48" s="8">
        <f t="shared" si="45"/>
        <v>163.11499999999998</v>
      </c>
      <c r="V48" s="8">
        <f t="shared" si="45"/>
        <v>163.11499999999998</v>
      </c>
    </row>
    <row r="49" spans="1:22">
      <c r="A49" s="5" t="s">
        <v>27</v>
      </c>
      <c r="B49" t="s">
        <v>13</v>
      </c>
      <c r="C49" s="8">
        <f>(C39+30)*0.85</f>
        <v>299.2</v>
      </c>
      <c r="D49" s="8">
        <f t="shared" ref="D49:V49" si="46">(D39+30)*0.85</f>
        <v>197.2</v>
      </c>
      <c r="E49" s="8">
        <f t="shared" si="46"/>
        <v>242.25</v>
      </c>
      <c r="F49" s="8">
        <f t="shared" si="46"/>
        <v>228.65</v>
      </c>
      <c r="G49" s="8">
        <f t="shared" si="46"/>
        <v>214.2</v>
      </c>
      <c r="H49" s="8">
        <f t="shared" si="46"/>
        <v>190.4</v>
      </c>
      <c r="I49" s="8">
        <f t="shared" si="46"/>
        <v>236.29999999999998</v>
      </c>
      <c r="J49" s="8">
        <f t="shared" si="46"/>
        <v>284.75</v>
      </c>
      <c r="K49" s="8">
        <f t="shared" si="46"/>
        <v>333.2</v>
      </c>
      <c r="L49" s="8">
        <f t="shared" si="46"/>
        <v>202.29999999999998</v>
      </c>
      <c r="M49" s="8">
        <f t="shared" si="46"/>
        <v>205.7</v>
      </c>
      <c r="N49" s="8">
        <f t="shared" si="46"/>
        <v>225.25</v>
      </c>
      <c r="O49" s="8">
        <f t="shared" si="46"/>
        <v>237.15</v>
      </c>
      <c r="P49" s="8">
        <f t="shared" si="46"/>
        <v>238.85</v>
      </c>
      <c r="Q49" s="8">
        <f t="shared" si="46"/>
        <v>324.7</v>
      </c>
      <c r="R49" s="8">
        <f t="shared" si="46"/>
        <v>238.85</v>
      </c>
      <c r="S49" s="8">
        <f t="shared" si="46"/>
        <v>199.75</v>
      </c>
      <c r="T49" s="8">
        <f t="shared" si="46"/>
        <v>250.75</v>
      </c>
      <c r="U49" s="8">
        <f t="shared" si="46"/>
        <v>197.2</v>
      </c>
      <c r="V49" s="8">
        <f t="shared" si="46"/>
        <v>197.2</v>
      </c>
    </row>
    <row r="50" spans="1:22">
      <c r="A50" s="5" t="s">
        <v>27</v>
      </c>
      <c r="B50" t="s">
        <v>26</v>
      </c>
      <c r="C50" s="8">
        <f>((C39*0.95)+30)*0.85</f>
        <v>285.51499999999999</v>
      </c>
      <c r="D50" s="8">
        <f t="shared" ref="D50:V50" si="47">((D39*0.95)+30)*0.85</f>
        <v>188.61499999999998</v>
      </c>
      <c r="E50" s="8">
        <f t="shared" si="47"/>
        <v>231.41249999999999</v>
      </c>
      <c r="F50" s="8">
        <f t="shared" si="47"/>
        <v>218.49249999999995</v>
      </c>
      <c r="G50" s="8">
        <f t="shared" si="47"/>
        <v>204.76499999999999</v>
      </c>
      <c r="H50" s="8">
        <f t="shared" si="47"/>
        <v>182.15499999999997</v>
      </c>
      <c r="I50" s="8">
        <f t="shared" si="47"/>
        <v>225.76000000000002</v>
      </c>
      <c r="J50" s="8">
        <f t="shared" si="47"/>
        <v>271.78749999999997</v>
      </c>
      <c r="K50" s="8">
        <f t="shared" si="47"/>
        <v>317.815</v>
      </c>
      <c r="L50" s="8">
        <f t="shared" si="47"/>
        <v>193.45999999999998</v>
      </c>
      <c r="M50" s="8">
        <f t="shared" si="47"/>
        <v>196.68999999999997</v>
      </c>
      <c r="N50" s="8">
        <f t="shared" si="47"/>
        <v>215.26249999999999</v>
      </c>
      <c r="O50" s="8">
        <f t="shared" si="47"/>
        <v>226.56749999999997</v>
      </c>
      <c r="P50" s="8">
        <f t="shared" si="47"/>
        <v>228.18249999999998</v>
      </c>
      <c r="Q50" s="8">
        <f t="shared" si="47"/>
        <v>309.73999999999995</v>
      </c>
      <c r="R50" s="8">
        <f t="shared" si="47"/>
        <v>228.18249999999998</v>
      </c>
      <c r="S50" s="8">
        <f t="shared" si="47"/>
        <v>191.03749999999999</v>
      </c>
      <c r="T50" s="8">
        <f t="shared" si="47"/>
        <v>239.48749999999998</v>
      </c>
      <c r="U50" s="8">
        <f t="shared" si="47"/>
        <v>188.61499999999998</v>
      </c>
      <c r="V50" s="8">
        <f t="shared" si="47"/>
        <v>188.61499999999998</v>
      </c>
    </row>
    <row r="51" spans="1:22">
      <c r="A51" s="5" t="s">
        <v>32</v>
      </c>
      <c r="B51" s="6" t="s">
        <v>3</v>
      </c>
      <c r="C51" s="8">
        <f t="shared" ref="C51:V51" si="48">C2+70</f>
        <v>342</v>
      </c>
      <c r="D51" s="8">
        <f t="shared" si="48"/>
        <v>222</v>
      </c>
      <c r="E51" s="8">
        <f t="shared" si="48"/>
        <v>275</v>
      </c>
      <c r="F51" s="8">
        <f t="shared" si="48"/>
        <v>259</v>
      </c>
      <c r="G51" s="8">
        <f t="shared" si="48"/>
        <v>242</v>
      </c>
      <c r="H51" s="8">
        <f t="shared" si="48"/>
        <v>214</v>
      </c>
      <c r="I51" s="8">
        <f t="shared" si="48"/>
        <v>268</v>
      </c>
      <c r="J51" s="8">
        <f t="shared" si="48"/>
        <v>325</v>
      </c>
      <c r="K51" s="8">
        <f t="shared" si="48"/>
        <v>382</v>
      </c>
      <c r="L51" s="8">
        <f t="shared" si="48"/>
        <v>228</v>
      </c>
      <c r="M51" s="8">
        <f t="shared" si="48"/>
        <v>232</v>
      </c>
      <c r="N51" s="8">
        <f t="shared" si="48"/>
        <v>255</v>
      </c>
      <c r="O51" s="8">
        <f t="shared" si="48"/>
        <v>269</v>
      </c>
      <c r="P51" s="8">
        <f t="shared" si="48"/>
        <v>271</v>
      </c>
      <c r="Q51" s="8">
        <f t="shared" si="48"/>
        <v>372</v>
      </c>
      <c r="R51" s="8">
        <f t="shared" si="48"/>
        <v>271</v>
      </c>
      <c r="S51" s="8">
        <f t="shared" si="48"/>
        <v>225</v>
      </c>
      <c r="T51" s="8">
        <f t="shared" si="48"/>
        <v>285</v>
      </c>
      <c r="U51" s="8">
        <f t="shared" si="48"/>
        <v>222</v>
      </c>
      <c r="V51" s="8">
        <f t="shared" si="48"/>
        <v>222</v>
      </c>
    </row>
    <row r="52" spans="1:22">
      <c r="A52" s="5" t="s">
        <v>32</v>
      </c>
      <c r="B52" t="s">
        <v>17</v>
      </c>
      <c r="C52" s="8">
        <f>C51*0.95</f>
        <v>324.89999999999998</v>
      </c>
      <c r="D52" s="8">
        <f t="shared" ref="D52:V52" si="49">D51*0.95</f>
        <v>210.89999999999998</v>
      </c>
      <c r="E52" s="8">
        <f t="shared" si="49"/>
        <v>261.25</v>
      </c>
      <c r="F52" s="8">
        <f t="shared" si="49"/>
        <v>246.04999999999998</v>
      </c>
      <c r="G52" s="8">
        <f t="shared" si="49"/>
        <v>229.89999999999998</v>
      </c>
      <c r="H52" s="8">
        <f t="shared" si="49"/>
        <v>203.29999999999998</v>
      </c>
      <c r="I52" s="8">
        <f t="shared" si="49"/>
        <v>254.6</v>
      </c>
      <c r="J52" s="8">
        <f t="shared" si="49"/>
        <v>308.75</v>
      </c>
      <c r="K52" s="8">
        <f t="shared" si="49"/>
        <v>362.9</v>
      </c>
      <c r="L52" s="8">
        <f t="shared" si="49"/>
        <v>216.6</v>
      </c>
      <c r="M52" s="8">
        <f t="shared" si="49"/>
        <v>220.39999999999998</v>
      </c>
      <c r="N52" s="8">
        <f t="shared" si="49"/>
        <v>242.25</v>
      </c>
      <c r="O52" s="8">
        <f t="shared" si="49"/>
        <v>255.54999999999998</v>
      </c>
      <c r="P52" s="8">
        <f t="shared" si="49"/>
        <v>257.45</v>
      </c>
      <c r="Q52" s="8">
        <f t="shared" si="49"/>
        <v>353.4</v>
      </c>
      <c r="R52" s="8">
        <f t="shared" si="49"/>
        <v>257.45</v>
      </c>
      <c r="S52" s="8">
        <f t="shared" si="49"/>
        <v>213.75</v>
      </c>
      <c r="T52" s="8">
        <f t="shared" si="49"/>
        <v>270.75</v>
      </c>
      <c r="U52" s="8">
        <f t="shared" si="49"/>
        <v>210.89999999999998</v>
      </c>
      <c r="V52" s="8">
        <f t="shared" si="49"/>
        <v>210.89999999999998</v>
      </c>
    </row>
    <row r="53" spans="1:22">
      <c r="A53" s="5" t="s">
        <v>32</v>
      </c>
      <c r="B53" t="s">
        <v>25</v>
      </c>
      <c r="C53" s="8">
        <f>C51+30</f>
        <v>372</v>
      </c>
      <c r="D53" s="8">
        <f t="shared" ref="D53:V53" si="50">D51+30</f>
        <v>252</v>
      </c>
      <c r="E53" s="8">
        <f t="shared" si="50"/>
        <v>305</v>
      </c>
      <c r="F53" s="8">
        <f t="shared" si="50"/>
        <v>289</v>
      </c>
      <c r="G53" s="8">
        <f t="shared" si="50"/>
        <v>272</v>
      </c>
      <c r="H53" s="8">
        <f t="shared" si="50"/>
        <v>244</v>
      </c>
      <c r="I53" s="8">
        <f t="shared" si="50"/>
        <v>298</v>
      </c>
      <c r="J53" s="8">
        <f t="shared" si="50"/>
        <v>355</v>
      </c>
      <c r="K53" s="8">
        <f t="shared" si="50"/>
        <v>412</v>
      </c>
      <c r="L53" s="8">
        <f t="shared" si="50"/>
        <v>258</v>
      </c>
      <c r="M53" s="8">
        <f t="shared" si="50"/>
        <v>262</v>
      </c>
      <c r="N53" s="8">
        <f t="shared" si="50"/>
        <v>285</v>
      </c>
      <c r="O53" s="8">
        <f t="shared" si="50"/>
        <v>299</v>
      </c>
      <c r="P53" s="8">
        <f t="shared" si="50"/>
        <v>301</v>
      </c>
      <c r="Q53" s="8">
        <f t="shared" si="50"/>
        <v>402</v>
      </c>
      <c r="R53" s="8">
        <f t="shared" si="50"/>
        <v>301</v>
      </c>
      <c r="S53" s="8">
        <f t="shared" si="50"/>
        <v>255</v>
      </c>
      <c r="T53" s="8">
        <f t="shared" si="50"/>
        <v>315</v>
      </c>
      <c r="U53" s="8">
        <f t="shared" si="50"/>
        <v>252</v>
      </c>
      <c r="V53" s="8">
        <f t="shared" si="50"/>
        <v>252</v>
      </c>
    </row>
    <row r="54" spans="1:22">
      <c r="A54" s="5" t="s">
        <v>32</v>
      </c>
      <c r="B54" t="s">
        <v>6</v>
      </c>
      <c r="C54" s="8">
        <f>(C51*0.95)+30</f>
        <v>354.9</v>
      </c>
      <c r="D54" s="8">
        <f t="shared" ref="D54:V54" si="51">(D51*0.95)+30</f>
        <v>240.89999999999998</v>
      </c>
      <c r="E54" s="8">
        <f t="shared" si="51"/>
        <v>291.25</v>
      </c>
      <c r="F54" s="8">
        <f t="shared" si="51"/>
        <v>276.04999999999995</v>
      </c>
      <c r="G54" s="8">
        <f t="shared" si="51"/>
        <v>259.89999999999998</v>
      </c>
      <c r="H54" s="8">
        <f t="shared" si="51"/>
        <v>233.29999999999998</v>
      </c>
      <c r="I54" s="8">
        <f t="shared" si="51"/>
        <v>284.60000000000002</v>
      </c>
      <c r="J54" s="8">
        <f t="shared" si="51"/>
        <v>338.75</v>
      </c>
      <c r="K54" s="8">
        <f t="shared" si="51"/>
        <v>392.9</v>
      </c>
      <c r="L54" s="8">
        <f t="shared" si="51"/>
        <v>246.6</v>
      </c>
      <c r="M54" s="8">
        <f t="shared" si="51"/>
        <v>250.39999999999998</v>
      </c>
      <c r="N54" s="8">
        <f t="shared" si="51"/>
        <v>272.25</v>
      </c>
      <c r="O54" s="8">
        <f t="shared" si="51"/>
        <v>285.54999999999995</v>
      </c>
      <c r="P54" s="8">
        <f t="shared" si="51"/>
        <v>287.45</v>
      </c>
      <c r="Q54" s="8">
        <f t="shared" si="51"/>
        <v>383.4</v>
      </c>
      <c r="R54" s="8">
        <f t="shared" si="51"/>
        <v>287.45</v>
      </c>
      <c r="S54" s="8">
        <f t="shared" si="51"/>
        <v>243.75</v>
      </c>
      <c r="T54" s="8">
        <f t="shared" si="51"/>
        <v>300.75</v>
      </c>
      <c r="U54" s="8">
        <f t="shared" si="51"/>
        <v>240.89999999999998</v>
      </c>
      <c r="V54" s="8">
        <f t="shared" si="51"/>
        <v>240.89999999999998</v>
      </c>
    </row>
    <row r="55" spans="1:22">
      <c r="A55" s="5" t="s">
        <v>32</v>
      </c>
      <c r="B55" t="s">
        <v>33</v>
      </c>
      <c r="C55" s="8">
        <f>C51*0.9</f>
        <v>307.8</v>
      </c>
      <c r="D55" s="8">
        <f t="shared" ref="D55:V55" si="52">D51*0.9</f>
        <v>199.8</v>
      </c>
      <c r="E55" s="8">
        <f t="shared" si="52"/>
        <v>247.5</v>
      </c>
      <c r="F55" s="8">
        <f t="shared" si="52"/>
        <v>233.1</v>
      </c>
      <c r="G55" s="8">
        <f t="shared" si="52"/>
        <v>217.8</v>
      </c>
      <c r="H55" s="8">
        <f t="shared" si="52"/>
        <v>192.6</v>
      </c>
      <c r="I55" s="8">
        <f t="shared" si="52"/>
        <v>241.20000000000002</v>
      </c>
      <c r="J55" s="8">
        <f t="shared" si="52"/>
        <v>292.5</v>
      </c>
      <c r="K55" s="8">
        <f t="shared" si="52"/>
        <v>343.8</v>
      </c>
      <c r="L55" s="8">
        <f t="shared" si="52"/>
        <v>205.20000000000002</v>
      </c>
      <c r="M55" s="8">
        <f t="shared" si="52"/>
        <v>208.8</v>
      </c>
      <c r="N55" s="8">
        <f t="shared" si="52"/>
        <v>229.5</v>
      </c>
      <c r="O55" s="8">
        <f t="shared" si="52"/>
        <v>242.1</v>
      </c>
      <c r="P55" s="8">
        <f t="shared" si="52"/>
        <v>243.9</v>
      </c>
      <c r="Q55" s="8">
        <f t="shared" si="52"/>
        <v>334.8</v>
      </c>
      <c r="R55" s="8">
        <f t="shared" si="52"/>
        <v>243.9</v>
      </c>
      <c r="S55" s="8">
        <f t="shared" si="52"/>
        <v>202.5</v>
      </c>
      <c r="T55" s="8">
        <f t="shared" si="52"/>
        <v>256.5</v>
      </c>
      <c r="U55" s="8">
        <f t="shared" si="52"/>
        <v>199.8</v>
      </c>
      <c r="V55" s="8">
        <f t="shared" si="52"/>
        <v>199.8</v>
      </c>
    </row>
    <row r="56" spans="1:22">
      <c r="A56" s="5" t="s">
        <v>32</v>
      </c>
      <c r="B56" t="s">
        <v>28</v>
      </c>
      <c r="C56" s="8">
        <f>(C51*0.95)*0.9</f>
        <v>292.40999999999997</v>
      </c>
      <c r="D56" s="8">
        <f t="shared" ref="D56:V56" si="53">(D51*0.95)*0.9</f>
        <v>189.80999999999997</v>
      </c>
      <c r="E56" s="8">
        <f t="shared" si="53"/>
        <v>235.125</v>
      </c>
      <c r="F56" s="8">
        <f t="shared" si="53"/>
        <v>221.44499999999999</v>
      </c>
      <c r="G56" s="8">
        <f t="shared" si="53"/>
        <v>206.91</v>
      </c>
      <c r="H56" s="8">
        <f t="shared" si="53"/>
        <v>182.97</v>
      </c>
      <c r="I56" s="8">
        <f t="shared" si="53"/>
        <v>229.14</v>
      </c>
      <c r="J56" s="8">
        <f t="shared" si="53"/>
        <v>277.875</v>
      </c>
      <c r="K56" s="8">
        <f t="shared" si="53"/>
        <v>326.61</v>
      </c>
      <c r="L56" s="8">
        <f t="shared" si="53"/>
        <v>194.94</v>
      </c>
      <c r="M56" s="8">
        <f t="shared" si="53"/>
        <v>198.35999999999999</v>
      </c>
      <c r="N56" s="8">
        <f t="shared" si="53"/>
        <v>218.02500000000001</v>
      </c>
      <c r="O56" s="8">
        <f t="shared" si="53"/>
        <v>229.99499999999998</v>
      </c>
      <c r="P56" s="8">
        <f t="shared" si="53"/>
        <v>231.70499999999998</v>
      </c>
      <c r="Q56" s="8">
        <f t="shared" si="53"/>
        <v>318.06</v>
      </c>
      <c r="R56" s="8">
        <f t="shared" si="53"/>
        <v>231.70499999999998</v>
      </c>
      <c r="S56" s="8">
        <f t="shared" si="53"/>
        <v>192.375</v>
      </c>
      <c r="T56" s="8">
        <f t="shared" si="53"/>
        <v>243.67500000000001</v>
      </c>
      <c r="U56" s="8">
        <f t="shared" si="53"/>
        <v>189.80999999999997</v>
      </c>
      <c r="V56" s="8">
        <f t="shared" si="53"/>
        <v>189.80999999999997</v>
      </c>
    </row>
    <row r="57" spans="1:22">
      <c r="A57" s="5" t="s">
        <v>32</v>
      </c>
      <c r="B57" t="s">
        <v>9</v>
      </c>
      <c r="C57" s="8">
        <f>(C51+30)*0.9</f>
        <v>334.8</v>
      </c>
      <c r="D57" s="8">
        <f t="shared" ref="D57:V57" si="54">(D51+30)*0.9</f>
        <v>226.8</v>
      </c>
      <c r="E57" s="8">
        <f t="shared" si="54"/>
        <v>274.5</v>
      </c>
      <c r="F57" s="8">
        <f t="shared" si="54"/>
        <v>260.10000000000002</v>
      </c>
      <c r="G57" s="8">
        <f t="shared" si="54"/>
        <v>244.8</v>
      </c>
      <c r="H57" s="8">
        <f t="shared" si="54"/>
        <v>219.6</v>
      </c>
      <c r="I57" s="8">
        <f t="shared" si="54"/>
        <v>268.2</v>
      </c>
      <c r="J57" s="8">
        <f t="shared" si="54"/>
        <v>319.5</v>
      </c>
      <c r="K57" s="8">
        <f t="shared" si="54"/>
        <v>370.8</v>
      </c>
      <c r="L57" s="8">
        <f t="shared" si="54"/>
        <v>232.20000000000002</v>
      </c>
      <c r="M57" s="8">
        <f t="shared" si="54"/>
        <v>235.8</v>
      </c>
      <c r="N57" s="8">
        <f t="shared" si="54"/>
        <v>256.5</v>
      </c>
      <c r="O57" s="8">
        <f t="shared" si="54"/>
        <v>269.10000000000002</v>
      </c>
      <c r="P57" s="8">
        <f t="shared" si="54"/>
        <v>270.90000000000003</v>
      </c>
      <c r="Q57" s="8">
        <f t="shared" si="54"/>
        <v>361.8</v>
      </c>
      <c r="R57" s="8">
        <f t="shared" si="54"/>
        <v>270.90000000000003</v>
      </c>
      <c r="S57" s="8">
        <f t="shared" si="54"/>
        <v>229.5</v>
      </c>
      <c r="T57" s="8">
        <f t="shared" si="54"/>
        <v>283.5</v>
      </c>
      <c r="U57" s="8">
        <f t="shared" si="54"/>
        <v>226.8</v>
      </c>
      <c r="V57" s="8">
        <f t="shared" si="54"/>
        <v>226.8</v>
      </c>
    </row>
    <row r="58" spans="1:22">
      <c r="A58" s="5" t="s">
        <v>32</v>
      </c>
      <c r="B58" t="s">
        <v>10</v>
      </c>
      <c r="C58" s="8">
        <f>((C51*0.95)+30)*0.9</f>
        <v>319.40999999999997</v>
      </c>
      <c r="D58" s="8">
        <f t="shared" ref="D58:V58" si="55">((D51*0.95)+30)*0.9</f>
        <v>216.80999999999997</v>
      </c>
      <c r="E58" s="8">
        <f t="shared" si="55"/>
        <v>262.125</v>
      </c>
      <c r="F58" s="8">
        <f t="shared" si="55"/>
        <v>248.44499999999996</v>
      </c>
      <c r="G58" s="8">
        <f t="shared" si="55"/>
        <v>233.91</v>
      </c>
      <c r="H58" s="8">
        <f t="shared" si="55"/>
        <v>209.97</v>
      </c>
      <c r="I58" s="8">
        <f t="shared" si="55"/>
        <v>256.14000000000004</v>
      </c>
      <c r="J58" s="8">
        <f t="shared" si="55"/>
        <v>304.875</v>
      </c>
      <c r="K58" s="8">
        <f t="shared" si="55"/>
        <v>353.61</v>
      </c>
      <c r="L58" s="8">
        <f t="shared" si="55"/>
        <v>221.94</v>
      </c>
      <c r="M58" s="8">
        <f t="shared" si="55"/>
        <v>225.35999999999999</v>
      </c>
      <c r="N58" s="8">
        <f t="shared" si="55"/>
        <v>245.02500000000001</v>
      </c>
      <c r="O58" s="8">
        <f t="shared" si="55"/>
        <v>256.99499999999995</v>
      </c>
      <c r="P58" s="8">
        <f t="shared" si="55"/>
        <v>258.70499999999998</v>
      </c>
      <c r="Q58" s="8">
        <f t="shared" si="55"/>
        <v>345.06</v>
      </c>
      <c r="R58" s="8">
        <f t="shared" si="55"/>
        <v>258.70499999999998</v>
      </c>
      <c r="S58" s="8">
        <f t="shared" si="55"/>
        <v>219.375</v>
      </c>
      <c r="T58" s="8">
        <f t="shared" si="55"/>
        <v>270.67500000000001</v>
      </c>
      <c r="U58" s="8">
        <f t="shared" si="55"/>
        <v>216.80999999999997</v>
      </c>
      <c r="V58" s="8">
        <f t="shared" si="55"/>
        <v>216.80999999999997</v>
      </c>
    </row>
    <row r="59" spans="1:22">
      <c r="A59" s="5" t="s">
        <v>32</v>
      </c>
      <c r="B59" t="s">
        <v>31</v>
      </c>
      <c r="C59" s="8">
        <f>C51*0.85</f>
        <v>290.7</v>
      </c>
      <c r="D59" s="8">
        <f t="shared" ref="D59:V59" si="56">D51*0.85</f>
        <v>188.7</v>
      </c>
      <c r="E59" s="8">
        <f t="shared" si="56"/>
        <v>233.75</v>
      </c>
      <c r="F59" s="8">
        <f t="shared" si="56"/>
        <v>220.15</v>
      </c>
      <c r="G59" s="8">
        <f t="shared" si="56"/>
        <v>205.7</v>
      </c>
      <c r="H59" s="8">
        <f t="shared" si="56"/>
        <v>181.9</v>
      </c>
      <c r="I59" s="8">
        <f t="shared" si="56"/>
        <v>227.79999999999998</v>
      </c>
      <c r="J59" s="8">
        <f t="shared" si="56"/>
        <v>276.25</v>
      </c>
      <c r="K59" s="8">
        <f t="shared" si="56"/>
        <v>324.7</v>
      </c>
      <c r="L59" s="8">
        <f t="shared" si="56"/>
        <v>193.79999999999998</v>
      </c>
      <c r="M59" s="8">
        <f t="shared" si="56"/>
        <v>197.2</v>
      </c>
      <c r="N59" s="8">
        <f t="shared" si="56"/>
        <v>216.75</v>
      </c>
      <c r="O59" s="8">
        <f t="shared" si="56"/>
        <v>228.65</v>
      </c>
      <c r="P59" s="8">
        <f t="shared" si="56"/>
        <v>230.35</v>
      </c>
      <c r="Q59" s="8">
        <f t="shared" si="56"/>
        <v>316.2</v>
      </c>
      <c r="R59" s="8">
        <f t="shared" si="56"/>
        <v>230.35</v>
      </c>
      <c r="S59" s="8">
        <f t="shared" si="56"/>
        <v>191.25</v>
      </c>
      <c r="T59" s="8">
        <f t="shared" si="56"/>
        <v>242.25</v>
      </c>
      <c r="U59" s="8">
        <f t="shared" si="56"/>
        <v>188.7</v>
      </c>
      <c r="V59" s="8">
        <f t="shared" si="56"/>
        <v>188.7</v>
      </c>
    </row>
    <row r="60" spans="1:22">
      <c r="A60" s="5" t="s">
        <v>32</v>
      </c>
      <c r="B60" t="s">
        <v>12</v>
      </c>
      <c r="C60" s="8">
        <f>(C51*0.95)*0.85</f>
        <v>276.16499999999996</v>
      </c>
      <c r="D60" s="8">
        <f t="shared" ref="D60:V60" si="57">(D51*0.95)*0.85</f>
        <v>179.26499999999999</v>
      </c>
      <c r="E60" s="8">
        <f t="shared" si="57"/>
        <v>222.0625</v>
      </c>
      <c r="F60" s="8">
        <f t="shared" si="57"/>
        <v>209.14249999999998</v>
      </c>
      <c r="G60" s="8">
        <f t="shared" si="57"/>
        <v>195.41499999999996</v>
      </c>
      <c r="H60" s="8">
        <f t="shared" si="57"/>
        <v>172.80499999999998</v>
      </c>
      <c r="I60" s="8">
        <f t="shared" si="57"/>
        <v>216.41</v>
      </c>
      <c r="J60" s="8">
        <f t="shared" si="57"/>
        <v>262.4375</v>
      </c>
      <c r="K60" s="8">
        <f t="shared" si="57"/>
        <v>308.46499999999997</v>
      </c>
      <c r="L60" s="8">
        <f t="shared" si="57"/>
        <v>184.10999999999999</v>
      </c>
      <c r="M60" s="8">
        <f t="shared" si="57"/>
        <v>187.33999999999997</v>
      </c>
      <c r="N60" s="8">
        <f t="shared" si="57"/>
        <v>205.91249999999999</v>
      </c>
      <c r="O60" s="8">
        <f t="shared" si="57"/>
        <v>217.21749999999997</v>
      </c>
      <c r="P60" s="8">
        <f t="shared" si="57"/>
        <v>218.83249999999998</v>
      </c>
      <c r="Q60" s="8">
        <f t="shared" si="57"/>
        <v>300.39</v>
      </c>
      <c r="R60" s="8">
        <f t="shared" si="57"/>
        <v>218.83249999999998</v>
      </c>
      <c r="S60" s="8">
        <f t="shared" si="57"/>
        <v>181.6875</v>
      </c>
      <c r="T60" s="8">
        <f t="shared" si="57"/>
        <v>230.13749999999999</v>
      </c>
      <c r="U60" s="8">
        <f t="shared" si="57"/>
        <v>179.26499999999999</v>
      </c>
      <c r="V60" s="8">
        <f t="shared" si="57"/>
        <v>179.26499999999999</v>
      </c>
    </row>
    <row r="61" spans="1:22">
      <c r="A61" s="5" t="s">
        <v>32</v>
      </c>
      <c r="B61" t="s">
        <v>13</v>
      </c>
      <c r="C61" s="8">
        <f>(C51+30)*0.85</f>
        <v>316.2</v>
      </c>
      <c r="D61" s="8">
        <f t="shared" ref="D61:V61" si="58">(D51+30)*0.85</f>
        <v>214.2</v>
      </c>
      <c r="E61" s="8">
        <f t="shared" si="58"/>
        <v>259.25</v>
      </c>
      <c r="F61" s="8">
        <f t="shared" si="58"/>
        <v>245.65</v>
      </c>
      <c r="G61" s="8">
        <f t="shared" si="58"/>
        <v>231.2</v>
      </c>
      <c r="H61" s="8">
        <f t="shared" si="58"/>
        <v>207.4</v>
      </c>
      <c r="I61" s="8">
        <f t="shared" si="58"/>
        <v>253.29999999999998</v>
      </c>
      <c r="J61" s="8">
        <f t="shared" si="58"/>
        <v>301.75</v>
      </c>
      <c r="K61" s="8">
        <f t="shared" si="58"/>
        <v>350.2</v>
      </c>
      <c r="L61" s="8">
        <f t="shared" si="58"/>
        <v>219.29999999999998</v>
      </c>
      <c r="M61" s="8">
        <f t="shared" si="58"/>
        <v>222.7</v>
      </c>
      <c r="N61" s="8">
        <f t="shared" si="58"/>
        <v>242.25</v>
      </c>
      <c r="O61" s="8">
        <f t="shared" si="58"/>
        <v>254.15</v>
      </c>
      <c r="P61" s="8">
        <f t="shared" si="58"/>
        <v>255.85</v>
      </c>
      <c r="Q61" s="8">
        <f t="shared" si="58"/>
        <v>341.7</v>
      </c>
      <c r="R61" s="8">
        <f t="shared" si="58"/>
        <v>255.85</v>
      </c>
      <c r="S61" s="8">
        <f t="shared" si="58"/>
        <v>216.75</v>
      </c>
      <c r="T61" s="8">
        <f t="shared" si="58"/>
        <v>267.75</v>
      </c>
      <c r="U61" s="8">
        <f t="shared" si="58"/>
        <v>214.2</v>
      </c>
      <c r="V61" s="8">
        <f t="shared" si="58"/>
        <v>214.2</v>
      </c>
    </row>
    <row r="62" spans="1:22">
      <c r="A62" s="5" t="s">
        <v>32</v>
      </c>
      <c r="B62" t="s">
        <v>26</v>
      </c>
      <c r="C62" s="8">
        <f>((C51*0.95)+30)*0.85</f>
        <v>301.66499999999996</v>
      </c>
      <c r="D62" s="8">
        <f t="shared" ref="D62:V62" si="59">((D51*0.95)+30)*0.85</f>
        <v>204.76499999999999</v>
      </c>
      <c r="E62" s="8">
        <f t="shared" si="59"/>
        <v>247.5625</v>
      </c>
      <c r="F62" s="8">
        <f t="shared" si="59"/>
        <v>234.64249999999996</v>
      </c>
      <c r="G62" s="8">
        <f t="shared" si="59"/>
        <v>220.91499999999996</v>
      </c>
      <c r="H62" s="8">
        <f t="shared" si="59"/>
        <v>198.30499999999998</v>
      </c>
      <c r="I62" s="8">
        <f t="shared" si="59"/>
        <v>241.91000000000003</v>
      </c>
      <c r="J62" s="8">
        <f t="shared" si="59"/>
        <v>287.9375</v>
      </c>
      <c r="K62" s="8">
        <f t="shared" si="59"/>
        <v>333.96499999999997</v>
      </c>
      <c r="L62" s="8">
        <f t="shared" si="59"/>
        <v>209.60999999999999</v>
      </c>
      <c r="M62" s="8">
        <f t="shared" si="59"/>
        <v>212.83999999999997</v>
      </c>
      <c r="N62" s="8">
        <f t="shared" si="59"/>
        <v>231.41249999999999</v>
      </c>
      <c r="O62" s="8">
        <f t="shared" si="59"/>
        <v>242.71749999999994</v>
      </c>
      <c r="P62" s="8">
        <f t="shared" si="59"/>
        <v>244.33249999999998</v>
      </c>
      <c r="Q62" s="8">
        <f t="shared" si="59"/>
        <v>325.89</v>
      </c>
      <c r="R62" s="8">
        <f t="shared" si="59"/>
        <v>244.33249999999998</v>
      </c>
      <c r="S62" s="8">
        <f t="shared" si="59"/>
        <v>207.1875</v>
      </c>
      <c r="T62" s="8">
        <f t="shared" si="59"/>
        <v>255.63749999999999</v>
      </c>
      <c r="U62" s="8">
        <f t="shared" si="59"/>
        <v>204.76499999999999</v>
      </c>
      <c r="V62" s="8">
        <f t="shared" si="59"/>
        <v>204.76499999999999</v>
      </c>
    </row>
    <row r="63" spans="1:22">
      <c r="A63" s="5" t="s">
        <v>34</v>
      </c>
      <c r="B63" s="6" t="s">
        <v>3</v>
      </c>
      <c r="C63" s="8">
        <f t="shared" ref="C63:V63" si="60">C2+80</f>
        <v>352</v>
      </c>
      <c r="D63" s="8">
        <f t="shared" si="60"/>
        <v>232</v>
      </c>
      <c r="E63" s="8">
        <f t="shared" si="60"/>
        <v>285</v>
      </c>
      <c r="F63" s="8">
        <f t="shared" si="60"/>
        <v>269</v>
      </c>
      <c r="G63" s="8">
        <f t="shared" si="60"/>
        <v>252</v>
      </c>
      <c r="H63" s="8">
        <f t="shared" si="60"/>
        <v>224</v>
      </c>
      <c r="I63" s="8">
        <f t="shared" si="60"/>
        <v>278</v>
      </c>
      <c r="J63" s="8">
        <f t="shared" si="60"/>
        <v>335</v>
      </c>
      <c r="K63" s="8">
        <f t="shared" si="60"/>
        <v>392</v>
      </c>
      <c r="L63" s="8">
        <f t="shared" si="60"/>
        <v>238</v>
      </c>
      <c r="M63" s="8">
        <f t="shared" si="60"/>
        <v>242</v>
      </c>
      <c r="N63" s="8">
        <f t="shared" si="60"/>
        <v>265</v>
      </c>
      <c r="O63" s="8">
        <f t="shared" si="60"/>
        <v>279</v>
      </c>
      <c r="P63" s="8">
        <f t="shared" si="60"/>
        <v>281</v>
      </c>
      <c r="Q63" s="8">
        <f t="shared" si="60"/>
        <v>382</v>
      </c>
      <c r="R63" s="8">
        <f t="shared" si="60"/>
        <v>281</v>
      </c>
      <c r="S63" s="8">
        <f t="shared" si="60"/>
        <v>235</v>
      </c>
      <c r="T63" s="8">
        <f t="shared" si="60"/>
        <v>295</v>
      </c>
      <c r="U63" s="8">
        <f t="shared" si="60"/>
        <v>232</v>
      </c>
      <c r="V63" s="8">
        <f t="shared" si="60"/>
        <v>232</v>
      </c>
    </row>
    <row r="64" spans="1:22">
      <c r="A64" s="5" t="s">
        <v>34</v>
      </c>
      <c r="B64" t="s">
        <v>4</v>
      </c>
      <c r="C64" s="8">
        <f>C63*0.95</f>
        <v>334.4</v>
      </c>
      <c r="D64" s="8">
        <f t="shared" ref="D64:V64" si="61">D63*0.95</f>
        <v>220.39999999999998</v>
      </c>
      <c r="E64" s="8">
        <f t="shared" si="61"/>
        <v>270.75</v>
      </c>
      <c r="F64" s="8">
        <f t="shared" si="61"/>
        <v>255.54999999999998</v>
      </c>
      <c r="G64" s="8">
        <f t="shared" si="61"/>
        <v>239.39999999999998</v>
      </c>
      <c r="H64" s="8">
        <f t="shared" si="61"/>
        <v>212.79999999999998</v>
      </c>
      <c r="I64" s="8">
        <f t="shared" si="61"/>
        <v>264.09999999999997</v>
      </c>
      <c r="J64" s="8">
        <f t="shared" si="61"/>
        <v>318.25</v>
      </c>
      <c r="K64" s="8">
        <f t="shared" si="61"/>
        <v>372.4</v>
      </c>
      <c r="L64" s="8">
        <f t="shared" si="61"/>
        <v>226.1</v>
      </c>
      <c r="M64" s="8">
        <f t="shared" si="61"/>
        <v>229.89999999999998</v>
      </c>
      <c r="N64" s="8">
        <f t="shared" si="61"/>
        <v>251.75</v>
      </c>
      <c r="O64" s="8">
        <f t="shared" si="61"/>
        <v>265.05</v>
      </c>
      <c r="P64" s="8">
        <f t="shared" si="61"/>
        <v>266.95</v>
      </c>
      <c r="Q64" s="8">
        <f t="shared" si="61"/>
        <v>362.9</v>
      </c>
      <c r="R64" s="8">
        <f t="shared" si="61"/>
        <v>266.95</v>
      </c>
      <c r="S64" s="8">
        <f t="shared" si="61"/>
        <v>223.25</v>
      </c>
      <c r="T64" s="8">
        <f t="shared" si="61"/>
        <v>280.25</v>
      </c>
      <c r="U64" s="8">
        <f t="shared" si="61"/>
        <v>220.39999999999998</v>
      </c>
      <c r="V64" s="8">
        <f t="shared" si="61"/>
        <v>220.39999999999998</v>
      </c>
    </row>
    <row r="65" spans="1:22">
      <c r="A65" s="5" t="s">
        <v>34</v>
      </c>
      <c r="B65" t="s">
        <v>5</v>
      </c>
      <c r="C65" s="8">
        <f>C63+30</f>
        <v>382</v>
      </c>
      <c r="D65" s="8">
        <f t="shared" ref="D65:V65" si="62">D63+30</f>
        <v>262</v>
      </c>
      <c r="E65" s="8">
        <f t="shared" si="62"/>
        <v>315</v>
      </c>
      <c r="F65" s="8">
        <f t="shared" si="62"/>
        <v>299</v>
      </c>
      <c r="G65" s="8">
        <f t="shared" si="62"/>
        <v>282</v>
      </c>
      <c r="H65" s="8">
        <f t="shared" si="62"/>
        <v>254</v>
      </c>
      <c r="I65" s="8">
        <f t="shared" si="62"/>
        <v>308</v>
      </c>
      <c r="J65" s="8">
        <f t="shared" si="62"/>
        <v>365</v>
      </c>
      <c r="K65" s="8">
        <f t="shared" si="62"/>
        <v>422</v>
      </c>
      <c r="L65" s="8">
        <f t="shared" si="62"/>
        <v>268</v>
      </c>
      <c r="M65" s="8">
        <f t="shared" si="62"/>
        <v>272</v>
      </c>
      <c r="N65" s="8">
        <f t="shared" si="62"/>
        <v>295</v>
      </c>
      <c r="O65" s="8">
        <f t="shared" si="62"/>
        <v>309</v>
      </c>
      <c r="P65" s="8">
        <f t="shared" si="62"/>
        <v>311</v>
      </c>
      <c r="Q65" s="8">
        <f t="shared" si="62"/>
        <v>412</v>
      </c>
      <c r="R65" s="8">
        <f t="shared" si="62"/>
        <v>311</v>
      </c>
      <c r="S65" s="8">
        <f t="shared" si="62"/>
        <v>265</v>
      </c>
      <c r="T65" s="8">
        <f t="shared" si="62"/>
        <v>325</v>
      </c>
      <c r="U65" s="8">
        <f t="shared" si="62"/>
        <v>262</v>
      </c>
      <c r="V65" s="8">
        <f t="shared" si="62"/>
        <v>262</v>
      </c>
    </row>
    <row r="66" spans="1:22">
      <c r="A66" s="5" t="s">
        <v>34</v>
      </c>
      <c r="B66" t="s">
        <v>35</v>
      </c>
      <c r="C66" s="8">
        <f>(C63*0.95)+30</f>
        <v>364.4</v>
      </c>
      <c r="D66" s="8">
        <f t="shared" ref="D66:V66" si="63">(D63*0.95)+30</f>
        <v>250.39999999999998</v>
      </c>
      <c r="E66" s="8">
        <f t="shared" si="63"/>
        <v>300.75</v>
      </c>
      <c r="F66" s="8">
        <f t="shared" si="63"/>
        <v>285.54999999999995</v>
      </c>
      <c r="G66" s="8">
        <f t="shared" si="63"/>
        <v>269.39999999999998</v>
      </c>
      <c r="H66" s="8">
        <f t="shared" si="63"/>
        <v>242.79999999999998</v>
      </c>
      <c r="I66" s="8">
        <f t="shared" si="63"/>
        <v>294.09999999999997</v>
      </c>
      <c r="J66" s="8">
        <f t="shared" si="63"/>
        <v>348.25</v>
      </c>
      <c r="K66" s="8">
        <f t="shared" si="63"/>
        <v>402.4</v>
      </c>
      <c r="L66" s="8">
        <f t="shared" si="63"/>
        <v>256.10000000000002</v>
      </c>
      <c r="M66" s="8">
        <f t="shared" si="63"/>
        <v>259.89999999999998</v>
      </c>
      <c r="N66" s="8">
        <f t="shared" si="63"/>
        <v>281.75</v>
      </c>
      <c r="O66" s="8">
        <f t="shared" si="63"/>
        <v>295.05</v>
      </c>
      <c r="P66" s="8">
        <f t="shared" si="63"/>
        <v>296.95</v>
      </c>
      <c r="Q66" s="8">
        <f t="shared" si="63"/>
        <v>392.9</v>
      </c>
      <c r="R66" s="8">
        <f t="shared" si="63"/>
        <v>296.95</v>
      </c>
      <c r="S66" s="8">
        <f t="shared" si="63"/>
        <v>253.25</v>
      </c>
      <c r="T66" s="8">
        <f t="shared" si="63"/>
        <v>310.25</v>
      </c>
      <c r="U66" s="8">
        <f t="shared" si="63"/>
        <v>250.39999999999998</v>
      </c>
      <c r="V66" s="8">
        <f t="shared" si="63"/>
        <v>250.39999999999998</v>
      </c>
    </row>
    <row r="67" spans="1:22">
      <c r="A67" s="5" t="s">
        <v>34</v>
      </c>
      <c r="B67" t="s">
        <v>33</v>
      </c>
      <c r="C67" s="8">
        <f>C63*0.9</f>
        <v>316.8</v>
      </c>
      <c r="D67" s="8">
        <f t="shared" ref="D67:V67" si="64">D63*0.9</f>
        <v>208.8</v>
      </c>
      <c r="E67" s="8">
        <f t="shared" si="64"/>
        <v>256.5</v>
      </c>
      <c r="F67" s="8">
        <f t="shared" si="64"/>
        <v>242.1</v>
      </c>
      <c r="G67" s="8">
        <f t="shared" si="64"/>
        <v>226.8</v>
      </c>
      <c r="H67" s="8">
        <f t="shared" si="64"/>
        <v>201.6</v>
      </c>
      <c r="I67" s="8">
        <f t="shared" si="64"/>
        <v>250.20000000000002</v>
      </c>
      <c r="J67" s="8">
        <f t="shared" si="64"/>
        <v>301.5</v>
      </c>
      <c r="K67" s="8">
        <f t="shared" si="64"/>
        <v>352.8</v>
      </c>
      <c r="L67" s="8">
        <f t="shared" si="64"/>
        <v>214.20000000000002</v>
      </c>
      <c r="M67" s="8">
        <f t="shared" si="64"/>
        <v>217.8</v>
      </c>
      <c r="N67" s="8">
        <f t="shared" si="64"/>
        <v>238.5</v>
      </c>
      <c r="O67" s="8">
        <f t="shared" si="64"/>
        <v>251.1</v>
      </c>
      <c r="P67" s="8">
        <f t="shared" si="64"/>
        <v>252.9</v>
      </c>
      <c r="Q67" s="8">
        <f t="shared" si="64"/>
        <v>343.8</v>
      </c>
      <c r="R67" s="8">
        <f t="shared" si="64"/>
        <v>252.9</v>
      </c>
      <c r="S67" s="8">
        <f t="shared" si="64"/>
        <v>211.5</v>
      </c>
      <c r="T67" s="8">
        <f t="shared" si="64"/>
        <v>265.5</v>
      </c>
      <c r="U67" s="8">
        <f t="shared" si="64"/>
        <v>208.8</v>
      </c>
      <c r="V67" s="8">
        <f t="shared" si="64"/>
        <v>208.8</v>
      </c>
    </row>
    <row r="68" spans="1:22">
      <c r="A68" s="5" t="s">
        <v>34</v>
      </c>
      <c r="B68" t="s">
        <v>8</v>
      </c>
      <c r="C68" s="8">
        <f>(C63*0.95)*0.9</f>
        <v>300.95999999999998</v>
      </c>
      <c r="D68" s="8">
        <f t="shared" ref="D68:V68" si="65">(D63*0.95)*0.9</f>
        <v>198.35999999999999</v>
      </c>
      <c r="E68" s="8">
        <f t="shared" si="65"/>
        <v>243.67500000000001</v>
      </c>
      <c r="F68" s="8">
        <f t="shared" si="65"/>
        <v>229.99499999999998</v>
      </c>
      <c r="G68" s="8">
        <f t="shared" si="65"/>
        <v>215.45999999999998</v>
      </c>
      <c r="H68" s="8">
        <f t="shared" si="65"/>
        <v>191.51999999999998</v>
      </c>
      <c r="I68" s="8">
        <f t="shared" si="65"/>
        <v>237.68999999999997</v>
      </c>
      <c r="J68" s="8">
        <f t="shared" si="65"/>
        <v>286.42500000000001</v>
      </c>
      <c r="K68" s="8">
        <f t="shared" si="65"/>
        <v>335.15999999999997</v>
      </c>
      <c r="L68" s="8">
        <f t="shared" si="65"/>
        <v>203.49</v>
      </c>
      <c r="M68" s="8">
        <f t="shared" si="65"/>
        <v>206.91</v>
      </c>
      <c r="N68" s="8">
        <f t="shared" si="65"/>
        <v>226.57500000000002</v>
      </c>
      <c r="O68" s="8">
        <f t="shared" si="65"/>
        <v>238.54500000000002</v>
      </c>
      <c r="P68" s="8">
        <f t="shared" si="65"/>
        <v>240.255</v>
      </c>
      <c r="Q68" s="8">
        <f t="shared" si="65"/>
        <v>326.61</v>
      </c>
      <c r="R68" s="8">
        <f t="shared" si="65"/>
        <v>240.255</v>
      </c>
      <c r="S68" s="8">
        <f t="shared" si="65"/>
        <v>200.92500000000001</v>
      </c>
      <c r="T68" s="8">
        <f t="shared" si="65"/>
        <v>252.22499999999999</v>
      </c>
      <c r="U68" s="8">
        <f t="shared" si="65"/>
        <v>198.35999999999999</v>
      </c>
      <c r="V68" s="8">
        <f t="shared" si="65"/>
        <v>198.35999999999999</v>
      </c>
    </row>
    <row r="69" spans="1:22">
      <c r="A69" s="5" t="s">
        <v>34</v>
      </c>
      <c r="B69" t="s">
        <v>9</v>
      </c>
      <c r="C69" s="8">
        <f>(C63+30)*0.9</f>
        <v>343.8</v>
      </c>
      <c r="D69" s="8">
        <f t="shared" ref="D69:V69" si="66">(D63+30)*0.9</f>
        <v>235.8</v>
      </c>
      <c r="E69" s="8">
        <f t="shared" si="66"/>
        <v>283.5</v>
      </c>
      <c r="F69" s="8">
        <f t="shared" si="66"/>
        <v>269.10000000000002</v>
      </c>
      <c r="G69" s="8">
        <f t="shared" si="66"/>
        <v>253.8</v>
      </c>
      <c r="H69" s="8">
        <f t="shared" si="66"/>
        <v>228.6</v>
      </c>
      <c r="I69" s="8">
        <f t="shared" si="66"/>
        <v>277.2</v>
      </c>
      <c r="J69" s="8">
        <f t="shared" si="66"/>
        <v>328.5</v>
      </c>
      <c r="K69" s="8">
        <f t="shared" si="66"/>
        <v>379.8</v>
      </c>
      <c r="L69" s="8">
        <f t="shared" si="66"/>
        <v>241.20000000000002</v>
      </c>
      <c r="M69" s="8">
        <f t="shared" si="66"/>
        <v>244.8</v>
      </c>
      <c r="N69" s="8">
        <f t="shared" si="66"/>
        <v>265.5</v>
      </c>
      <c r="O69" s="8">
        <f t="shared" si="66"/>
        <v>278.10000000000002</v>
      </c>
      <c r="P69" s="8">
        <f t="shared" si="66"/>
        <v>279.90000000000003</v>
      </c>
      <c r="Q69" s="8">
        <f t="shared" si="66"/>
        <v>370.8</v>
      </c>
      <c r="R69" s="8">
        <f t="shared" si="66"/>
        <v>279.90000000000003</v>
      </c>
      <c r="S69" s="8">
        <f t="shared" si="66"/>
        <v>238.5</v>
      </c>
      <c r="T69" s="8">
        <f t="shared" si="66"/>
        <v>292.5</v>
      </c>
      <c r="U69" s="8">
        <f t="shared" si="66"/>
        <v>235.8</v>
      </c>
      <c r="V69" s="8">
        <f t="shared" si="66"/>
        <v>235.8</v>
      </c>
    </row>
    <row r="70" spans="1:22">
      <c r="A70" s="5" t="s">
        <v>34</v>
      </c>
      <c r="B70" t="s">
        <v>30</v>
      </c>
      <c r="C70" s="8">
        <f>((C63*0.95)+30)*0.9</f>
        <v>327.96</v>
      </c>
      <c r="D70" s="8">
        <f t="shared" ref="D70:V70" si="67">((D63*0.95)+30)*0.9</f>
        <v>225.35999999999999</v>
      </c>
      <c r="E70" s="8">
        <f t="shared" si="67"/>
        <v>270.67500000000001</v>
      </c>
      <c r="F70" s="8">
        <f t="shared" si="67"/>
        <v>256.99499999999995</v>
      </c>
      <c r="G70" s="8">
        <f t="shared" si="67"/>
        <v>242.45999999999998</v>
      </c>
      <c r="H70" s="8">
        <f t="shared" si="67"/>
        <v>218.51999999999998</v>
      </c>
      <c r="I70" s="8">
        <f t="shared" si="67"/>
        <v>264.69</v>
      </c>
      <c r="J70" s="8">
        <f t="shared" si="67"/>
        <v>313.42500000000001</v>
      </c>
      <c r="K70" s="8">
        <f t="shared" si="67"/>
        <v>362.15999999999997</v>
      </c>
      <c r="L70" s="8">
        <f t="shared" si="67"/>
        <v>230.49000000000004</v>
      </c>
      <c r="M70" s="8">
        <f t="shared" si="67"/>
        <v>233.91</v>
      </c>
      <c r="N70" s="8">
        <f t="shared" si="67"/>
        <v>253.57500000000002</v>
      </c>
      <c r="O70" s="8">
        <f t="shared" si="67"/>
        <v>265.54500000000002</v>
      </c>
      <c r="P70" s="8">
        <f t="shared" si="67"/>
        <v>267.255</v>
      </c>
      <c r="Q70" s="8">
        <f t="shared" si="67"/>
        <v>353.61</v>
      </c>
      <c r="R70" s="8">
        <f t="shared" si="67"/>
        <v>267.255</v>
      </c>
      <c r="S70" s="8">
        <f t="shared" si="67"/>
        <v>227.92500000000001</v>
      </c>
      <c r="T70" s="8">
        <f t="shared" si="67"/>
        <v>279.22500000000002</v>
      </c>
      <c r="U70" s="8">
        <f t="shared" si="67"/>
        <v>225.35999999999999</v>
      </c>
      <c r="V70" s="8">
        <f t="shared" si="67"/>
        <v>225.35999999999999</v>
      </c>
    </row>
    <row r="71" spans="1:22">
      <c r="A71" s="5" t="s">
        <v>34</v>
      </c>
      <c r="B71" t="s">
        <v>31</v>
      </c>
      <c r="C71" s="8">
        <f>C63*0.85</f>
        <v>299.2</v>
      </c>
      <c r="D71" s="8">
        <f t="shared" ref="D71:V71" si="68">D63*0.85</f>
        <v>197.2</v>
      </c>
      <c r="E71" s="8">
        <f t="shared" si="68"/>
        <v>242.25</v>
      </c>
      <c r="F71" s="8">
        <f t="shared" si="68"/>
        <v>228.65</v>
      </c>
      <c r="G71" s="8">
        <f t="shared" si="68"/>
        <v>214.2</v>
      </c>
      <c r="H71" s="8">
        <f t="shared" si="68"/>
        <v>190.4</v>
      </c>
      <c r="I71" s="8">
        <f t="shared" si="68"/>
        <v>236.29999999999998</v>
      </c>
      <c r="J71" s="8">
        <f t="shared" si="68"/>
        <v>284.75</v>
      </c>
      <c r="K71" s="8">
        <f t="shared" si="68"/>
        <v>333.2</v>
      </c>
      <c r="L71" s="8">
        <f t="shared" si="68"/>
        <v>202.29999999999998</v>
      </c>
      <c r="M71" s="8">
        <f t="shared" si="68"/>
        <v>205.7</v>
      </c>
      <c r="N71" s="8">
        <f t="shared" si="68"/>
        <v>225.25</v>
      </c>
      <c r="O71" s="8">
        <f t="shared" si="68"/>
        <v>237.15</v>
      </c>
      <c r="P71" s="8">
        <f t="shared" si="68"/>
        <v>238.85</v>
      </c>
      <c r="Q71" s="8">
        <f t="shared" si="68"/>
        <v>324.7</v>
      </c>
      <c r="R71" s="8">
        <f t="shared" si="68"/>
        <v>238.85</v>
      </c>
      <c r="S71" s="8">
        <f t="shared" si="68"/>
        <v>199.75</v>
      </c>
      <c r="T71" s="8">
        <f t="shared" si="68"/>
        <v>250.75</v>
      </c>
      <c r="U71" s="8">
        <f t="shared" si="68"/>
        <v>197.2</v>
      </c>
      <c r="V71" s="8">
        <f t="shared" si="68"/>
        <v>197.2</v>
      </c>
    </row>
    <row r="72" spans="1:22">
      <c r="A72" s="5" t="s">
        <v>34</v>
      </c>
      <c r="B72" t="s">
        <v>12</v>
      </c>
      <c r="C72" s="8">
        <f>(C63*0.95)*0.85</f>
        <v>284.23999999999995</v>
      </c>
      <c r="D72" s="8">
        <f t="shared" ref="D72:V72" si="69">(D63*0.95)*0.85</f>
        <v>187.33999999999997</v>
      </c>
      <c r="E72" s="8">
        <f t="shared" si="69"/>
        <v>230.13749999999999</v>
      </c>
      <c r="F72" s="8">
        <f t="shared" si="69"/>
        <v>217.21749999999997</v>
      </c>
      <c r="G72" s="8">
        <f t="shared" si="69"/>
        <v>203.48999999999998</v>
      </c>
      <c r="H72" s="8">
        <f t="shared" si="69"/>
        <v>180.87999999999997</v>
      </c>
      <c r="I72" s="8">
        <f t="shared" si="69"/>
        <v>224.48499999999996</v>
      </c>
      <c r="J72" s="8">
        <f t="shared" si="69"/>
        <v>270.51249999999999</v>
      </c>
      <c r="K72" s="8">
        <f t="shared" si="69"/>
        <v>316.53999999999996</v>
      </c>
      <c r="L72" s="8">
        <f t="shared" si="69"/>
        <v>192.185</v>
      </c>
      <c r="M72" s="8">
        <f t="shared" si="69"/>
        <v>195.41499999999996</v>
      </c>
      <c r="N72" s="8">
        <f t="shared" si="69"/>
        <v>213.98749999999998</v>
      </c>
      <c r="O72" s="8">
        <f t="shared" si="69"/>
        <v>225.29249999999999</v>
      </c>
      <c r="P72" s="8">
        <f t="shared" si="69"/>
        <v>226.90749999999997</v>
      </c>
      <c r="Q72" s="8">
        <f t="shared" si="69"/>
        <v>308.46499999999997</v>
      </c>
      <c r="R72" s="8">
        <f t="shared" si="69"/>
        <v>226.90749999999997</v>
      </c>
      <c r="S72" s="8">
        <f t="shared" si="69"/>
        <v>189.76249999999999</v>
      </c>
      <c r="T72" s="8">
        <f t="shared" si="69"/>
        <v>238.21250000000001</v>
      </c>
      <c r="U72" s="8">
        <f t="shared" si="69"/>
        <v>187.33999999999997</v>
      </c>
      <c r="V72" s="8">
        <f t="shared" si="69"/>
        <v>187.33999999999997</v>
      </c>
    </row>
    <row r="73" spans="1:22">
      <c r="A73" s="5" t="s">
        <v>34</v>
      </c>
      <c r="B73" t="s">
        <v>36</v>
      </c>
      <c r="C73" s="8">
        <f>(C63+30)*0.85</f>
        <v>324.7</v>
      </c>
      <c r="D73" s="8">
        <f t="shared" ref="D73:V73" si="70">(D63+30)*0.85</f>
        <v>222.7</v>
      </c>
      <c r="E73" s="8">
        <f t="shared" si="70"/>
        <v>267.75</v>
      </c>
      <c r="F73" s="8">
        <f t="shared" si="70"/>
        <v>254.15</v>
      </c>
      <c r="G73" s="8">
        <f t="shared" si="70"/>
        <v>239.7</v>
      </c>
      <c r="H73" s="8">
        <f t="shared" si="70"/>
        <v>215.9</v>
      </c>
      <c r="I73" s="8">
        <f t="shared" si="70"/>
        <v>261.8</v>
      </c>
      <c r="J73" s="8">
        <f t="shared" si="70"/>
        <v>310.25</v>
      </c>
      <c r="K73" s="8">
        <f t="shared" si="70"/>
        <v>358.7</v>
      </c>
      <c r="L73" s="8">
        <f t="shared" si="70"/>
        <v>227.79999999999998</v>
      </c>
      <c r="M73" s="8">
        <f t="shared" si="70"/>
        <v>231.2</v>
      </c>
      <c r="N73" s="8">
        <f t="shared" si="70"/>
        <v>250.75</v>
      </c>
      <c r="O73" s="8">
        <f t="shared" si="70"/>
        <v>262.64999999999998</v>
      </c>
      <c r="P73" s="8">
        <f t="shared" si="70"/>
        <v>264.34999999999997</v>
      </c>
      <c r="Q73" s="8">
        <f t="shared" si="70"/>
        <v>350.2</v>
      </c>
      <c r="R73" s="8">
        <f t="shared" si="70"/>
        <v>264.34999999999997</v>
      </c>
      <c r="S73" s="8">
        <f t="shared" si="70"/>
        <v>225.25</v>
      </c>
      <c r="T73" s="8">
        <f t="shared" si="70"/>
        <v>276.25</v>
      </c>
      <c r="U73" s="8">
        <f t="shared" si="70"/>
        <v>222.7</v>
      </c>
      <c r="V73" s="8">
        <f t="shared" si="70"/>
        <v>222.7</v>
      </c>
    </row>
    <row r="74" spans="1:22">
      <c r="A74" s="5" t="s">
        <v>34</v>
      </c>
      <c r="B74" t="s">
        <v>14</v>
      </c>
      <c r="C74" s="8">
        <f>((C63*0.95)+30)*0.85</f>
        <v>309.73999999999995</v>
      </c>
      <c r="D74" s="8">
        <f t="shared" ref="D74:V74" si="71">((D63*0.95)+30)*0.85</f>
        <v>212.83999999999997</v>
      </c>
      <c r="E74" s="8">
        <f t="shared" si="71"/>
        <v>255.63749999999999</v>
      </c>
      <c r="F74" s="8">
        <f t="shared" si="71"/>
        <v>242.71749999999994</v>
      </c>
      <c r="G74" s="8">
        <f t="shared" si="71"/>
        <v>228.98999999999998</v>
      </c>
      <c r="H74" s="8">
        <f t="shared" si="71"/>
        <v>206.37999999999997</v>
      </c>
      <c r="I74" s="8">
        <f t="shared" si="71"/>
        <v>249.98499999999996</v>
      </c>
      <c r="J74" s="8">
        <f t="shared" si="71"/>
        <v>296.01249999999999</v>
      </c>
      <c r="K74" s="8">
        <f t="shared" si="71"/>
        <v>342.03999999999996</v>
      </c>
      <c r="L74" s="8">
        <f t="shared" si="71"/>
        <v>217.685</v>
      </c>
      <c r="M74" s="8">
        <f t="shared" si="71"/>
        <v>220.91499999999996</v>
      </c>
      <c r="N74" s="8">
        <f t="shared" si="71"/>
        <v>239.48749999999998</v>
      </c>
      <c r="O74" s="8">
        <f t="shared" si="71"/>
        <v>250.79249999999999</v>
      </c>
      <c r="P74" s="8">
        <f t="shared" si="71"/>
        <v>252.40749999999997</v>
      </c>
      <c r="Q74" s="8">
        <f t="shared" si="71"/>
        <v>333.96499999999997</v>
      </c>
      <c r="R74" s="8">
        <f t="shared" si="71"/>
        <v>252.40749999999997</v>
      </c>
      <c r="S74" s="8">
        <f t="shared" si="71"/>
        <v>215.26249999999999</v>
      </c>
      <c r="T74" s="8">
        <f t="shared" si="71"/>
        <v>263.71249999999998</v>
      </c>
      <c r="U74" s="8">
        <f t="shared" si="71"/>
        <v>212.83999999999997</v>
      </c>
      <c r="V74" s="8">
        <f t="shared" si="71"/>
        <v>212.83999999999997</v>
      </c>
    </row>
    <row r="75" spans="1:22">
      <c r="A75" s="5" t="s">
        <v>37</v>
      </c>
      <c r="B75" s="6" t="s">
        <v>3</v>
      </c>
      <c r="C75" s="8">
        <f t="shared" ref="C75:V75" si="72">C2+120</f>
        <v>392</v>
      </c>
      <c r="D75" s="8">
        <f t="shared" si="72"/>
        <v>272</v>
      </c>
      <c r="E75" s="8">
        <f t="shared" si="72"/>
        <v>325</v>
      </c>
      <c r="F75" s="8">
        <f t="shared" si="72"/>
        <v>309</v>
      </c>
      <c r="G75" s="8">
        <f t="shared" si="72"/>
        <v>292</v>
      </c>
      <c r="H75" s="8">
        <f t="shared" si="72"/>
        <v>264</v>
      </c>
      <c r="I75" s="8">
        <f t="shared" si="72"/>
        <v>318</v>
      </c>
      <c r="J75" s="8">
        <f t="shared" si="72"/>
        <v>375</v>
      </c>
      <c r="K75" s="8">
        <f t="shared" si="72"/>
        <v>432</v>
      </c>
      <c r="L75" s="8">
        <f t="shared" si="72"/>
        <v>278</v>
      </c>
      <c r="M75" s="8">
        <f t="shared" si="72"/>
        <v>282</v>
      </c>
      <c r="N75" s="8">
        <f t="shared" si="72"/>
        <v>305</v>
      </c>
      <c r="O75" s="8">
        <f t="shared" si="72"/>
        <v>319</v>
      </c>
      <c r="P75" s="8">
        <f t="shared" si="72"/>
        <v>321</v>
      </c>
      <c r="Q75" s="8">
        <f t="shared" si="72"/>
        <v>422</v>
      </c>
      <c r="R75" s="8">
        <f t="shared" si="72"/>
        <v>321</v>
      </c>
      <c r="S75" s="8">
        <f t="shared" si="72"/>
        <v>275</v>
      </c>
      <c r="T75" s="8">
        <f t="shared" si="72"/>
        <v>335</v>
      </c>
      <c r="U75" s="8">
        <f t="shared" si="72"/>
        <v>272</v>
      </c>
      <c r="V75" s="8">
        <f t="shared" si="72"/>
        <v>272</v>
      </c>
    </row>
    <row r="76" spans="1:22">
      <c r="A76" s="5" t="s">
        <v>37</v>
      </c>
      <c r="B76" t="s">
        <v>4</v>
      </c>
      <c r="C76" s="8">
        <f>C75*0.95</f>
        <v>372.4</v>
      </c>
      <c r="D76" s="8">
        <f t="shared" ref="D76:V76" si="73">D75*0.95</f>
        <v>258.39999999999998</v>
      </c>
      <c r="E76" s="8">
        <f t="shared" si="73"/>
        <v>308.75</v>
      </c>
      <c r="F76" s="8">
        <f t="shared" si="73"/>
        <v>293.55</v>
      </c>
      <c r="G76" s="8">
        <f t="shared" si="73"/>
        <v>277.39999999999998</v>
      </c>
      <c r="H76" s="8">
        <f t="shared" si="73"/>
        <v>250.79999999999998</v>
      </c>
      <c r="I76" s="8">
        <f t="shared" si="73"/>
        <v>302.09999999999997</v>
      </c>
      <c r="J76" s="8">
        <f t="shared" si="73"/>
        <v>356.25</v>
      </c>
      <c r="K76" s="8">
        <f t="shared" si="73"/>
        <v>410.4</v>
      </c>
      <c r="L76" s="8">
        <f t="shared" si="73"/>
        <v>264.09999999999997</v>
      </c>
      <c r="M76" s="8">
        <f t="shared" si="73"/>
        <v>267.89999999999998</v>
      </c>
      <c r="N76" s="8">
        <f t="shared" si="73"/>
        <v>289.75</v>
      </c>
      <c r="O76" s="8">
        <f t="shared" si="73"/>
        <v>303.05</v>
      </c>
      <c r="P76" s="8">
        <f t="shared" si="73"/>
        <v>304.95</v>
      </c>
      <c r="Q76" s="8">
        <f t="shared" si="73"/>
        <v>400.9</v>
      </c>
      <c r="R76" s="8">
        <f t="shared" si="73"/>
        <v>304.95</v>
      </c>
      <c r="S76" s="8">
        <f t="shared" si="73"/>
        <v>261.25</v>
      </c>
      <c r="T76" s="8">
        <f t="shared" si="73"/>
        <v>318.25</v>
      </c>
      <c r="U76" s="8">
        <f t="shared" si="73"/>
        <v>258.39999999999998</v>
      </c>
      <c r="V76" s="8">
        <f t="shared" si="73"/>
        <v>258.39999999999998</v>
      </c>
    </row>
    <row r="77" spans="1:22">
      <c r="A77" s="5" t="s">
        <v>37</v>
      </c>
      <c r="B77" t="s">
        <v>5</v>
      </c>
      <c r="C77" s="8">
        <f>C75+30</f>
        <v>422</v>
      </c>
      <c r="D77" s="8">
        <f t="shared" ref="D77:V77" si="74">D75+30</f>
        <v>302</v>
      </c>
      <c r="E77" s="8">
        <f t="shared" si="74"/>
        <v>355</v>
      </c>
      <c r="F77" s="8">
        <f t="shared" si="74"/>
        <v>339</v>
      </c>
      <c r="G77" s="8">
        <f t="shared" si="74"/>
        <v>322</v>
      </c>
      <c r="H77" s="8">
        <f t="shared" si="74"/>
        <v>294</v>
      </c>
      <c r="I77" s="8">
        <f t="shared" si="74"/>
        <v>348</v>
      </c>
      <c r="J77" s="8">
        <f t="shared" si="74"/>
        <v>405</v>
      </c>
      <c r="K77" s="8">
        <f t="shared" si="74"/>
        <v>462</v>
      </c>
      <c r="L77" s="8">
        <f t="shared" si="74"/>
        <v>308</v>
      </c>
      <c r="M77" s="8">
        <f t="shared" si="74"/>
        <v>312</v>
      </c>
      <c r="N77" s="8">
        <f t="shared" si="74"/>
        <v>335</v>
      </c>
      <c r="O77" s="8">
        <f t="shared" si="74"/>
        <v>349</v>
      </c>
      <c r="P77" s="8">
        <f t="shared" si="74"/>
        <v>351</v>
      </c>
      <c r="Q77" s="8">
        <f t="shared" si="74"/>
        <v>452</v>
      </c>
      <c r="R77" s="8">
        <f t="shared" si="74"/>
        <v>351</v>
      </c>
      <c r="S77" s="8">
        <f t="shared" si="74"/>
        <v>305</v>
      </c>
      <c r="T77" s="8">
        <f t="shared" si="74"/>
        <v>365</v>
      </c>
      <c r="U77" s="8">
        <f t="shared" si="74"/>
        <v>302</v>
      </c>
      <c r="V77" s="8">
        <f t="shared" si="74"/>
        <v>302</v>
      </c>
    </row>
    <row r="78" spans="1:22">
      <c r="A78" s="5" t="s">
        <v>37</v>
      </c>
      <c r="B78" t="s">
        <v>35</v>
      </c>
      <c r="C78" s="8">
        <f>(C75*0.95)+30</f>
        <v>402.4</v>
      </c>
      <c r="D78" s="8">
        <f t="shared" ref="D78:V78" si="75">(D75*0.95)+30</f>
        <v>288.39999999999998</v>
      </c>
      <c r="E78" s="8">
        <f t="shared" si="75"/>
        <v>338.75</v>
      </c>
      <c r="F78" s="8">
        <f t="shared" si="75"/>
        <v>323.55</v>
      </c>
      <c r="G78" s="8">
        <f t="shared" si="75"/>
        <v>307.39999999999998</v>
      </c>
      <c r="H78" s="8">
        <f t="shared" si="75"/>
        <v>280.79999999999995</v>
      </c>
      <c r="I78" s="8">
        <f t="shared" si="75"/>
        <v>332.09999999999997</v>
      </c>
      <c r="J78" s="8">
        <f t="shared" si="75"/>
        <v>386.25</v>
      </c>
      <c r="K78" s="8">
        <f t="shared" si="75"/>
        <v>440.4</v>
      </c>
      <c r="L78" s="8">
        <f t="shared" si="75"/>
        <v>294.09999999999997</v>
      </c>
      <c r="M78" s="8">
        <f t="shared" si="75"/>
        <v>297.89999999999998</v>
      </c>
      <c r="N78" s="8">
        <f t="shared" si="75"/>
        <v>319.75</v>
      </c>
      <c r="O78" s="8">
        <f t="shared" si="75"/>
        <v>333.05</v>
      </c>
      <c r="P78" s="8">
        <f t="shared" si="75"/>
        <v>334.95</v>
      </c>
      <c r="Q78" s="8">
        <f t="shared" si="75"/>
        <v>430.9</v>
      </c>
      <c r="R78" s="8">
        <f t="shared" si="75"/>
        <v>334.95</v>
      </c>
      <c r="S78" s="8">
        <f t="shared" si="75"/>
        <v>291.25</v>
      </c>
      <c r="T78" s="8">
        <f t="shared" si="75"/>
        <v>348.25</v>
      </c>
      <c r="U78" s="8">
        <f t="shared" si="75"/>
        <v>288.39999999999998</v>
      </c>
      <c r="V78" s="8">
        <f t="shared" si="75"/>
        <v>288.39999999999998</v>
      </c>
    </row>
    <row r="79" spans="1:22">
      <c r="A79" s="5" t="s">
        <v>37</v>
      </c>
      <c r="B79" t="s">
        <v>7</v>
      </c>
      <c r="C79" s="8">
        <f>C75*0.9</f>
        <v>352.8</v>
      </c>
      <c r="D79" s="8">
        <f t="shared" ref="D79:V79" si="76">D75*0.9</f>
        <v>244.8</v>
      </c>
      <c r="E79" s="8">
        <f t="shared" si="76"/>
        <v>292.5</v>
      </c>
      <c r="F79" s="8">
        <f t="shared" si="76"/>
        <v>278.10000000000002</v>
      </c>
      <c r="G79" s="8">
        <f t="shared" si="76"/>
        <v>262.8</v>
      </c>
      <c r="H79" s="8">
        <f t="shared" si="76"/>
        <v>237.6</v>
      </c>
      <c r="I79" s="8">
        <f t="shared" si="76"/>
        <v>286.2</v>
      </c>
      <c r="J79" s="8">
        <f t="shared" si="76"/>
        <v>337.5</v>
      </c>
      <c r="K79" s="8">
        <f t="shared" si="76"/>
        <v>388.8</v>
      </c>
      <c r="L79" s="8">
        <f t="shared" si="76"/>
        <v>250.20000000000002</v>
      </c>
      <c r="M79" s="8">
        <f t="shared" si="76"/>
        <v>253.8</v>
      </c>
      <c r="N79" s="8">
        <f t="shared" si="76"/>
        <v>274.5</v>
      </c>
      <c r="O79" s="8">
        <f t="shared" si="76"/>
        <v>287.10000000000002</v>
      </c>
      <c r="P79" s="8">
        <f t="shared" si="76"/>
        <v>288.90000000000003</v>
      </c>
      <c r="Q79" s="8">
        <f t="shared" si="76"/>
        <v>379.8</v>
      </c>
      <c r="R79" s="8">
        <f t="shared" si="76"/>
        <v>288.90000000000003</v>
      </c>
      <c r="S79" s="8">
        <f t="shared" si="76"/>
        <v>247.5</v>
      </c>
      <c r="T79" s="8">
        <f t="shared" si="76"/>
        <v>301.5</v>
      </c>
      <c r="U79" s="8">
        <f t="shared" si="76"/>
        <v>244.8</v>
      </c>
      <c r="V79" s="8">
        <f t="shared" si="76"/>
        <v>244.8</v>
      </c>
    </row>
    <row r="80" spans="1:22">
      <c r="A80" s="5" t="s">
        <v>37</v>
      </c>
      <c r="B80" t="s">
        <v>8</v>
      </c>
      <c r="C80" s="8">
        <f>(C75*0.95)*0.9</f>
        <v>335.15999999999997</v>
      </c>
      <c r="D80" s="8">
        <f t="shared" ref="D80:V80" si="77">(D75*0.95)*0.9</f>
        <v>232.55999999999997</v>
      </c>
      <c r="E80" s="8">
        <f t="shared" si="77"/>
        <v>277.875</v>
      </c>
      <c r="F80" s="8">
        <f t="shared" si="77"/>
        <v>264.19499999999999</v>
      </c>
      <c r="G80" s="8">
        <f t="shared" si="77"/>
        <v>249.66</v>
      </c>
      <c r="H80" s="8">
        <f t="shared" si="77"/>
        <v>225.72</v>
      </c>
      <c r="I80" s="8">
        <f t="shared" si="77"/>
        <v>271.89</v>
      </c>
      <c r="J80" s="8">
        <f t="shared" si="77"/>
        <v>320.625</v>
      </c>
      <c r="K80" s="8">
        <f t="shared" si="77"/>
        <v>369.36</v>
      </c>
      <c r="L80" s="8">
        <f t="shared" si="77"/>
        <v>237.68999999999997</v>
      </c>
      <c r="M80" s="8">
        <f t="shared" si="77"/>
        <v>241.10999999999999</v>
      </c>
      <c r="N80" s="8">
        <f t="shared" si="77"/>
        <v>260.77500000000003</v>
      </c>
      <c r="O80" s="8">
        <f t="shared" si="77"/>
        <v>272.745</v>
      </c>
      <c r="P80" s="8">
        <f t="shared" si="77"/>
        <v>274.45499999999998</v>
      </c>
      <c r="Q80" s="8">
        <f t="shared" si="77"/>
        <v>360.81</v>
      </c>
      <c r="R80" s="8">
        <f t="shared" si="77"/>
        <v>274.45499999999998</v>
      </c>
      <c r="S80" s="8">
        <f t="shared" si="77"/>
        <v>235.125</v>
      </c>
      <c r="T80" s="8">
        <f t="shared" si="77"/>
        <v>286.42500000000001</v>
      </c>
      <c r="U80" s="8">
        <f t="shared" si="77"/>
        <v>232.55999999999997</v>
      </c>
      <c r="V80" s="8">
        <f t="shared" si="77"/>
        <v>232.55999999999997</v>
      </c>
    </row>
    <row r="81" spans="1:22">
      <c r="A81" s="5" t="s">
        <v>37</v>
      </c>
      <c r="B81" t="s">
        <v>9</v>
      </c>
      <c r="C81" s="8">
        <f>(C75+30)*0.9</f>
        <v>379.8</v>
      </c>
      <c r="D81" s="8">
        <f t="shared" ref="D81:V81" si="78">(D75+30)*0.9</f>
        <v>271.8</v>
      </c>
      <c r="E81" s="8">
        <f t="shared" si="78"/>
        <v>319.5</v>
      </c>
      <c r="F81" s="8">
        <f t="shared" si="78"/>
        <v>305.10000000000002</v>
      </c>
      <c r="G81" s="8">
        <f t="shared" si="78"/>
        <v>289.8</v>
      </c>
      <c r="H81" s="8">
        <f t="shared" si="78"/>
        <v>264.60000000000002</v>
      </c>
      <c r="I81" s="8">
        <f t="shared" si="78"/>
        <v>313.2</v>
      </c>
      <c r="J81" s="8">
        <f t="shared" si="78"/>
        <v>364.5</v>
      </c>
      <c r="K81" s="8">
        <f t="shared" si="78"/>
        <v>415.8</v>
      </c>
      <c r="L81" s="8">
        <f t="shared" si="78"/>
        <v>277.2</v>
      </c>
      <c r="M81" s="8">
        <f t="shared" si="78"/>
        <v>280.8</v>
      </c>
      <c r="N81" s="8">
        <f t="shared" si="78"/>
        <v>301.5</v>
      </c>
      <c r="O81" s="8">
        <f t="shared" si="78"/>
        <v>314.10000000000002</v>
      </c>
      <c r="P81" s="8">
        <f t="shared" si="78"/>
        <v>315.90000000000003</v>
      </c>
      <c r="Q81" s="8">
        <f t="shared" si="78"/>
        <v>406.8</v>
      </c>
      <c r="R81" s="8">
        <f t="shared" si="78"/>
        <v>315.90000000000003</v>
      </c>
      <c r="S81" s="8">
        <f t="shared" si="78"/>
        <v>274.5</v>
      </c>
      <c r="T81" s="8">
        <f t="shared" si="78"/>
        <v>328.5</v>
      </c>
      <c r="U81" s="8">
        <f t="shared" si="78"/>
        <v>271.8</v>
      </c>
      <c r="V81" s="8">
        <f t="shared" si="78"/>
        <v>271.8</v>
      </c>
    </row>
    <row r="82" spans="1:22">
      <c r="A82" s="5" t="s">
        <v>37</v>
      </c>
      <c r="B82" t="s">
        <v>10</v>
      </c>
      <c r="C82" s="8">
        <f>((C75*0.95)+30)*0.9</f>
        <v>362.15999999999997</v>
      </c>
      <c r="D82" s="8">
        <f t="shared" ref="D82:V82" si="79">((D75*0.95)+30)*0.9</f>
        <v>259.56</v>
      </c>
      <c r="E82" s="8">
        <f t="shared" si="79"/>
        <v>304.875</v>
      </c>
      <c r="F82" s="8">
        <f t="shared" si="79"/>
        <v>291.19499999999999</v>
      </c>
      <c r="G82" s="8">
        <f t="shared" si="79"/>
        <v>276.65999999999997</v>
      </c>
      <c r="H82" s="8">
        <f t="shared" si="79"/>
        <v>252.71999999999997</v>
      </c>
      <c r="I82" s="8">
        <f t="shared" si="79"/>
        <v>298.89</v>
      </c>
      <c r="J82" s="8">
        <f t="shared" si="79"/>
        <v>347.625</v>
      </c>
      <c r="K82" s="8">
        <f t="shared" si="79"/>
        <v>396.36</v>
      </c>
      <c r="L82" s="8">
        <f t="shared" si="79"/>
        <v>264.69</v>
      </c>
      <c r="M82" s="8">
        <f t="shared" si="79"/>
        <v>268.11</v>
      </c>
      <c r="N82" s="8">
        <f t="shared" si="79"/>
        <v>287.77500000000003</v>
      </c>
      <c r="O82" s="8">
        <f t="shared" si="79"/>
        <v>299.745</v>
      </c>
      <c r="P82" s="8">
        <f t="shared" si="79"/>
        <v>301.45499999999998</v>
      </c>
      <c r="Q82" s="8">
        <f t="shared" si="79"/>
        <v>387.81</v>
      </c>
      <c r="R82" s="8">
        <f t="shared" si="79"/>
        <v>301.45499999999998</v>
      </c>
      <c r="S82" s="8">
        <f t="shared" si="79"/>
        <v>262.125</v>
      </c>
      <c r="T82" s="8">
        <f t="shared" si="79"/>
        <v>313.42500000000001</v>
      </c>
      <c r="U82" s="8">
        <f t="shared" si="79"/>
        <v>259.56</v>
      </c>
      <c r="V82" s="8">
        <f t="shared" si="79"/>
        <v>259.56</v>
      </c>
    </row>
    <row r="83" spans="1:22">
      <c r="A83" s="5" t="s">
        <v>37</v>
      </c>
      <c r="B83" t="s">
        <v>11</v>
      </c>
      <c r="C83" s="8">
        <f>C75*0.85</f>
        <v>333.2</v>
      </c>
      <c r="D83" s="8">
        <f t="shared" ref="D83:V83" si="80">D75*0.85</f>
        <v>231.2</v>
      </c>
      <c r="E83" s="8">
        <f t="shared" si="80"/>
        <v>276.25</v>
      </c>
      <c r="F83" s="8">
        <f t="shared" si="80"/>
        <v>262.64999999999998</v>
      </c>
      <c r="G83" s="8">
        <f t="shared" si="80"/>
        <v>248.2</v>
      </c>
      <c r="H83" s="8">
        <f t="shared" si="80"/>
        <v>224.4</v>
      </c>
      <c r="I83" s="8">
        <f t="shared" si="80"/>
        <v>270.3</v>
      </c>
      <c r="J83" s="8">
        <f t="shared" si="80"/>
        <v>318.75</v>
      </c>
      <c r="K83" s="8">
        <f t="shared" si="80"/>
        <v>367.2</v>
      </c>
      <c r="L83" s="8">
        <f t="shared" si="80"/>
        <v>236.29999999999998</v>
      </c>
      <c r="M83" s="8">
        <f t="shared" si="80"/>
        <v>239.7</v>
      </c>
      <c r="N83" s="8">
        <f t="shared" si="80"/>
        <v>259.25</v>
      </c>
      <c r="O83" s="8">
        <f t="shared" si="80"/>
        <v>271.14999999999998</v>
      </c>
      <c r="P83" s="8">
        <f t="shared" si="80"/>
        <v>272.84999999999997</v>
      </c>
      <c r="Q83" s="8">
        <f t="shared" si="80"/>
        <v>358.7</v>
      </c>
      <c r="R83" s="8">
        <f t="shared" si="80"/>
        <v>272.84999999999997</v>
      </c>
      <c r="S83" s="8">
        <f t="shared" si="80"/>
        <v>233.75</v>
      </c>
      <c r="T83" s="8">
        <f t="shared" si="80"/>
        <v>284.75</v>
      </c>
      <c r="U83" s="8">
        <f t="shared" si="80"/>
        <v>231.2</v>
      </c>
      <c r="V83" s="8">
        <f t="shared" si="80"/>
        <v>231.2</v>
      </c>
    </row>
    <row r="84" spans="1:22">
      <c r="A84" s="5" t="s">
        <v>37</v>
      </c>
      <c r="B84" t="s">
        <v>12</v>
      </c>
      <c r="C84" s="8">
        <f>(C75*0.95)*0.85</f>
        <v>316.53999999999996</v>
      </c>
      <c r="D84" s="8">
        <f t="shared" ref="D84:V84" si="81">(D75*0.95)*0.85</f>
        <v>219.64</v>
      </c>
      <c r="E84" s="8">
        <f t="shared" si="81"/>
        <v>262.4375</v>
      </c>
      <c r="F84" s="8">
        <f t="shared" si="81"/>
        <v>249.51750000000001</v>
      </c>
      <c r="G84" s="8">
        <f t="shared" si="81"/>
        <v>235.78999999999996</v>
      </c>
      <c r="H84" s="8">
        <f t="shared" si="81"/>
        <v>213.17999999999998</v>
      </c>
      <c r="I84" s="8">
        <f t="shared" si="81"/>
        <v>256.78499999999997</v>
      </c>
      <c r="J84" s="8">
        <f t="shared" si="81"/>
        <v>302.8125</v>
      </c>
      <c r="K84" s="8">
        <f t="shared" si="81"/>
        <v>348.84</v>
      </c>
      <c r="L84" s="8">
        <f t="shared" si="81"/>
        <v>224.48499999999996</v>
      </c>
      <c r="M84" s="8">
        <f t="shared" si="81"/>
        <v>227.71499999999997</v>
      </c>
      <c r="N84" s="8">
        <f t="shared" si="81"/>
        <v>246.28749999999999</v>
      </c>
      <c r="O84" s="8">
        <f t="shared" si="81"/>
        <v>257.59250000000003</v>
      </c>
      <c r="P84" s="8">
        <f t="shared" si="81"/>
        <v>259.20749999999998</v>
      </c>
      <c r="Q84" s="8">
        <f t="shared" si="81"/>
        <v>340.76499999999999</v>
      </c>
      <c r="R84" s="8">
        <f t="shared" si="81"/>
        <v>259.20749999999998</v>
      </c>
      <c r="S84" s="8">
        <f t="shared" si="81"/>
        <v>222.0625</v>
      </c>
      <c r="T84" s="8">
        <f t="shared" si="81"/>
        <v>270.51249999999999</v>
      </c>
      <c r="U84" s="8">
        <f t="shared" si="81"/>
        <v>219.64</v>
      </c>
      <c r="V84" s="8">
        <f t="shared" si="81"/>
        <v>219.64</v>
      </c>
    </row>
    <row r="85" spans="1:22">
      <c r="A85" s="5" t="s">
        <v>37</v>
      </c>
      <c r="B85" t="s">
        <v>36</v>
      </c>
      <c r="C85" s="8">
        <f>(C75+30)*0.85</f>
        <v>358.7</v>
      </c>
      <c r="D85" s="8">
        <f t="shared" ref="D85:V85" si="82">(D75+30)*0.85</f>
        <v>256.7</v>
      </c>
      <c r="E85" s="8">
        <f t="shared" si="82"/>
        <v>301.75</v>
      </c>
      <c r="F85" s="8">
        <f t="shared" si="82"/>
        <v>288.14999999999998</v>
      </c>
      <c r="G85" s="8">
        <f t="shared" si="82"/>
        <v>273.7</v>
      </c>
      <c r="H85" s="8">
        <f t="shared" si="82"/>
        <v>249.9</v>
      </c>
      <c r="I85" s="8">
        <f t="shared" si="82"/>
        <v>295.8</v>
      </c>
      <c r="J85" s="8">
        <f t="shared" si="82"/>
        <v>344.25</v>
      </c>
      <c r="K85" s="8">
        <f t="shared" si="82"/>
        <v>392.7</v>
      </c>
      <c r="L85" s="8">
        <f t="shared" si="82"/>
        <v>261.8</v>
      </c>
      <c r="M85" s="8">
        <f t="shared" si="82"/>
        <v>265.2</v>
      </c>
      <c r="N85" s="8">
        <f t="shared" si="82"/>
        <v>284.75</v>
      </c>
      <c r="O85" s="8">
        <f t="shared" si="82"/>
        <v>296.64999999999998</v>
      </c>
      <c r="P85" s="8">
        <f t="shared" si="82"/>
        <v>298.34999999999997</v>
      </c>
      <c r="Q85" s="8">
        <f t="shared" si="82"/>
        <v>384.2</v>
      </c>
      <c r="R85" s="8">
        <f t="shared" si="82"/>
        <v>298.34999999999997</v>
      </c>
      <c r="S85" s="8">
        <f t="shared" si="82"/>
        <v>259.25</v>
      </c>
      <c r="T85" s="8">
        <f t="shared" si="82"/>
        <v>310.25</v>
      </c>
      <c r="U85" s="8">
        <f t="shared" si="82"/>
        <v>256.7</v>
      </c>
      <c r="V85" s="8">
        <f t="shared" si="82"/>
        <v>256.7</v>
      </c>
    </row>
    <row r="86" spans="1:22">
      <c r="A86" s="5" t="s">
        <v>37</v>
      </c>
      <c r="B86" t="s">
        <v>14</v>
      </c>
      <c r="C86" s="8">
        <f>((C75*0.95)+30)*0.85</f>
        <v>342.03999999999996</v>
      </c>
      <c r="D86" s="8">
        <f t="shared" ref="D86:V86" si="83">((D75*0.95)+30)*0.85</f>
        <v>245.14</v>
      </c>
      <c r="E86" s="8">
        <f t="shared" si="83"/>
        <v>287.9375</v>
      </c>
      <c r="F86" s="8">
        <f t="shared" si="83"/>
        <v>275.01749999999998</v>
      </c>
      <c r="G86" s="8">
        <f t="shared" si="83"/>
        <v>261.28999999999996</v>
      </c>
      <c r="H86" s="8">
        <f t="shared" si="83"/>
        <v>238.67999999999995</v>
      </c>
      <c r="I86" s="8">
        <f t="shared" si="83"/>
        <v>282.28499999999997</v>
      </c>
      <c r="J86" s="8">
        <f t="shared" si="83"/>
        <v>328.3125</v>
      </c>
      <c r="K86" s="8">
        <f t="shared" si="83"/>
        <v>374.34</v>
      </c>
      <c r="L86" s="8">
        <f t="shared" si="83"/>
        <v>249.98499999999996</v>
      </c>
      <c r="M86" s="8">
        <f t="shared" si="83"/>
        <v>253.21499999999997</v>
      </c>
      <c r="N86" s="8">
        <f t="shared" si="83"/>
        <v>271.78749999999997</v>
      </c>
      <c r="O86" s="8">
        <f t="shared" si="83"/>
        <v>283.09250000000003</v>
      </c>
      <c r="P86" s="8">
        <f t="shared" si="83"/>
        <v>284.70749999999998</v>
      </c>
      <c r="Q86" s="8">
        <f t="shared" si="83"/>
        <v>366.26499999999999</v>
      </c>
      <c r="R86" s="8">
        <f t="shared" si="83"/>
        <v>284.70749999999998</v>
      </c>
      <c r="S86" s="8">
        <f t="shared" si="83"/>
        <v>247.5625</v>
      </c>
      <c r="T86" s="8">
        <f t="shared" si="83"/>
        <v>296.01249999999999</v>
      </c>
      <c r="U86" s="8">
        <f t="shared" si="83"/>
        <v>245.14</v>
      </c>
      <c r="V86" s="8">
        <f t="shared" si="83"/>
        <v>245.14</v>
      </c>
    </row>
    <row r="87" spans="1:22">
      <c r="A87" s="9" t="s">
        <v>38</v>
      </c>
      <c r="B87" s="6" t="s">
        <v>3</v>
      </c>
      <c r="C87" s="8">
        <f t="shared" ref="C87:V87" si="84">(C2*2)+60</f>
        <v>604</v>
      </c>
      <c r="D87" s="8">
        <f t="shared" si="84"/>
        <v>364</v>
      </c>
      <c r="E87" s="8">
        <f t="shared" si="84"/>
        <v>470</v>
      </c>
      <c r="F87" s="8">
        <f t="shared" si="84"/>
        <v>438</v>
      </c>
      <c r="G87" s="8">
        <f t="shared" si="84"/>
        <v>404</v>
      </c>
      <c r="H87" s="8">
        <f t="shared" si="84"/>
        <v>348</v>
      </c>
      <c r="I87" s="8">
        <f t="shared" si="84"/>
        <v>456</v>
      </c>
      <c r="J87" s="8">
        <f t="shared" si="84"/>
        <v>570</v>
      </c>
      <c r="K87" s="8">
        <f t="shared" si="84"/>
        <v>684</v>
      </c>
      <c r="L87" s="8">
        <f t="shared" si="84"/>
        <v>376</v>
      </c>
      <c r="M87" s="8">
        <f t="shared" si="84"/>
        <v>384</v>
      </c>
      <c r="N87" s="8">
        <f t="shared" si="84"/>
        <v>430</v>
      </c>
      <c r="O87" s="8">
        <f t="shared" si="84"/>
        <v>458</v>
      </c>
      <c r="P87" s="8">
        <f t="shared" si="84"/>
        <v>462</v>
      </c>
      <c r="Q87" s="8">
        <f t="shared" si="84"/>
        <v>664</v>
      </c>
      <c r="R87" s="8">
        <f t="shared" si="84"/>
        <v>462</v>
      </c>
      <c r="S87" s="8">
        <f t="shared" si="84"/>
        <v>370</v>
      </c>
      <c r="T87" s="8">
        <f t="shared" si="84"/>
        <v>490</v>
      </c>
      <c r="U87" s="8">
        <f t="shared" si="84"/>
        <v>364</v>
      </c>
      <c r="V87" s="8">
        <f t="shared" si="84"/>
        <v>364</v>
      </c>
    </row>
    <row r="88" spans="1:22">
      <c r="A88" s="9" t="s">
        <v>38</v>
      </c>
      <c r="B88" t="s">
        <v>17</v>
      </c>
      <c r="C88" s="8">
        <f>C87*0.95</f>
        <v>573.79999999999995</v>
      </c>
      <c r="D88" s="8">
        <f t="shared" ref="D88:V88" si="85">D87*0.95</f>
        <v>345.8</v>
      </c>
      <c r="E88" s="8">
        <f t="shared" si="85"/>
        <v>446.5</v>
      </c>
      <c r="F88" s="8">
        <f t="shared" si="85"/>
        <v>416.09999999999997</v>
      </c>
      <c r="G88" s="8">
        <f t="shared" si="85"/>
        <v>383.79999999999995</v>
      </c>
      <c r="H88" s="8">
        <f t="shared" si="85"/>
        <v>330.59999999999997</v>
      </c>
      <c r="I88" s="8">
        <f t="shared" si="85"/>
        <v>433.2</v>
      </c>
      <c r="J88" s="8">
        <f t="shared" si="85"/>
        <v>541.5</v>
      </c>
      <c r="K88" s="8">
        <f t="shared" si="85"/>
        <v>649.79999999999995</v>
      </c>
      <c r="L88" s="8">
        <f t="shared" si="85"/>
        <v>357.2</v>
      </c>
      <c r="M88" s="8">
        <f t="shared" si="85"/>
        <v>364.79999999999995</v>
      </c>
      <c r="N88" s="8">
        <f t="shared" si="85"/>
        <v>408.5</v>
      </c>
      <c r="O88" s="8">
        <f t="shared" si="85"/>
        <v>435.09999999999997</v>
      </c>
      <c r="P88" s="8">
        <f t="shared" si="85"/>
        <v>438.9</v>
      </c>
      <c r="Q88" s="8">
        <f t="shared" si="85"/>
        <v>630.79999999999995</v>
      </c>
      <c r="R88" s="8">
        <f t="shared" si="85"/>
        <v>438.9</v>
      </c>
      <c r="S88" s="8">
        <f t="shared" si="85"/>
        <v>351.5</v>
      </c>
      <c r="T88" s="8">
        <f t="shared" si="85"/>
        <v>465.5</v>
      </c>
      <c r="U88" s="8">
        <f t="shared" si="85"/>
        <v>345.8</v>
      </c>
      <c r="V88" s="8">
        <f t="shared" si="85"/>
        <v>345.8</v>
      </c>
    </row>
    <row r="89" spans="1:22">
      <c r="A89" s="9" t="s">
        <v>38</v>
      </c>
      <c r="B89" t="s">
        <v>39</v>
      </c>
      <c r="C89" s="8">
        <f>C87+60</f>
        <v>664</v>
      </c>
      <c r="D89" s="8">
        <f t="shared" ref="D89:V89" si="86">D87+60</f>
        <v>424</v>
      </c>
      <c r="E89" s="8">
        <f t="shared" si="86"/>
        <v>530</v>
      </c>
      <c r="F89" s="8">
        <f t="shared" si="86"/>
        <v>498</v>
      </c>
      <c r="G89" s="8">
        <f t="shared" si="86"/>
        <v>464</v>
      </c>
      <c r="H89" s="8">
        <f t="shared" si="86"/>
        <v>408</v>
      </c>
      <c r="I89" s="8">
        <f t="shared" si="86"/>
        <v>516</v>
      </c>
      <c r="J89" s="8">
        <f t="shared" si="86"/>
        <v>630</v>
      </c>
      <c r="K89" s="8">
        <f t="shared" si="86"/>
        <v>744</v>
      </c>
      <c r="L89" s="8">
        <f t="shared" si="86"/>
        <v>436</v>
      </c>
      <c r="M89" s="8">
        <f t="shared" si="86"/>
        <v>444</v>
      </c>
      <c r="N89" s="8">
        <f t="shared" si="86"/>
        <v>490</v>
      </c>
      <c r="O89" s="8">
        <f t="shared" si="86"/>
        <v>518</v>
      </c>
      <c r="P89" s="8">
        <f t="shared" si="86"/>
        <v>522</v>
      </c>
      <c r="Q89" s="8">
        <f t="shared" si="86"/>
        <v>724</v>
      </c>
      <c r="R89" s="8">
        <f t="shared" si="86"/>
        <v>522</v>
      </c>
      <c r="S89" s="8">
        <f t="shared" si="86"/>
        <v>430</v>
      </c>
      <c r="T89" s="8">
        <f t="shared" si="86"/>
        <v>550</v>
      </c>
      <c r="U89" s="8">
        <f t="shared" si="86"/>
        <v>424</v>
      </c>
      <c r="V89" s="8">
        <f t="shared" si="86"/>
        <v>424</v>
      </c>
    </row>
    <row r="90" spans="1:22">
      <c r="A90" s="9" t="s">
        <v>38</v>
      </c>
      <c r="B90" t="s">
        <v>40</v>
      </c>
      <c r="C90" s="8">
        <f>(C87*0.95)+60</f>
        <v>633.79999999999995</v>
      </c>
      <c r="D90" s="8">
        <f t="shared" ref="D90:V90" si="87">(D87*0.95)+60</f>
        <v>405.8</v>
      </c>
      <c r="E90" s="8">
        <f t="shared" si="87"/>
        <v>506.5</v>
      </c>
      <c r="F90" s="8">
        <f t="shared" si="87"/>
        <v>476.09999999999997</v>
      </c>
      <c r="G90" s="8">
        <f t="shared" si="87"/>
        <v>443.79999999999995</v>
      </c>
      <c r="H90" s="8">
        <f t="shared" si="87"/>
        <v>390.59999999999997</v>
      </c>
      <c r="I90" s="8">
        <f t="shared" si="87"/>
        <v>493.2</v>
      </c>
      <c r="J90" s="8">
        <f t="shared" si="87"/>
        <v>601.5</v>
      </c>
      <c r="K90" s="8">
        <f t="shared" si="87"/>
        <v>709.8</v>
      </c>
      <c r="L90" s="8">
        <f t="shared" si="87"/>
        <v>417.2</v>
      </c>
      <c r="M90" s="8">
        <f t="shared" si="87"/>
        <v>424.79999999999995</v>
      </c>
      <c r="N90" s="8">
        <f t="shared" si="87"/>
        <v>468.5</v>
      </c>
      <c r="O90" s="8">
        <f t="shared" si="87"/>
        <v>495.09999999999997</v>
      </c>
      <c r="P90" s="8">
        <f t="shared" si="87"/>
        <v>498.9</v>
      </c>
      <c r="Q90" s="8">
        <f t="shared" si="87"/>
        <v>690.8</v>
      </c>
      <c r="R90" s="8">
        <f t="shared" si="87"/>
        <v>498.9</v>
      </c>
      <c r="S90" s="8">
        <f t="shared" si="87"/>
        <v>411.5</v>
      </c>
      <c r="T90" s="8">
        <f t="shared" si="87"/>
        <v>525.5</v>
      </c>
      <c r="U90" s="8">
        <f t="shared" si="87"/>
        <v>405.8</v>
      </c>
      <c r="V90" s="8">
        <f t="shared" si="87"/>
        <v>405.8</v>
      </c>
    </row>
    <row r="91" spans="1:22">
      <c r="A91" s="9" t="s">
        <v>38</v>
      </c>
      <c r="B91" t="s">
        <v>7</v>
      </c>
      <c r="C91" s="8">
        <f>C87*0.9</f>
        <v>543.6</v>
      </c>
      <c r="D91" s="8">
        <f t="shared" ref="D91:V91" si="88">D87*0.9</f>
        <v>327.60000000000002</v>
      </c>
      <c r="E91" s="8">
        <f t="shared" si="88"/>
        <v>423</v>
      </c>
      <c r="F91" s="8">
        <f t="shared" si="88"/>
        <v>394.2</v>
      </c>
      <c r="G91" s="8">
        <f t="shared" si="88"/>
        <v>363.6</v>
      </c>
      <c r="H91" s="8">
        <f t="shared" si="88"/>
        <v>313.2</v>
      </c>
      <c r="I91" s="8">
        <f t="shared" si="88"/>
        <v>410.40000000000003</v>
      </c>
      <c r="J91" s="8">
        <f t="shared" si="88"/>
        <v>513</v>
      </c>
      <c r="K91" s="8">
        <f t="shared" si="88"/>
        <v>615.6</v>
      </c>
      <c r="L91" s="8">
        <f t="shared" si="88"/>
        <v>338.40000000000003</v>
      </c>
      <c r="M91" s="8">
        <f t="shared" si="88"/>
        <v>345.6</v>
      </c>
      <c r="N91" s="8">
        <f t="shared" si="88"/>
        <v>387</v>
      </c>
      <c r="O91" s="8">
        <f t="shared" si="88"/>
        <v>412.2</v>
      </c>
      <c r="P91" s="8">
        <f t="shared" si="88"/>
        <v>415.8</v>
      </c>
      <c r="Q91" s="8">
        <f t="shared" si="88"/>
        <v>597.6</v>
      </c>
      <c r="R91" s="8">
        <f t="shared" si="88"/>
        <v>415.8</v>
      </c>
      <c r="S91" s="8">
        <f t="shared" si="88"/>
        <v>333</v>
      </c>
      <c r="T91" s="8">
        <f t="shared" si="88"/>
        <v>441</v>
      </c>
      <c r="U91" s="8">
        <f t="shared" si="88"/>
        <v>327.60000000000002</v>
      </c>
      <c r="V91" s="8">
        <f t="shared" si="88"/>
        <v>327.60000000000002</v>
      </c>
    </row>
    <row r="92" spans="1:22">
      <c r="A92" s="9" t="s">
        <v>38</v>
      </c>
      <c r="B92" t="s">
        <v>28</v>
      </c>
      <c r="C92" s="8">
        <f>(C87*0.95)*0.9</f>
        <v>516.41999999999996</v>
      </c>
      <c r="D92" s="8">
        <f t="shared" ref="D92:V92" si="89">(D87*0.95)*0.9</f>
        <v>311.22000000000003</v>
      </c>
      <c r="E92" s="8">
        <f t="shared" si="89"/>
        <v>401.85</v>
      </c>
      <c r="F92" s="8">
        <f t="shared" si="89"/>
        <v>374.48999999999995</v>
      </c>
      <c r="G92" s="8">
        <f t="shared" si="89"/>
        <v>345.41999999999996</v>
      </c>
      <c r="H92" s="8">
        <f t="shared" si="89"/>
        <v>297.53999999999996</v>
      </c>
      <c r="I92" s="8">
        <f t="shared" si="89"/>
        <v>389.88</v>
      </c>
      <c r="J92" s="8">
        <f t="shared" si="89"/>
        <v>487.35</v>
      </c>
      <c r="K92" s="8">
        <f t="shared" si="89"/>
        <v>584.81999999999994</v>
      </c>
      <c r="L92" s="8">
        <f t="shared" si="89"/>
        <v>321.48</v>
      </c>
      <c r="M92" s="8">
        <f t="shared" si="89"/>
        <v>328.32</v>
      </c>
      <c r="N92" s="8">
        <f t="shared" si="89"/>
        <v>367.65000000000003</v>
      </c>
      <c r="O92" s="8">
        <f t="shared" si="89"/>
        <v>391.59</v>
      </c>
      <c r="P92" s="8">
        <f t="shared" si="89"/>
        <v>395.01</v>
      </c>
      <c r="Q92" s="8">
        <f t="shared" si="89"/>
        <v>567.72</v>
      </c>
      <c r="R92" s="8">
        <f t="shared" si="89"/>
        <v>395.01</v>
      </c>
      <c r="S92" s="8">
        <f t="shared" si="89"/>
        <v>316.35000000000002</v>
      </c>
      <c r="T92" s="8">
        <f t="shared" si="89"/>
        <v>418.95</v>
      </c>
      <c r="U92" s="8">
        <f t="shared" si="89"/>
        <v>311.22000000000003</v>
      </c>
      <c r="V92" s="8">
        <f t="shared" si="89"/>
        <v>311.22000000000003</v>
      </c>
    </row>
    <row r="93" spans="1:22">
      <c r="A93" s="9" t="s">
        <v>38</v>
      </c>
      <c r="B93" t="s">
        <v>41</v>
      </c>
      <c r="C93" s="8">
        <f>(C87+60)*0.9</f>
        <v>597.6</v>
      </c>
      <c r="D93" s="8">
        <f t="shared" ref="D93:V93" si="90">(D87+60)*0.9</f>
        <v>381.6</v>
      </c>
      <c r="E93" s="8">
        <f t="shared" si="90"/>
        <v>477</v>
      </c>
      <c r="F93" s="8">
        <f t="shared" si="90"/>
        <v>448.2</v>
      </c>
      <c r="G93" s="8">
        <f t="shared" si="90"/>
        <v>417.6</v>
      </c>
      <c r="H93" s="8">
        <f t="shared" si="90"/>
        <v>367.2</v>
      </c>
      <c r="I93" s="8">
        <f t="shared" si="90"/>
        <v>464.40000000000003</v>
      </c>
      <c r="J93" s="8">
        <f t="shared" si="90"/>
        <v>567</v>
      </c>
      <c r="K93" s="8">
        <f t="shared" si="90"/>
        <v>669.6</v>
      </c>
      <c r="L93" s="8">
        <f t="shared" si="90"/>
        <v>392.40000000000003</v>
      </c>
      <c r="M93" s="8">
        <f t="shared" si="90"/>
        <v>399.6</v>
      </c>
      <c r="N93" s="8">
        <f t="shared" si="90"/>
        <v>441</v>
      </c>
      <c r="O93" s="8">
        <f t="shared" si="90"/>
        <v>466.2</v>
      </c>
      <c r="P93" s="8">
        <f t="shared" si="90"/>
        <v>469.8</v>
      </c>
      <c r="Q93" s="8">
        <f t="shared" si="90"/>
        <v>651.6</v>
      </c>
      <c r="R93" s="8">
        <f t="shared" si="90"/>
        <v>469.8</v>
      </c>
      <c r="S93" s="8">
        <f t="shared" si="90"/>
        <v>387</v>
      </c>
      <c r="T93" s="8">
        <f t="shared" si="90"/>
        <v>495</v>
      </c>
      <c r="U93" s="8">
        <f t="shared" si="90"/>
        <v>381.6</v>
      </c>
      <c r="V93" s="8">
        <f t="shared" si="90"/>
        <v>381.6</v>
      </c>
    </row>
    <row r="94" spans="1:22">
      <c r="A94" s="9" t="s">
        <v>38</v>
      </c>
      <c r="B94" t="s">
        <v>42</v>
      </c>
      <c r="C94" s="8">
        <f>((C87*0.95)+60)*0.9</f>
        <v>570.41999999999996</v>
      </c>
      <c r="D94" s="8">
        <f t="shared" ref="D94:V94" si="91">((D87*0.95)+60)*0.9</f>
        <v>365.22</v>
      </c>
      <c r="E94" s="8">
        <f t="shared" si="91"/>
        <v>455.85</v>
      </c>
      <c r="F94" s="8">
        <f t="shared" si="91"/>
        <v>428.48999999999995</v>
      </c>
      <c r="G94" s="8">
        <f t="shared" si="91"/>
        <v>399.41999999999996</v>
      </c>
      <c r="H94" s="8">
        <f t="shared" si="91"/>
        <v>351.53999999999996</v>
      </c>
      <c r="I94" s="8">
        <f t="shared" si="91"/>
        <v>443.88</v>
      </c>
      <c r="J94" s="8">
        <f t="shared" si="91"/>
        <v>541.35</v>
      </c>
      <c r="K94" s="8">
        <f t="shared" si="91"/>
        <v>638.81999999999994</v>
      </c>
      <c r="L94" s="8">
        <f t="shared" si="91"/>
        <v>375.48</v>
      </c>
      <c r="M94" s="8">
        <f t="shared" si="91"/>
        <v>382.32</v>
      </c>
      <c r="N94" s="8">
        <f t="shared" si="91"/>
        <v>421.65000000000003</v>
      </c>
      <c r="O94" s="8">
        <f t="shared" si="91"/>
        <v>445.59</v>
      </c>
      <c r="P94" s="8">
        <f t="shared" si="91"/>
        <v>449.01</v>
      </c>
      <c r="Q94" s="8">
        <f t="shared" si="91"/>
        <v>621.72</v>
      </c>
      <c r="R94" s="8">
        <f t="shared" si="91"/>
        <v>449.01</v>
      </c>
      <c r="S94" s="8">
        <f t="shared" si="91"/>
        <v>370.35</v>
      </c>
      <c r="T94" s="8">
        <f t="shared" si="91"/>
        <v>472.95</v>
      </c>
      <c r="U94" s="8">
        <f t="shared" si="91"/>
        <v>365.22</v>
      </c>
      <c r="V94" s="8">
        <f t="shared" si="91"/>
        <v>365.22</v>
      </c>
    </row>
    <row r="95" spans="1:22">
      <c r="A95" s="9" t="s">
        <v>38</v>
      </c>
      <c r="B95" t="s">
        <v>11</v>
      </c>
      <c r="C95" s="8">
        <f>C87*0.85</f>
        <v>513.4</v>
      </c>
      <c r="D95" s="8">
        <f t="shared" ref="D95:V95" si="92">D87*0.85</f>
        <v>309.39999999999998</v>
      </c>
      <c r="E95" s="8">
        <f t="shared" si="92"/>
        <v>399.5</v>
      </c>
      <c r="F95" s="8">
        <f t="shared" si="92"/>
        <v>372.3</v>
      </c>
      <c r="G95" s="8">
        <f t="shared" si="92"/>
        <v>343.4</v>
      </c>
      <c r="H95" s="8">
        <f t="shared" si="92"/>
        <v>295.8</v>
      </c>
      <c r="I95" s="8">
        <f t="shared" si="92"/>
        <v>387.59999999999997</v>
      </c>
      <c r="J95" s="8">
        <f t="shared" si="92"/>
        <v>484.5</v>
      </c>
      <c r="K95" s="8">
        <f t="shared" si="92"/>
        <v>581.4</v>
      </c>
      <c r="L95" s="8">
        <f t="shared" si="92"/>
        <v>319.59999999999997</v>
      </c>
      <c r="M95" s="8">
        <f t="shared" si="92"/>
        <v>326.39999999999998</v>
      </c>
      <c r="N95" s="8">
        <f t="shared" si="92"/>
        <v>365.5</v>
      </c>
      <c r="O95" s="8">
        <f t="shared" si="92"/>
        <v>389.3</v>
      </c>
      <c r="P95" s="8">
        <f t="shared" si="92"/>
        <v>392.7</v>
      </c>
      <c r="Q95" s="8">
        <f t="shared" si="92"/>
        <v>564.4</v>
      </c>
      <c r="R95" s="8">
        <f t="shared" si="92"/>
        <v>392.7</v>
      </c>
      <c r="S95" s="8">
        <f t="shared" si="92"/>
        <v>314.5</v>
      </c>
      <c r="T95" s="8">
        <f t="shared" si="92"/>
        <v>416.5</v>
      </c>
      <c r="U95" s="8">
        <f t="shared" si="92"/>
        <v>309.39999999999998</v>
      </c>
      <c r="V95" s="8">
        <f t="shared" si="92"/>
        <v>309.39999999999998</v>
      </c>
    </row>
    <row r="96" spans="1:22">
      <c r="A96" s="9" t="s">
        <v>38</v>
      </c>
      <c r="B96" t="s">
        <v>12</v>
      </c>
      <c r="C96" s="8">
        <f>(C87*0.95)*0.85</f>
        <v>487.72999999999996</v>
      </c>
      <c r="D96" s="8">
        <f t="shared" ref="D96:V96" si="93">(D87*0.95)*0.85</f>
        <v>293.93</v>
      </c>
      <c r="E96" s="8">
        <f t="shared" si="93"/>
        <v>379.52499999999998</v>
      </c>
      <c r="F96" s="8">
        <f t="shared" si="93"/>
        <v>353.68499999999995</v>
      </c>
      <c r="G96" s="8">
        <f t="shared" si="93"/>
        <v>326.22999999999996</v>
      </c>
      <c r="H96" s="8">
        <f t="shared" si="93"/>
        <v>281.01</v>
      </c>
      <c r="I96" s="8">
        <f t="shared" si="93"/>
        <v>368.21999999999997</v>
      </c>
      <c r="J96" s="8">
        <f t="shared" si="93"/>
        <v>460.27499999999998</v>
      </c>
      <c r="K96" s="8">
        <f t="shared" si="93"/>
        <v>552.32999999999993</v>
      </c>
      <c r="L96" s="8">
        <f t="shared" si="93"/>
        <v>303.62</v>
      </c>
      <c r="M96" s="8">
        <f t="shared" si="93"/>
        <v>310.07999999999993</v>
      </c>
      <c r="N96" s="8">
        <f t="shared" si="93"/>
        <v>347.22499999999997</v>
      </c>
      <c r="O96" s="8">
        <f t="shared" si="93"/>
        <v>369.83499999999998</v>
      </c>
      <c r="P96" s="8">
        <f t="shared" si="93"/>
        <v>373.065</v>
      </c>
      <c r="Q96" s="8">
        <f t="shared" si="93"/>
        <v>536.17999999999995</v>
      </c>
      <c r="R96" s="8">
        <f t="shared" si="93"/>
        <v>373.065</v>
      </c>
      <c r="S96" s="8">
        <f t="shared" si="93"/>
        <v>298.77499999999998</v>
      </c>
      <c r="T96" s="8">
        <f t="shared" si="93"/>
        <v>395.67500000000001</v>
      </c>
      <c r="U96" s="8">
        <f t="shared" si="93"/>
        <v>293.93</v>
      </c>
      <c r="V96" s="8">
        <f t="shared" si="93"/>
        <v>293.93</v>
      </c>
    </row>
    <row r="97" spans="1:22">
      <c r="A97" s="9" t="s">
        <v>38</v>
      </c>
      <c r="B97" t="s">
        <v>43</v>
      </c>
      <c r="C97" s="8">
        <f>(C87+60)*0.85</f>
        <v>564.4</v>
      </c>
      <c r="D97" s="8">
        <f t="shared" ref="D97:V97" si="94">(D87+60)*0.85</f>
        <v>360.4</v>
      </c>
      <c r="E97" s="8">
        <f t="shared" si="94"/>
        <v>450.5</v>
      </c>
      <c r="F97" s="8">
        <f t="shared" si="94"/>
        <v>423.3</v>
      </c>
      <c r="G97" s="8">
        <f t="shared" si="94"/>
        <v>394.4</v>
      </c>
      <c r="H97" s="8">
        <f t="shared" si="94"/>
        <v>346.8</v>
      </c>
      <c r="I97" s="8">
        <f t="shared" si="94"/>
        <v>438.59999999999997</v>
      </c>
      <c r="J97" s="8">
        <f t="shared" si="94"/>
        <v>535.5</v>
      </c>
      <c r="K97" s="8">
        <f t="shared" si="94"/>
        <v>632.4</v>
      </c>
      <c r="L97" s="8">
        <f t="shared" si="94"/>
        <v>370.59999999999997</v>
      </c>
      <c r="M97" s="8">
        <f t="shared" si="94"/>
        <v>377.4</v>
      </c>
      <c r="N97" s="8">
        <f t="shared" si="94"/>
        <v>416.5</v>
      </c>
      <c r="O97" s="8">
        <f t="shared" si="94"/>
        <v>440.3</v>
      </c>
      <c r="P97" s="8">
        <f t="shared" si="94"/>
        <v>443.7</v>
      </c>
      <c r="Q97" s="8">
        <f t="shared" si="94"/>
        <v>615.4</v>
      </c>
      <c r="R97" s="8">
        <f t="shared" si="94"/>
        <v>443.7</v>
      </c>
      <c r="S97" s="8">
        <f t="shared" si="94"/>
        <v>365.5</v>
      </c>
      <c r="T97" s="8">
        <f t="shared" si="94"/>
        <v>467.5</v>
      </c>
      <c r="U97" s="8">
        <f t="shared" si="94"/>
        <v>360.4</v>
      </c>
      <c r="V97" s="8">
        <f t="shared" si="94"/>
        <v>360.4</v>
      </c>
    </row>
    <row r="98" spans="1:22">
      <c r="A98" s="9" t="s">
        <v>38</v>
      </c>
      <c r="B98" t="s">
        <v>44</v>
      </c>
      <c r="C98" s="8">
        <f>((C87*0.95)+60)*0.85</f>
        <v>538.7299999999999</v>
      </c>
      <c r="D98" s="8">
        <f t="shared" ref="D98:V98" si="95">((D87*0.95)+60)*0.85</f>
        <v>344.93</v>
      </c>
      <c r="E98" s="8">
        <f t="shared" si="95"/>
        <v>430.52499999999998</v>
      </c>
      <c r="F98" s="8">
        <f t="shared" si="95"/>
        <v>404.68499999999995</v>
      </c>
      <c r="G98" s="8">
        <f t="shared" si="95"/>
        <v>377.22999999999996</v>
      </c>
      <c r="H98" s="8">
        <f t="shared" si="95"/>
        <v>332.00999999999993</v>
      </c>
      <c r="I98" s="8">
        <f t="shared" si="95"/>
        <v>419.21999999999997</v>
      </c>
      <c r="J98" s="8">
        <f t="shared" si="95"/>
        <v>511.27499999999998</v>
      </c>
      <c r="K98" s="8">
        <f t="shared" si="95"/>
        <v>603.32999999999993</v>
      </c>
      <c r="L98" s="8">
        <f t="shared" si="95"/>
        <v>354.62</v>
      </c>
      <c r="M98" s="8">
        <f t="shared" si="95"/>
        <v>361.07999999999993</v>
      </c>
      <c r="N98" s="8">
        <f t="shared" si="95"/>
        <v>398.22499999999997</v>
      </c>
      <c r="O98" s="8">
        <f t="shared" si="95"/>
        <v>420.83499999999998</v>
      </c>
      <c r="P98" s="8">
        <f t="shared" si="95"/>
        <v>424.065</v>
      </c>
      <c r="Q98" s="8">
        <f t="shared" si="95"/>
        <v>587.17999999999995</v>
      </c>
      <c r="R98" s="8">
        <f t="shared" si="95"/>
        <v>424.065</v>
      </c>
      <c r="S98" s="8">
        <f t="shared" si="95"/>
        <v>349.77499999999998</v>
      </c>
      <c r="T98" s="8">
        <f t="shared" si="95"/>
        <v>446.67500000000001</v>
      </c>
      <c r="U98" s="8">
        <f t="shared" si="95"/>
        <v>344.93</v>
      </c>
      <c r="V98" s="8">
        <f t="shared" si="95"/>
        <v>344.93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K272</dc:creator>
  <cp:lastModifiedBy>K272</cp:lastModifiedBy>
  <dcterms:created xsi:type="dcterms:W3CDTF">2025-03-29T13:39:38Z</dcterms:created>
  <dcterms:modified xsi:type="dcterms:W3CDTF">2025-03-29T22:57:21Z</dcterms:modified>
</cp:coreProperties>
</file>